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015" activeTab="2"/>
  </bookViews>
  <sheets>
    <sheet name="1950 1969 New  " sheetId="1" r:id="rId1"/>
    <sheet name="Classification " sheetId="2" r:id="rId2"/>
    <sheet name="Non Tax Revenues" sheetId="3" r:id="rId3"/>
    <sheet name="NB" sheetId="4" r:id="rId4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<sst xmlns="http://schemas.openxmlformats.org/spreadsheetml/2006/main" count="263" uniqueCount="161">
  <si>
    <t>BIJLAGE 9  KERNGEGEVENS COLLECTIEVE FINANCIEN (in mld euros)</t>
  </si>
  <si>
    <t>Collectieve uitgaven</t>
  </si>
  <si>
    <t>Openbaar bestuur</t>
  </si>
  <si>
    <t>Veiligheid</t>
  </si>
  <si>
    <t>Defensie</t>
  </si>
  <si>
    <t>Infrastructuur</t>
  </si>
  <si>
    <t>Onderwijs</t>
  </si>
  <si>
    <t>Collectieve zorg</t>
  </si>
  <si>
    <t>w.v. AWBZ</t>
  </si>
  <si>
    <t xml:space="preserve">      ZVW</t>
  </si>
  <si>
    <t xml:space="preserve">      overig (o.a. WMO)</t>
  </si>
  <si>
    <t>Sociale zekerheid</t>
  </si>
  <si>
    <t>w.v. AOW/ANW</t>
  </si>
  <si>
    <t xml:space="preserve">     WW en bijstand</t>
  </si>
  <si>
    <t xml:space="preserve">     arbeidsongeschiktheid</t>
  </si>
  <si>
    <t xml:space="preserve">     overig (o.a. zorgtoeslag)</t>
  </si>
  <si>
    <t>Overdrachten aan bedrijven</t>
  </si>
  <si>
    <t>Internationale samenwerking</t>
  </si>
  <si>
    <t>Rente</t>
  </si>
  <si>
    <t xml:space="preserve">Bruto collectieve uitgaven </t>
  </si>
  <si>
    <t>Niet-belastingmiddelen</t>
  </si>
  <si>
    <t>w.v. materiele verkopen</t>
  </si>
  <si>
    <t xml:space="preserve">      gasbaten</t>
  </si>
  <si>
    <t xml:space="preserve">      overige inkomsten</t>
  </si>
  <si>
    <t xml:space="preserve">Netto collectieve uitgaven </t>
  </si>
  <si>
    <t>Collectieve lasten</t>
  </si>
  <si>
    <t>w.v. belastingen</t>
  </si>
  <si>
    <t>gemeenten</t>
  </si>
  <si>
    <t>provincies</t>
  </si>
  <si>
    <t>waterschappen</t>
  </si>
  <si>
    <t xml:space="preserve">      premies wettelijke sociale verzekering</t>
  </si>
  <si>
    <t>EMU-saldo</t>
  </si>
  <si>
    <t>w.v. centrale overheid</t>
  </si>
  <si>
    <t xml:space="preserve">       lokale overheid</t>
  </si>
  <si>
    <t xml:space="preserve">       wettelijke sociale verzekering</t>
  </si>
  <si>
    <t>EMU-schuld</t>
  </si>
  <si>
    <t>BIJLAGE E7  KERNGEGEVENS COLLECTIEVE SECTOR (in mld euros)</t>
  </si>
  <si>
    <t>Directe bestedingen</t>
  </si>
  <si>
    <t>w.v. beloning werknemers</t>
  </si>
  <si>
    <t xml:space="preserve">      materiele aankopen</t>
  </si>
  <si>
    <t xml:space="preserve">      investeringen</t>
  </si>
  <si>
    <t xml:space="preserve">      uitkeringen in natura</t>
  </si>
  <si>
    <t>Overdrachten in geld</t>
  </si>
  <si>
    <t>w.v. subsidies (incl EU)</t>
  </si>
  <si>
    <t xml:space="preserve">       overige overdrachten in geld</t>
  </si>
  <si>
    <t xml:space="preserve">       w.v. huishoudens</t>
  </si>
  <si>
    <t xml:space="preserve">             bedrijven</t>
  </si>
  <si>
    <t xml:space="preserve">             buitenland</t>
  </si>
  <si>
    <t>Kinderbijslag</t>
  </si>
  <si>
    <t>P.M. in 2008 en 2009 ook kindgebonden budget (0,9) en studiebeurzen (0,9)</t>
  </si>
  <si>
    <t>nieuw</t>
  </si>
  <si>
    <t>oud</t>
  </si>
  <si>
    <t>verhouding</t>
  </si>
  <si>
    <t xml:space="preserve"> </t>
  </si>
  <si>
    <t>subsidies uit Harry (plus landbouwsubsidies) plus inkomens&amp;kapitaaloverdrachten aan bedrijven uit NR_overheid_48-68euro, plus correctie voor nu bruto boeken EU-heffingen voedingsmiddelen (dus meer subsidies want ook meer heffingen); cijfers dus nu beter dan in CPB Doc 109</t>
  </si>
  <si>
    <t xml:space="preserve">cijfers uit Harry en CPB Doc 109 fout voor periode 1950-1968! Foute veronderstelling dat in deze periode invoerrechten werden afgestaan aan EG. </t>
  </si>
  <si>
    <t>nieuwe methode voor internationale samenwerking: alle overdrachten aan buitenland uit oude NR plus EU-heffing op voedingsmiddelen (vanaf 1962 formeel; in nieuwe NR slechts cijfers vanaf 1964) en afdracht invoerrechten (vanaf 1969; formeel 1 juli 1968)</t>
  </si>
  <si>
    <t>nieuwe cijfers</t>
  </si>
  <si>
    <t xml:space="preserve">           kinderbijslag</t>
  </si>
  <si>
    <t xml:space="preserve">    gemeenten</t>
  </si>
  <si>
    <t xml:space="preserve">    provincies</t>
  </si>
  <si>
    <t xml:space="preserve">    waterschappen</t>
  </si>
  <si>
    <t xml:space="preserve">    pbo</t>
  </si>
  <si>
    <t xml:space="preserve">gemeenten </t>
  </si>
  <si>
    <t xml:space="preserve"> Social Security</t>
  </si>
  <si>
    <t xml:space="preserve"> Education</t>
  </si>
  <si>
    <t xml:space="preserve"> Defense</t>
  </si>
  <si>
    <t xml:space="preserve"> Infrastructure</t>
  </si>
  <si>
    <t xml:space="preserve"> International cooperation</t>
  </si>
  <si>
    <t xml:space="preserve">Government Expenditure </t>
  </si>
  <si>
    <t>Public Administration</t>
  </si>
  <si>
    <t>Safety</t>
  </si>
  <si>
    <t xml:space="preserve">Defence </t>
  </si>
  <si>
    <t>Infrastructure</t>
  </si>
  <si>
    <t xml:space="preserve">Eductaion </t>
  </si>
  <si>
    <t>Social Security</t>
  </si>
  <si>
    <t xml:space="preserve">Transfers to corporation </t>
  </si>
  <si>
    <t xml:space="preserve">International Cooperation </t>
  </si>
  <si>
    <t xml:space="preserve">  disability</t>
  </si>
  <si>
    <t xml:space="preserve">  Other </t>
  </si>
  <si>
    <t xml:space="preserve">    child allowance </t>
  </si>
  <si>
    <t xml:space="preserve">  long term care </t>
  </si>
  <si>
    <t xml:space="preserve">  public health insurance </t>
  </si>
  <si>
    <t xml:space="preserve">  Pensions and survival Benefits </t>
  </si>
  <si>
    <t xml:space="preserve">  Unemployment Benfits and Welfare </t>
  </si>
  <si>
    <t xml:space="preserve">Gross government Expenditure (in billions of euros) </t>
  </si>
  <si>
    <t xml:space="preserve">General Government </t>
  </si>
  <si>
    <t xml:space="preserve"> Health care and Long term care</t>
  </si>
  <si>
    <t xml:space="preserve">   Long term care</t>
  </si>
  <si>
    <t xml:space="preserve">   Health care  </t>
  </si>
  <si>
    <t xml:space="preserve">   Other</t>
  </si>
  <si>
    <t xml:space="preserve">       Pensions and survival benefits</t>
  </si>
  <si>
    <t xml:space="preserve">       Sickness and Disability </t>
  </si>
  <si>
    <t xml:space="preserve">       Child allowance</t>
  </si>
  <si>
    <t xml:space="preserve">       Unemployment, welfare and other </t>
  </si>
  <si>
    <t xml:space="preserve"> Transfers to corporations</t>
  </si>
  <si>
    <t xml:space="preserve">Total Benefits ( Imputed benefits substituted for investments) </t>
  </si>
  <si>
    <t xml:space="preserve">Health Care and long term care </t>
  </si>
  <si>
    <t xml:space="preserve">Unemployment Welfare and Other </t>
  </si>
  <si>
    <t xml:space="preserve"> Health care and Long term care (Shares) </t>
  </si>
  <si>
    <t>Source: File Original 1950-2007</t>
  </si>
  <si>
    <t>Imputed Benefits ( Bln of Euro)</t>
  </si>
  <si>
    <t>Inputed Benefits (bln Euro)</t>
  </si>
  <si>
    <t>Som</t>
  </si>
  <si>
    <t xml:space="preserve">Total </t>
  </si>
  <si>
    <t xml:space="preserve">Infrastructure </t>
  </si>
  <si>
    <t>Openbaar Bestuur</t>
  </si>
  <si>
    <t xml:space="preserve">Scholen </t>
  </si>
  <si>
    <t xml:space="preserve">School </t>
  </si>
  <si>
    <t xml:space="preserve">Investeringen in vaste activa (bruto) van de overheid (BLN Euro) </t>
  </si>
  <si>
    <t>Fixed Capital Investments of the general government (BLN Euro)</t>
  </si>
  <si>
    <t>Infrastructuur uitgaven</t>
  </si>
  <si>
    <t xml:space="preserve">Infrastructure Investments  </t>
  </si>
  <si>
    <t xml:space="preserve">Openbaar Bestuur uitgaven </t>
  </si>
  <si>
    <t xml:space="preserve">General Government Investmnets  </t>
  </si>
  <si>
    <t>Scholen uitgaven</t>
  </si>
  <si>
    <t xml:space="preserve">School Investments </t>
  </si>
  <si>
    <t>Burdens</t>
  </si>
  <si>
    <t xml:space="preserve">Direct Taxes </t>
  </si>
  <si>
    <t xml:space="preserve">    In wages </t>
  </si>
  <si>
    <t xml:space="preserve">    In pensions </t>
  </si>
  <si>
    <t xml:space="preserve">    In social security ah </t>
  </si>
  <si>
    <t xml:space="preserve">    In capital </t>
  </si>
  <si>
    <t xml:space="preserve">    Other </t>
  </si>
  <si>
    <t xml:space="preserve">Indirect taxes ( and other and seignorage) </t>
  </si>
  <si>
    <t xml:space="preserve">    Other ( taxes on early private retirement benefits)</t>
  </si>
  <si>
    <t xml:space="preserve">Capital taxes </t>
  </si>
  <si>
    <t xml:space="preserve">Total Burdens </t>
  </si>
  <si>
    <t>Net Benefits ( in BLN of Euros)</t>
  </si>
  <si>
    <t xml:space="preserve">Non Tax Revenues ( excluding gas and revenues from Financial assets)  </t>
  </si>
  <si>
    <t xml:space="preserve">Seignoirage ( Is already included in indirect taxes) </t>
  </si>
  <si>
    <t>GDP ( BLN EURO)</t>
  </si>
  <si>
    <t>Expenditure % GDP</t>
  </si>
  <si>
    <t>Revenues % GDP</t>
  </si>
  <si>
    <t>Net Benefit % GDP</t>
  </si>
  <si>
    <t>Non Tax Revenues New Dataset</t>
  </si>
  <si>
    <t xml:space="preserve">Non Tax Revenues Old Dataset </t>
  </si>
  <si>
    <t>GDP</t>
  </si>
  <si>
    <t>Non Tax Revenues Old Dataset ( % GDP)</t>
  </si>
  <si>
    <t xml:space="preserve">difference old/new </t>
  </si>
  <si>
    <t xml:space="preserve">Non Tax Revenues old ( excluding gas and revenues from Financial assets)  </t>
  </si>
  <si>
    <t xml:space="preserve">Difference Bll euro </t>
  </si>
  <si>
    <t xml:space="preserve">Revenues from financial Assets </t>
  </si>
  <si>
    <t xml:space="preserve">Sales ( old dataset) </t>
  </si>
  <si>
    <t xml:space="preserve">Other Expenditure </t>
  </si>
  <si>
    <t xml:space="preserve">sum + difference </t>
  </si>
  <si>
    <t xml:space="preserve">Difference </t>
  </si>
  <si>
    <t>revenues taken by spreadsheet 1950-2003</t>
  </si>
  <si>
    <t xml:space="preserve">We decided to set investment in infrastructure equal to expenditure such as reported in Original 1950-2007 ( Updated Frits bos data set)  </t>
  </si>
  <si>
    <t xml:space="preserve">Non tax revenues for 2004 2005 2006 2007 need to be reviewed. </t>
  </si>
  <si>
    <t xml:space="preserve">Unemployment welfare and other is computed residually by using figures for child allowance provided by Bos and data from Original 1950 2007. </t>
  </si>
  <si>
    <t xml:space="preserve">Corporation and dividend taxes ( Excl. Corp tax from gas ) </t>
  </si>
  <si>
    <t>General Government ( Expenses)</t>
  </si>
  <si>
    <t>General Government ( Net Benfits)</t>
  </si>
  <si>
    <t xml:space="preserve"> Education ( Net benfits)</t>
  </si>
  <si>
    <t xml:space="preserve"> Education (Expenses)</t>
  </si>
  <si>
    <t xml:space="preserve">Infrastructure ( Expenses / Investments) </t>
  </si>
  <si>
    <t xml:space="preserve"> Infrastructure ( Net benefits )</t>
  </si>
  <si>
    <t>Gas revenues plus corp taxes from gas</t>
  </si>
  <si>
    <t>sum for the last years ( non double dataset )</t>
  </si>
  <si>
    <t xml:space="preserve">Interest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</si>
</sst>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4"/>
  <sheetViews>
    <sheetView workbookViewId="0" topLeftCell="A101">
      <selection activeCell="W133" sqref="D133:W133"/>
    </sheetView>
  </sheetViews>
  <sheetFormatPr defaultColWidth="9.140625" defaultRowHeight="12.75"/>
  <cols>
    <col min="1" max="1" width="65.57421875" style="0" bestFit="1" customWidth="1"/>
    <col min="2" max="2" width="65.57421875" style="0" customWidth="1"/>
  </cols>
  <sheetData>
    <row r="1" ht="12.75">
      <c r="A1" t="s">
        <v>0</v>
      </c>
    </row>
    <row r="2" spans="3:44" ht="12.75">
      <c r="C2" s="1">
        <v>1969</v>
      </c>
      <c r="D2" s="1">
        <v>1970</v>
      </c>
      <c r="E2" s="1">
        <v>1971</v>
      </c>
      <c r="F2" s="1">
        <v>1972</v>
      </c>
      <c r="G2" s="1">
        <v>1973</v>
      </c>
      <c r="H2" s="1">
        <v>1974</v>
      </c>
      <c r="I2" s="1">
        <v>1975</v>
      </c>
      <c r="J2" s="1">
        <v>1976</v>
      </c>
      <c r="K2" s="1">
        <v>1977</v>
      </c>
      <c r="L2" s="1">
        <v>1978</v>
      </c>
      <c r="M2" s="1">
        <v>1979</v>
      </c>
      <c r="N2" s="1">
        <v>1980</v>
      </c>
      <c r="O2" s="1">
        <v>1981</v>
      </c>
      <c r="P2" s="1">
        <v>1982</v>
      </c>
      <c r="Q2" s="1">
        <v>1983</v>
      </c>
      <c r="R2" s="1">
        <v>1984</v>
      </c>
      <c r="S2" s="1">
        <v>1985</v>
      </c>
      <c r="T2" s="1">
        <v>1986</v>
      </c>
      <c r="U2" s="1">
        <v>1987</v>
      </c>
      <c r="V2" s="1">
        <v>1988</v>
      </c>
      <c r="W2" s="1">
        <v>1989</v>
      </c>
      <c r="X2" s="1">
        <v>1990</v>
      </c>
      <c r="Y2" s="1">
        <v>1991</v>
      </c>
      <c r="Z2" s="1">
        <v>1992</v>
      </c>
      <c r="AA2" s="1">
        <v>1993</v>
      </c>
      <c r="AB2" s="1">
        <v>1994</v>
      </c>
      <c r="AC2" s="1">
        <v>1995</v>
      </c>
      <c r="AD2" s="1">
        <v>1996</v>
      </c>
      <c r="AE2" s="1">
        <v>1997</v>
      </c>
      <c r="AF2" s="1">
        <v>1998</v>
      </c>
      <c r="AG2" s="1">
        <v>1999</v>
      </c>
      <c r="AH2" s="1">
        <v>2000</v>
      </c>
      <c r="AI2" s="1">
        <v>2001</v>
      </c>
      <c r="AJ2" s="1">
        <v>2002</v>
      </c>
      <c r="AK2" s="1">
        <v>2003</v>
      </c>
      <c r="AL2" s="1">
        <v>2004</v>
      </c>
      <c r="AM2" s="1">
        <v>2005</v>
      </c>
      <c r="AN2" s="1">
        <v>2006</v>
      </c>
      <c r="AO2" s="1">
        <v>2007</v>
      </c>
      <c r="AP2" s="1">
        <v>2008</v>
      </c>
      <c r="AQ2" s="1">
        <v>2009</v>
      </c>
      <c r="AR2" s="1">
        <v>2010</v>
      </c>
    </row>
    <row r="3" ht="12.75">
      <c r="A3" t="s">
        <v>1</v>
      </c>
    </row>
    <row r="4" spans="1:45" ht="12.75">
      <c r="A4" t="s">
        <v>2</v>
      </c>
      <c r="C4">
        <v>4.952781548818101</v>
      </c>
      <c r="D4">
        <v>5.5453448663561</v>
      </c>
      <c r="E4">
        <v>6.268011288277697</v>
      </c>
      <c r="F4">
        <v>7.043873220388699</v>
      </c>
      <c r="G4">
        <v>7.8553960036938015</v>
      </c>
      <c r="H4">
        <v>9.167889512309001</v>
      </c>
      <c r="I4">
        <v>10.607779582645001</v>
      </c>
      <c r="J4">
        <v>12.074417882450996</v>
      </c>
      <c r="K4">
        <v>13.449677249513002</v>
      </c>
      <c r="L4">
        <v>14.55289729742</v>
      </c>
      <c r="M4">
        <v>15.826513675978997</v>
      </c>
      <c r="N4">
        <v>17.243136802947003</v>
      </c>
      <c r="O4">
        <v>18.180547546665</v>
      </c>
      <c r="P4">
        <v>19.151926540143002</v>
      </c>
      <c r="Q4">
        <v>20.111464238276994</v>
      </c>
      <c r="R4">
        <v>20.569983813882004</v>
      </c>
      <c r="S4">
        <v>21.273977031115</v>
      </c>
      <c r="T4">
        <v>21.248314771862</v>
      </c>
      <c r="U4">
        <v>22.655206025966386</v>
      </c>
      <c r="V4">
        <v>23.482409373366046</v>
      </c>
      <c r="W4">
        <v>24.613283019554558</v>
      </c>
      <c r="X4">
        <v>25.713077019589637</v>
      </c>
      <c r="Y4">
        <v>27.677106196246168</v>
      </c>
      <c r="Z4">
        <v>29.17450605120118</v>
      </c>
      <c r="AA4">
        <v>31.078836163180974</v>
      </c>
      <c r="AB4">
        <v>32.36750687656505</v>
      </c>
      <c r="AC4">
        <v>33.673</v>
      </c>
      <c r="AD4">
        <v>34.345</v>
      </c>
      <c r="AE4">
        <v>35.573</v>
      </c>
      <c r="AF4">
        <v>37.595</v>
      </c>
      <c r="AG4">
        <v>39.827</v>
      </c>
      <c r="AH4">
        <v>43.156</v>
      </c>
      <c r="AI4">
        <v>46.89699999999999</v>
      </c>
      <c r="AJ4">
        <v>50.11600000000001</v>
      </c>
      <c r="AK4">
        <v>53.15699999999999</v>
      </c>
      <c r="AL4">
        <v>52.687999999999995</v>
      </c>
      <c r="AM4">
        <v>54.099000000000004</v>
      </c>
      <c r="AN4">
        <v>56.166</v>
      </c>
      <c r="AO4">
        <v>57.53066278387876</v>
      </c>
      <c r="AP4">
        <v>58.498539978050495</v>
      </c>
      <c r="AQ4">
        <v>60.71873191539316</v>
      </c>
      <c r="AR4">
        <v>62.18085184895157</v>
      </c>
      <c r="AS4">
        <v>62.51342499571541</v>
      </c>
    </row>
    <row r="5" spans="1:45" ht="12.75">
      <c r="A5" t="s">
        <v>3</v>
      </c>
      <c r="C5">
        <v>0.5685866107609</v>
      </c>
      <c r="D5">
        <v>0.6348385223101</v>
      </c>
      <c r="E5">
        <v>0.7314937083373</v>
      </c>
      <c r="F5">
        <v>0.8272413339323</v>
      </c>
      <c r="G5">
        <v>0.9420477286031</v>
      </c>
      <c r="H5">
        <v>1.124921155687</v>
      </c>
      <c r="I5">
        <v>1.322315549687</v>
      </c>
      <c r="J5">
        <v>1.510180559148</v>
      </c>
      <c r="K5">
        <v>1.704398491635</v>
      </c>
      <c r="L5">
        <v>1.896347523041</v>
      </c>
      <c r="M5">
        <v>2.097</v>
      </c>
      <c r="N5">
        <v>2.149556883619</v>
      </c>
      <c r="O5">
        <v>2.19357356458</v>
      </c>
      <c r="P5">
        <v>2.342867255673</v>
      </c>
      <c r="Q5">
        <v>2.409119167223</v>
      </c>
      <c r="R5">
        <v>2.406396485926</v>
      </c>
      <c r="S5">
        <v>2.450866947103</v>
      </c>
      <c r="T5">
        <v>2.523471781677</v>
      </c>
      <c r="U5">
        <v>2.539807869457</v>
      </c>
      <c r="V5">
        <v>2.539807869457</v>
      </c>
      <c r="W5">
        <v>2.518026419084</v>
      </c>
      <c r="X5">
        <v>2.708160329626</v>
      </c>
      <c r="Y5">
        <v>2.901924481896</v>
      </c>
      <c r="Z5">
        <v>3.170108589606</v>
      </c>
      <c r="AA5">
        <v>3.41106588435</v>
      </c>
      <c r="AB5">
        <v>4.005971747644</v>
      </c>
      <c r="AC5">
        <v>4.155</v>
      </c>
      <c r="AD5">
        <v>4.349</v>
      </c>
      <c r="AE5">
        <v>4.572</v>
      </c>
      <c r="AF5">
        <v>4.984</v>
      </c>
      <c r="AG5">
        <v>5.425</v>
      </c>
      <c r="AH5">
        <v>5.563</v>
      </c>
      <c r="AI5">
        <v>6.861</v>
      </c>
      <c r="AJ5">
        <v>7.791</v>
      </c>
      <c r="AK5">
        <v>8.352</v>
      </c>
      <c r="AL5">
        <v>8.695</v>
      </c>
      <c r="AM5">
        <v>8.907</v>
      </c>
      <c r="AN5">
        <v>9.581</v>
      </c>
      <c r="AO5">
        <v>10.276163246726247</v>
      </c>
      <c r="AP5">
        <v>10.764882072924985</v>
      </c>
      <c r="AQ5">
        <v>11.176561860955763</v>
      </c>
      <c r="AR5">
        <v>11.402954686556274</v>
      </c>
      <c r="AS5">
        <v>11.712789508932877</v>
      </c>
    </row>
    <row r="6" spans="1:45" ht="12.75">
      <c r="A6" t="s">
        <v>4</v>
      </c>
      <c r="C6">
        <v>1.293</v>
      </c>
      <c r="D6">
        <v>1.58</v>
      </c>
      <c r="E6">
        <v>1.913</v>
      </c>
      <c r="F6">
        <v>1.874</v>
      </c>
      <c r="G6">
        <v>1.9689999999999999</v>
      </c>
      <c r="H6">
        <v>2.259</v>
      </c>
      <c r="I6">
        <v>2.676</v>
      </c>
      <c r="J6">
        <v>3.0309999999999997</v>
      </c>
      <c r="K6">
        <v>3.288</v>
      </c>
      <c r="L6">
        <v>3.7430000000000003</v>
      </c>
      <c r="M6">
        <v>4.162</v>
      </c>
      <c r="N6">
        <v>4.4719999999999995</v>
      </c>
      <c r="O6">
        <v>4.776</v>
      </c>
      <c r="P6">
        <v>5.006</v>
      </c>
      <c r="Q6">
        <v>5.386</v>
      </c>
      <c r="R6">
        <v>5.334</v>
      </c>
      <c r="S6">
        <v>5.207999999999999</v>
      </c>
      <c r="T6">
        <v>5.395</v>
      </c>
      <c r="U6">
        <v>5.536</v>
      </c>
      <c r="V6">
        <v>5.616</v>
      </c>
      <c r="W6">
        <v>5.562</v>
      </c>
      <c r="X6">
        <v>5.736000000000001</v>
      </c>
      <c r="Y6">
        <v>5.848</v>
      </c>
      <c r="Z6">
        <v>6.08</v>
      </c>
      <c r="AA6">
        <v>5.8389999999999995</v>
      </c>
      <c r="AB6">
        <v>5.424</v>
      </c>
      <c r="AC6">
        <v>5.36</v>
      </c>
      <c r="AD6">
        <v>5.558</v>
      </c>
      <c r="AE6">
        <v>5.38</v>
      </c>
      <c r="AF6">
        <v>5.215</v>
      </c>
      <c r="AG6">
        <v>5.863</v>
      </c>
      <c r="AH6">
        <v>5.575</v>
      </c>
      <c r="AI6">
        <v>5.933000000000001</v>
      </c>
      <c r="AJ6">
        <v>5.997999999999999</v>
      </c>
      <c r="AK6">
        <v>6.268</v>
      </c>
      <c r="AL6">
        <v>6.234</v>
      </c>
      <c r="AM6">
        <v>6.292000000000001</v>
      </c>
      <c r="AN6">
        <v>6.746</v>
      </c>
      <c r="AO6">
        <v>6.707000000000001</v>
      </c>
      <c r="AP6">
        <v>6.827494741373793</v>
      </c>
      <c r="AQ6">
        <v>7.036324613575053</v>
      </c>
      <c r="AR6">
        <v>7.07648131542741</v>
      </c>
      <c r="AS6">
        <v>7.141561118424758</v>
      </c>
    </row>
    <row r="7" spans="1:45" ht="12.75">
      <c r="A7" t="s">
        <v>5</v>
      </c>
      <c r="C7">
        <v>1.375631840421</v>
      </c>
      <c r="D7">
        <v>1.5288166113338</v>
      </c>
      <c r="E7">
        <v>1.771495003385</v>
      </c>
      <c r="F7">
        <v>1.7248854456790002</v>
      </c>
      <c r="G7">
        <v>1.7595562677031</v>
      </c>
      <c r="H7">
        <v>1.969189332004</v>
      </c>
      <c r="I7">
        <v>2.183904867668</v>
      </c>
      <c r="J7">
        <v>2.390401558401</v>
      </c>
      <c r="K7">
        <v>2.251924258852</v>
      </c>
      <c r="L7">
        <v>2.472755179539</v>
      </c>
      <c r="M7">
        <v>2.6334863240210002</v>
      </c>
      <c r="N7">
        <v>2.798306313434</v>
      </c>
      <c r="O7">
        <v>2.919878888755</v>
      </c>
      <c r="P7">
        <v>2.7862062041840003</v>
      </c>
      <c r="Q7">
        <v>2.6974165945</v>
      </c>
      <c r="R7">
        <v>3.1386197001919998</v>
      </c>
      <c r="S7">
        <v>3.092156021782</v>
      </c>
      <c r="T7">
        <v>2.978213446461</v>
      </c>
      <c r="U7">
        <v>3.2893103039877998</v>
      </c>
      <c r="V7">
        <v>3.3956124127042</v>
      </c>
      <c r="W7">
        <v>3.282537116953</v>
      </c>
      <c r="X7">
        <v>3.5395110926570004</v>
      </c>
      <c r="Y7">
        <v>3.622326059237</v>
      </c>
      <c r="Z7">
        <v>3.870644694629</v>
      </c>
      <c r="AA7">
        <v>4.0070897486509995</v>
      </c>
      <c r="AB7">
        <v>4.144576736503</v>
      </c>
      <c r="AC7">
        <v>4.308</v>
      </c>
      <c r="AD7">
        <v>5.034000000000001</v>
      </c>
      <c r="AE7">
        <v>4.856</v>
      </c>
      <c r="AF7">
        <v>5.284</v>
      </c>
      <c r="AG7">
        <v>5.912</v>
      </c>
      <c r="AH7">
        <v>6.72</v>
      </c>
      <c r="AI7">
        <v>7.6770000000000005</v>
      </c>
      <c r="AJ7">
        <v>8.354</v>
      </c>
      <c r="AK7">
        <v>8.353</v>
      </c>
      <c r="AL7">
        <v>8.145</v>
      </c>
      <c r="AM7">
        <v>8.578</v>
      </c>
      <c r="AN7">
        <v>8.689</v>
      </c>
      <c r="AO7">
        <v>9.163</v>
      </c>
      <c r="AP7">
        <v>9.607840124426756</v>
      </c>
      <c r="AQ7">
        <v>10.49102666643887</v>
      </c>
      <c r="AR7">
        <v>11.102058554382019</v>
      </c>
      <c r="AS7">
        <v>11.486773656670945</v>
      </c>
    </row>
    <row r="8" spans="1:45" ht="12.75">
      <c r="A8" t="s">
        <v>6</v>
      </c>
      <c r="C8">
        <v>3.282</v>
      </c>
      <c r="D8">
        <v>3.649</v>
      </c>
      <c r="E8">
        <v>4.263</v>
      </c>
      <c r="F8">
        <v>4.8229999999999995</v>
      </c>
      <c r="G8">
        <v>5.396999999999999</v>
      </c>
      <c r="H8">
        <v>6.3709999999999996</v>
      </c>
      <c r="I8">
        <v>7.6770000000000005</v>
      </c>
      <c r="J8">
        <v>8.543</v>
      </c>
      <c r="K8">
        <v>9.151</v>
      </c>
      <c r="L8">
        <v>9.937999999999999</v>
      </c>
      <c r="M8">
        <v>10.555</v>
      </c>
      <c r="N8">
        <v>11.148</v>
      </c>
      <c r="O8">
        <v>11.39</v>
      </c>
      <c r="P8">
        <v>11.831</v>
      </c>
      <c r="Q8">
        <v>11.529</v>
      </c>
      <c r="R8">
        <v>11.416</v>
      </c>
      <c r="S8">
        <v>11.491999999999999</v>
      </c>
      <c r="T8">
        <v>12.091000000000001</v>
      </c>
      <c r="U8">
        <v>13.159</v>
      </c>
      <c r="V8">
        <v>13.049000000000001</v>
      </c>
      <c r="W8">
        <v>13.001000000000001</v>
      </c>
      <c r="X8">
        <v>13.676</v>
      </c>
      <c r="Y8">
        <v>14.035</v>
      </c>
      <c r="Z8">
        <v>14.864</v>
      </c>
      <c r="AA8">
        <v>15.145</v>
      </c>
      <c r="AB8">
        <v>15.857999999999997</v>
      </c>
      <c r="AC8">
        <v>16.498</v>
      </c>
      <c r="AD8">
        <v>16.552</v>
      </c>
      <c r="AE8">
        <v>16.714000000000002</v>
      </c>
      <c r="AF8">
        <v>17.362</v>
      </c>
      <c r="AG8">
        <v>18.67</v>
      </c>
      <c r="AH8">
        <v>19.979</v>
      </c>
      <c r="AI8">
        <v>21.775</v>
      </c>
      <c r="AJ8">
        <v>23.48</v>
      </c>
      <c r="AK8">
        <v>24.64</v>
      </c>
      <c r="AL8">
        <v>25.201999999999998</v>
      </c>
      <c r="AM8">
        <v>25.948000000000004</v>
      </c>
      <c r="AN8">
        <v>27.31</v>
      </c>
      <c r="AO8">
        <v>28.211</v>
      </c>
      <c r="AP8">
        <v>30.084641292664557</v>
      </c>
      <c r="AQ8">
        <v>31.33818338430096</v>
      </c>
      <c r="AR8">
        <v>32.0916276422016</v>
      </c>
      <c r="AS8">
        <v>33.02277083031492</v>
      </c>
    </row>
    <row r="9" spans="1:45" ht="12.75">
      <c r="A9" t="s">
        <v>7</v>
      </c>
      <c r="C9">
        <v>1.314</v>
      </c>
      <c r="D9">
        <v>1.613</v>
      </c>
      <c r="E9">
        <v>2.046</v>
      </c>
      <c r="F9">
        <v>2.567</v>
      </c>
      <c r="G9">
        <v>3.014</v>
      </c>
      <c r="H9">
        <v>3.598</v>
      </c>
      <c r="I9">
        <v>4.361</v>
      </c>
      <c r="J9">
        <v>4.969</v>
      </c>
      <c r="K9">
        <v>5.566</v>
      </c>
      <c r="L9">
        <v>6.156</v>
      </c>
      <c r="M9">
        <v>6.707</v>
      </c>
      <c r="N9">
        <v>7.437</v>
      </c>
      <c r="O9">
        <v>8.044</v>
      </c>
      <c r="P9">
        <v>8.74</v>
      </c>
      <c r="Q9">
        <v>8.888</v>
      </c>
      <c r="R9">
        <v>8.979</v>
      </c>
      <c r="S9">
        <v>9.286</v>
      </c>
      <c r="T9">
        <v>10.08</v>
      </c>
      <c r="U9">
        <v>10.814</v>
      </c>
      <c r="V9">
        <v>11.044</v>
      </c>
      <c r="W9">
        <v>12.052</v>
      </c>
      <c r="X9">
        <v>12.94</v>
      </c>
      <c r="Y9">
        <v>14.251</v>
      </c>
      <c r="Z9">
        <v>16.083</v>
      </c>
      <c r="AA9">
        <v>17.079</v>
      </c>
      <c r="AB9">
        <v>17.677</v>
      </c>
      <c r="AC9">
        <v>18.275</v>
      </c>
      <c r="AD9">
        <v>17.826</v>
      </c>
      <c r="AE9">
        <v>20.748</v>
      </c>
      <c r="AF9">
        <v>21.854</v>
      </c>
      <c r="AG9">
        <v>23.055</v>
      </c>
      <c r="AH9">
        <v>25.163</v>
      </c>
      <c r="AI9">
        <v>27.786</v>
      </c>
      <c r="AJ9">
        <v>31.495</v>
      </c>
      <c r="AK9">
        <v>34.131</v>
      </c>
      <c r="AL9">
        <v>35.358</v>
      </c>
      <c r="AM9">
        <v>36.405</v>
      </c>
      <c r="AN9">
        <v>45.85800100000053</v>
      </c>
      <c r="AO9">
        <v>49.51500099999999</v>
      </c>
      <c r="AP9">
        <v>51.41542063365458</v>
      </c>
      <c r="AQ9">
        <v>54.68226158425466</v>
      </c>
      <c r="AR9">
        <v>56.79034598966906</v>
      </c>
      <c r="AS9">
        <v>59.76167914207637</v>
      </c>
    </row>
    <row r="10" spans="1:45" ht="12.75">
      <c r="A10" t="s">
        <v>8</v>
      </c>
      <c r="C10">
        <v>0.392</v>
      </c>
      <c r="D10">
        <v>0.493</v>
      </c>
      <c r="E10">
        <v>0.673</v>
      </c>
      <c r="F10">
        <v>0.912</v>
      </c>
      <c r="G10">
        <v>1.102</v>
      </c>
      <c r="H10">
        <v>1.346</v>
      </c>
      <c r="I10">
        <v>1.668</v>
      </c>
      <c r="J10">
        <v>1.927</v>
      </c>
      <c r="K10">
        <v>2.169</v>
      </c>
      <c r="L10">
        <v>2.408</v>
      </c>
      <c r="M10">
        <v>2.621</v>
      </c>
      <c r="N10">
        <v>3.041</v>
      </c>
      <c r="O10">
        <v>3.278</v>
      </c>
      <c r="P10">
        <v>3.588</v>
      </c>
      <c r="Q10">
        <v>3.655</v>
      </c>
      <c r="R10">
        <v>3.675</v>
      </c>
      <c r="S10">
        <v>3.841</v>
      </c>
      <c r="T10">
        <v>3.951</v>
      </c>
      <c r="U10">
        <v>4.228</v>
      </c>
      <c r="V10">
        <v>4.302</v>
      </c>
      <c r="W10">
        <v>5.711</v>
      </c>
      <c r="X10">
        <v>6.19</v>
      </c>
      <c r="Y10">
        <v>6.794</v>
      </c>
      <c r="Z10">
        <v>9.593</v>
      </c>
      <c r="AA10">
        <v>10.278</v>
      </c>
      <c r="AB10">
        <v>10.595</v>
      </c>
      <c r="AC10">
        <v>11.236</v>
      </c>
      <c r="AD10">
        <v>8.326</v>
      </c>
      <c r="AE10">
        <v>10.436</v>
      </c>
      <c r="AF10">
        <v>11.131</v>
      </c>
      <c r="AG10">
        <v>11.742</v>
      </c>
      <c r="AH10">
        <v>12.943</v>
      </c>
      <c r="AI10">
        <v>14.346</v>
      </c>
      <c r="AJ10">
        <v>16.536</v>
      </c>
      <c r="AK10">
        <v>18.052</v>
      </c>
      <c r="AL10">
        <v>18.99</v>
      </c>
      <c r="AM10">
        <v>19.708</v>
      </c>
      <c r="AN10">
        <v>20.765</v>
      </c>
      <c r="AO10">
        <v>21.114</v>
      </c>
      <c r="AP10">
        <v>19.74596156265525</v>
      </c>
      <c r="AQ10">
        <v>21.2582089072537</v>
      </c>
      <c r="AR10">
        <v>21.361591237665696</v>
      </c>
      <c r="AS10">
        <v>22.45258272107062</v>
      </c>
    </row>
    <row r="11" spans="1:45" ht="12.75">
      <c r="A11" t="s">
        <v>9</v>
      </c>
      <c r="C11">
        <v>0.922</v>
      </c>
      <c r="D11">
        <v>1.12</v>
      </c>
      <c r="E11">
        <v>1.373</v>
      </c>
      <c r="F11">
        <v>1.655</v>
      </c>
      <c r="G11">
        <v>1.912</v>
      </c>
      <c r="H11">
        <v>2.252</v>
      </c>
      <c r="I11">
        <v>2.693</v>
      </c>
      <c r="J11">
        <v>3.042</v>
      </c>
      <c r="K11">
        <v>3.397</v>
      </c>
      <c r="L11">
        <v>3.748</v>
      </c>
      <c r="M11">
        <v>4.086</v>
      </c>
      <c r="N11">
        <v>4.396</v>
      </c>
      <c r="O11">
        <v>4.766</v>
      </c>
      <c r="P11">
        <v>5.152</v>
      </c>
      <c r="Q11">
        <v>5.233</v>
      </c>
      <c r="R11">
        <v>5.304</v>
      </c>
      <c r="S11">
        <v>5.445</v>
      </c>
      <c r="T11">
        <v>6.129</v>
      </c>
      <c r="U11">
        <v>6.586</v>
      </c>
      <c r="V11">
        <v>6.742</v>
      </c>
      <c r="W11">
        <v>6.341</v>
      </c>
      <c r="X11">
        <v>6.75</v>
      </c>
      <c r="Y11">
        <v>7.457</v>
      </c>
      <c r="Z11">
        <v>6.49</v>
      </c>
      <c r="AA11">
        <v>6.801</v>
      </c>
      <c r="AB11">
        <v>7.082</v>
      </c>
      <c r="AC11">
        <v>7.039</v>
      </c>
      <c r="AD11">
        <v>9.5</v>
      </c>
      <c r="AE11">
        <v>10.312</v>
      </c>
      <c r="AF11">
        <v>10.723</v>
      </c>
      <c r="AG11">
        <v>11.313</v>
      </c>
      <c r="AH11">
        <v>12.22</v>
      </c>
      <c r="AI11">
        <v>13.44</v>
      </c>
      <c r="AJ11">
        <v>14.959</v>
      </c>
      <c r="AK11">
        <v>16.079</v>
      </c>
      <c r="AL11">
        <v>16.368</v>
      </c>
      <c r="AM11">
        <v>16.697</v>
      </c>
      <c r="AN11">
        <v>25.093001000000527</v>
      </c>
      <c r="AO11">
        <v>26.410000999999994</v>
      </c>
      <c r="AP11">
        <v>29.402459070999324</v>
      </c>
      <c r="AQ11">
        <v>31.11405267700096</v>
      </c>
      <c r="AR11">
        <v>32.692754752003374</v>
      </c>
      <c r="AS11">
        <v>34.49733642100575</v>
      </c>
    </row>
    <row r="12" spans="1:45" ht="12.75">
      <c r="A12" t="s">
        <v>10</v>
      </c>
      <c r="C12">
        <v>0</v>
      </c>
      <c r="D12">
        <v>0</v>
      </c>
      <c r="E12">
        <v>-2.220446049250313E-16</v>
      </c>
      <c r="F12">
        <v>2.220446049250313E-16</v>
      </c>
      <c r="G12">
        <v>-2.220446049250313E-16</v>
      </c>
      <c r="H12">
        <v>0</v>
      </c>
      <c r="I12">
        <v>-4.440892098500626E-16</v>
      </c>
      <c r="J12">
        <v>4.440892098500626E-16</v>
      </c>
      <c r="K12">
        <v>0</v>
      </c>
      <c r="L12">
        <v>-4.440892098500626E-16</v>
      </c>
      <c r="M12">
        <v>0</v>
      </c>
      <c r="N12">
        <v>8.881784197001252E-16</v>
      </c>
      <c r="O12">
        <v>0</v>
      </c>
      <c r="P12">
        <v>0</v>
      </c>
      <c r="Q12">
        <v>8.881784197001252E-16</v>
      </c>
      <c r="R12">
        <v>-8.881784197001252E-16</v>
      </c>
      <c r="S12">
        <v>-8.881784197001252E-16</v>
      </c>
      <c r="T12">
        <v>0</v>
      </c>
      <c r="U12">
        <v>0</v>
      </c>
      <c r="V12">
        <v>8.881784197001252E-16</v>
      </c>
      <c r="W12">
        <v>-8.881784197001252E-16</v>
      </c>
      <c r="X12">
        <v>-8.881784197001252E-16</v>
      </c>
      <c r="Y12">
        <v>0</v>
      </c>
      <c r="Z12">
        <v>-1.7763568394002505E-15</v>
      </c>
      <c r="AA12">
        <v>0</v>
      </c>
      <c r="AB12">
        <v>-8.881784197001252E-16</v>
      </c>
      <c r="AC12">
        <v>-1.7763568394002505E-15</v>
      </c>
      <c r="AD12">
        <v>0</v>
      </c>
      <c r="AE12">
        <v>1.7763568394002505E-15</v>
      </c>
      <c r="AF12">
        <v>-1.7763568394002505E-15</v>
      </c>
      <c r="AG12">
        <v>-1.7763568394002505E-15</v>
      </c>
      <c r="AH12">
        <v>0</v>
      </c>
      <c r="AI12">
        <v>1.7763568394002505E-15</v>
      </c>
      <c r="AJ12">
        <v>0</v>
      </c>
      <c r="AK12">
        <v>0</v>
      </c>
      <c r="AL12">
        <v>0</v>
      </c>
      <c r="AM12">
        <v>3.552713678800501E-15</v>
      </c>
      <c r="AN12">
        <v>0</v>
      </c>
      <c r="AO12">
        <v>1.990999999999996</v>
      </c>
      <c r="AP12">
        <v>2.267000000000003</v>
      </c>
      <c r="AQ12">
        <v>2.31</v>
      </c>
      <c r="AR12">
        <v>2.735999999999997</v>
      </c>
      <c r="AS12">
        <v>2.8117599999999996</v>
      </c>
    </row>
    <row r="13" spans="1:45" ht="12.75">
      <c r="A13" t="s">
        <v>11</v>
      </c>
      <c r="C13">
        <v>5.829963020852819</v>
      </c>
      <c r="D13">
        <v>6.638000520852814</v>
      </c>
      <c r="E13">
        <v>7.911707544417423</v>
      </c>
      <c r="F13">
        <v>9.38746002291005</v>
      </c>
      <c r="G13">
        <v>11.090626502244312</v>
      </c>
      <c r="H13">
        <v>13.433995000000001</v>
      </c>
      <c r="I13">
        <v>16.567172499999998</v>
      </c>
      <c r="J13">
        <v>19.240374236955354</v>
      </c>
      <c r="K13">
        <v>21.1167125</v>
      </c>
      <c r="L13">
        <v>23.625650000000007</v>
      </c>
      <c r="M13">
        <v>25.744005</v>
      </c>
      <c r="N13">
        <v>28.653999999999993</v>
      </c>
      <c r="O13">
        <v>31.344000000000015</v>
      </c>
      <c r="P13">
        <v>34.77399999999997</v>
      </c>
      <c r="Q13">
        <v>36.79599999999999</v>
      </c>
      <c r="R13">
        <v>36.91</v>
      </c>
      <c r="S13">
        <v>37.47200000000001</v>
      </c>
      <c r="T13">
        <v>37.358999999999995</v>
      </c>
      <c r="U13">
        <v>37.267</v>
      </c>
      <c r="V13">
        <v>38.106</v>
      </c>
      <c r="W13">
        <v>38.166999999999994</v>
      </c>
      <c r="X13">
        <v>42.491</v>
      </c>
      <c r="Y13">
        <v>44.148</v>
      </c>
      <c r="Z13">
        <v>45.964000000000006</v>
      </c>
      <c r="AA13">
        <v>46.952</v>
      </c>
      <c r="AB13">
        <v>45.731</v>
      </c>
      <c r="AC13">
        <v>44.966</v>
      </c>
      <c r="AD13">
        <v>45.00399999999999</v>
      </c>
      <c r="AE13">
        <v>43.604</v>
      </c>
      <c r="AF13">
        <v>44.076</v>
      </c>
      <c r="AG13">
        <v>44.932</v>
      </c>
      <c r="AH13">
        <v>47.00600000000001</v>
      </c>
      <c r="AI13">
        <v>49.855</v>
      </c>
      <c r="AJ13">
        <v>52.665</v>
      </c>
      <c r="AK13">
        <v>55.583000000000006</v>
      </c>
      <c r="AL13">
        <v>56.45900000000002</v>
      </c>
      <c r="AM13">
        <v>56.56400000000001</v>
      </c>
      <c r="AN13">
        <v>59.96099899999946</v>
      </c>
      <c r="AO13">
        <v>61.30299900000001</v>
      </c>
      <c r="AP13">
        <v>65.66676769314991</v>
      </c>
      <c r="AQ13">
        <v>69.35474859520743</v>
      </c>
      <c r="AR13">
        <v>74.12464601499923</v>
      </c>
      <c r="AS13">
        <v>77.46297317913132</v>
      </c>
    </row>
    <row r="14" spans="1:45" ht="12.75">
      <c r="A14" t="s">
        <v>12</v>
      </c>
      <c r="C14">
        <v>2.38</v>
      </c>
      <c r="D14">
        <v>2.709</v>
      </c>
      <c r="E14">
        <v>3.202</v>
      </c>
      <c r="F14">
        <v>3.628</v>
      </c>
      <c r="G14">
        <v>4.304</v>
      </c>
      <c r="H14">
        <v>5.078</v>
      </c>
      <c r="I14">
        <v>5.967</v>
      </c>
      <c r="J14">
        <v>6.947</v>
      </c>
      <c r="K14">
        <v>7.709</v>
      </c>
      <c r="L14">
        <v>8.519</v>
      </c>
      <c r="M14">
        <v>9.102</v>
      </c>
      <c r="N14">
        <v>9.835</v>
      </c>
      <c r="O14">
        <v>10.291</v>
      </c>
      <c r="P14">
        <v>10.908</v>
      </c>
      <c r="Q14">
        <v>11.033</v>
      </c>
      <c r="R14">
        <v>11.056</v>
      </c>
      <c r="S14">
        <v>11.58</v>
      </c>
      <c r="T14">
        <v>11.967</v>
      </c>
      <c r="U14">
        <v>12.158</v>
      </c>
      <c r="V14">
        <v>12.481</v>
      </c>
      <c r="W14">
        <v>12.912</v>
      </c>
      <c r="X14">
        <v>15.247</v>
      </c>
      <c r="Y14">
        <v>15.936</v>
      </c>
      <c r="Z14">
        <v>16.637</v>
      </c>
      <c r="AA14">
        <v>17.017</v>
      </c>
      <c r="AB14">
        <v>16.867</v>
      </c>
      <c r="AC14">
        <v>17.27</v>
      </c>
      <c r="AD14">
        <v>17.962</v>
      </c>
      <c r="AE14">
        <v>18.614</v>
      </c>
      <c r="AF14">
        <v>19.13</v>
      </c>
      <c r="AG14">
        <v>19.939</v>
      </c>
      <c r="AH14">
        <v>20.596</v>
      </c>
      <c r="AI14">
        <v>21.799</v>
      </c>
      <c r="AJ14">
        <v>22.911</v>
      </c>
      <c r="AK14">
        <v>23.934</v>
      </c>
      <c r="AL14">
        <v>24.332</v>
      </c>
      <c r="AM14">
        <v>24.736</v>
      </c>
      <c r="AN14">
        <v>25.49</v>
      </c>
      <c r="AO14">
        <v>26.463</v>
      </c>
      <c r="AP14">
        <v>27.708143828958836</v>
      </c>
      <c r="AQ14">
        <v>28.806256816207668</v>
      </c>
      <c r="AR14">
        <v>29.873450050342598</v>
      </c>
      <c r="AS14">
        <v>31.151386502371583</v>
      </c>
    </row>
    <row r="15" spans="1:45" ht="12.75">
      <c r="A15" t="s">
        <v>13</v>
      </c>
      <c r="C15">
        <v>0.513</v>
      </c>
      <c r="D15">
        <v>0.647</v>
      </c>
      <c r="E15">
        <v>0.782</v>
      </c>
      <c r="F15">
        <v>1.088</v>
      </c>
      <c r="G15">
        <v>1.258</v>
      </c>
      <c r="H15">
        <v>1.705</v>
      </c>
      <c r="I15">
        <v>2.469</v>
      </c>
      <c r="J15">
        <v>2.651</v>
      </c>
      <c r="K15">
        <v>2.522</v>
      </c>
      <c r="L15">
        <v>2.628</v>
      </c>
      <c r="M15">
        <v>2.982</v>
      </c>
      <c r="N15">
        <v>3.448</v>
      </c>
      <c r="O15">
        <v>4.478</v>
      </c>
      <c r="P15">
        <v>5.304</v>
      </c>
      <c r="Q15">
        <v>6.224</v>
      </c>
      <c r="R15">
        <v>6.646</v>
      </c>
      <c r="S15">
        <v>5.824</v>
      </c>
      <c r="T15">
        <v>5.797</v>
      </c>
      <c r="U15">
        <v>6.863</v>
      </c>
      <c r="V15">
        <v>7.441</v>
      </c>
      <c r="W15">
        <v>7.24</v>
      </c>
      <c r="X15">
        <v>7.247</v>
      </c>
      <c r="Y15">
        <v>7.502</v>
      </c>
      <c r="Z15">
        <v>7.974</v>
      </c>
      <c r="AA15">
        <v>8.677</v>
      </c>
      <c r="AB15">
        <v>9.751</v>
      </c>
      <c r="AC15">
        <v>9.394</v>
      </c>
      <c r="AD15">
        <v>10.725</v>
      </c>
      <c r="AE15">
        <v>9.894</v>
      </c>
      <c r="AF15">
        <v>8.894</v>
      </c>
      <c r="AG15">
        <v>8.130382652793</v>
      </c>
      <c r="AH15">
        <v>7.718275240893</v>
      </c>
      <c r="AI15">
        <v>8.003103345339</v>
      </c>
      <c r="AJ15">
        <v>8.681745084895999</v>
      </c>
      <c r="AK15">
        <v>10.255</v>
      </c>
      <c r="AL15">
        <v>10.862</v>
      </c>
      <c r="AM15">
        <v>10.962</v>
      </c>
      <c r="AN15">
        <v>10.602</v>
      </c>
      <c r="AO15">
        <v>9.58400000000004</v>
      </c>
      <c r="AP15">
        <v>9.01791390659794</v>
      </c>
      <c r="AQ15">
        <v>10.18707688863189</v>
      </c>
      <c r="AR15">
        <v>12.89744738910066</v>
      </c>
      <c r="AS15">
        <v>13.988498840671665</v>
      </c>
    </row>
    <row r="16" spans="1:45" ht="12.75">
      <c r="A16" t="s">
        <v>14</v>
      </c>
      <c r="C16">
        <v>1.411</v>
      </c>
      <c r="D16">
        <v>1.614</v>
      </c>
      <c r="E16">
        <v>1.954</v>
      </c>
      <c r="F16">
        <v>2.371</v>
      </c>
      <c r="G16">
        <v>2.859</v>
      </c>
      <c r="H16">
        <v>3.563</v>
      </c>
      <c r="I16">
        <v>4.296</v>
      </c>
      <c r="J16">
        <v>5.16</v>
      </c>
      <c r="K16">
        <v>6.109</v>
      </c>
      <c r="L16">
        <v>7.272</v>
      </c>
      <c r="M16">
        <v>8.008</v>
      </c>
      <c r="N16">
        <v>8.617</v>
      </c>
      <c r="O16">
        <v>8.886</v>
      </c>
      <c r="P16">
        <v>9.281</v>
      </c>
      <c r="Q16">
        <v>9.354</v>
      </c>
      <c r="R16">
        <v>9.469</v>
      </c>
      <c r="S16">
        <v>9.679</v>
      </c>
      <c r="T16">
        <v>9.744</v>
      </c>
      <c r="U16">
        <v>9.972</v>
      </c>
      <c r="V16">
        <v>10.289</v>
      </c>
      <c r="W16">
        <v>10.722</v>
      </c>
      <c r="X16">
        <v>12.872</v>
      </c>
      <c r="Y16">
        <v>13.354</v>
      </c>
      <c r="Z16">
        <v>13.751</v>
      </c>
      <c r="AA16">
        <v>13.855</v>
      </c>
      <c r="AB16">
        <v>11.575</v>
      </c>
      <c r="AC16">
        <v>10.819</v>
      </c>
      <c r="AD16">
        <v>9.21</v>
      </c>
      <c r="AE16">
        <v>9.223</v>
      </c>
      <c r="AF16">
        <v>9.57</v>
      </c>
      <c r="AG16">
        <v>9.851</v>
      </c>
      <c r="AH16">
        <v>10.177</v>
      </c>
      <c r="AI16">
        <v>10.757</v>
      </c>
      <c r="AJ16">
        <v>11.036</v>
      </c>
      <c r="AK16">
        <v>11.431000001000001</v>
      </c>
      <c r="AL16">
        <v>11.164000008066102</v>
      </c>
      <c r="AM16">
        <v>10.60300000324513</v>
      </c>
      <c r="AN16">
        <v>10.043</v>
      </c>
      <c r="AO16">
        <v>10.32100000001</v>
      </c>
      <c r="AP16">
        <v>10.629752675749137</v>
      </c>
      <c r="AQ16">
        <v>10.733707394732017</v>
      </c>
      <c r="AR16">
        <v>10.774668407145782</v>
      </c>
      <c r="AS16">
        <v>10.77996126373076</v>
      </c>
    </row>
    <row r="17" spans="1:45" ht="12.75">
      <c r="A17" t="s">
        <v>15</v>
      </c>
      <c r="C17">
        <v>1.5259630208528194</v>
      </c>
      <c r="D17">
        <v>1.6680005208528141</v>
      </c>
      <c r="E17">
        <v>1.973707544417423</v>
      </c>
      <c r="F17">
        <v>2.3004600229100496</v>
      </c>
      <c r="G17">
        <v>2.669626502244312</v>
      </c>
      <c r="H17">
        <v>3.087995</v>
      </c>
      <c r="I17">
        <v>3.8351724999999997</v>
      </c>
      <c r="J17">
        <v>4.482374236955355</v>
      </c>
      <c r="K17">
        <v>4.776712499999999</v>
      </c>
      <c r="L17">
        <v>5.206650000000007</v>
      </c>
      <c r="M17">
        <v>5.652005000000003</v>
      </c>
      <c r="N17">
        <v>6.753999999999991</v>
      </c>
      <c r="O17">
        <v>7.689000000000018</v>
      </c>
      <c r="P17">
        <v>9.280999999999969</v>
      </c>
      <c r="Q17">
        <v>10.185</v>
      </c>
      <c r="R17">
        <v>9.738999999999992</v>
      </c>
      <c r="S17">
        <v>10.389000000000012</v>
      </c>
      <c r="T17">
        <v>9.850999999999996</v>
      </c>
      <c r="U17">
        <v>8.274000000000003</v>
      </c>
      <c r="V17">
        <v>7.895</v>
      </c>
      <c r="W17">
        <v>7.292999999999994</v>
      </c>
      <c r="X17">
        <v>7.125</v>
      </c>
      <c r="Y17">
        <v>7.356000000000005</v>
      </c>
      <c r="Z17">
        <v>7.602000000000006</v>
      </c>
      <c r="AA17">
        <v>7.402999999999999</v>
      </c>
      <c r="AB17">
        <v>7.538</v>
      </c>
      <c r="AC17">
        <v>7.482999999999999</v>
      </c>
      <c r="AD17">
        <v>7.106999999999992</v>
      </c>
      <c r="AE17">
        <v>5.8729999999999976</v>
      </c>
      <c r="AF17">
        <v>6.481999999999999</v>
      </c>
      <c r="AG17">
        <v>7.011617347207002</v>
      </c>
      <c r="AH17">
        <v>8.514724759107008</v>
      </c>
      <c r="AI17">
        <v>9.295896654660991</v>
      </c>
      <c r="AJ17">
        <v>10.03625491510399</v>
      </c>
      <c r="AK17">
        <v>9.962999999000004</v>
      </c>
      <c r="AL17">
        <v>10.100999991933913</v>
      </c>
      <c r="AM17">
        <v>10.262999996754877</v>
      </c>
      <c r="AN17">
        <v>13.825998999999467</v>
      </c>
      <c r="AO17">
        <v>14.934998999989967</v>
      </c>
      <c r="AP17">
        <v>18.31095728184399</v>
      </c>
      <c r="AQ17">
        <v>19.627707495635853</v>
      </c>
      <c r="AR17">
        <v>20.579080168410187</v>
      </c>
      <c r="AS17">
        <v>21.543126572357316</v>
      </c>
    </row>
    <row r="18" spans="1:45" ht="12.75">
      <c r="A18" t="s">
        <v>16</v>
      </c>
      <c r="C18">
        <v>1.4653125</v>
      </c>
      <c r="D18">
        <v>1.7728750000000004</v>
      </c>
      <c r="E18">
        <v>1.7296000000000005</v>
      </c>
      <c r="F18">
        <v>2.0276125000000005</v>
      </c>
      <c r="G18">
        <v>2.7681375000000017</v>
      </c>
      <c r="H18">
        <v>2.9583374999999976</v>
      </c>
      <c r="I18">
        <v>3.9307875000000028</v>
      </c>
      <c r="J18">
        <v>4.725425000000005</v>
      </c>
      <c r="K18">
        <v>4.6872875</v>
      </c>
      <c r="L18">
        <v>5.304837500000001</v>
      </c>
      <c r="M18">
        <v>6.551937499999996</v>
      </c>
      <c r="N18">
        <v>8.034000000000002</v>
      </c>
      <c r="O18">
        <v>8.312999999999994</v>
      </c>
      <c r="P18">
        <v>9.053000000000008</v>
      </c>
      <c r="Q18">
        <v>9.535</v>
      </c>
      <c r="R18">
        <v>10.755</v>
      </c>
      <c r="S18">
        <v>11.149</v>
      </c>
      <c r="T18">
        <v>12.312999999999999</v>
      </c>
      <c r="U18">
        <v>13.908999999999988</v>
      </c>
      <c r="V18">
        <v>12.277000000000005</v>
      </c>
      <c r="W18">
        <v>10.864</v>
      </c>
      <c r="X18">
        <v>10.174000000000003</v>
      </c>
      <c r="Y18">
        <v>10.09200000000001</v>
      </c>
      <c r="Z18">
        <v>10.09</v>
      </c>
      <c r="AA18">
        <v>9.991000000000003</v>
      </c>
      <c r="AB18">
        <v>9.591000000000001</v>
      </c>
      <c r="AC18">
        <v>22.362000000000002</v>
      </c>
      <c r="AD18">
        <v>6.4730000000000025</v>
      </c>
      <c r="AE18">
        <v>7.235</v>
      </c>
      <c r="AF18">
        <v>8.633000000000013</v>
      </c>
      <c r="AG18">
        <v>9.045</v>
      </c>
      <c r="AH18">
        <v>9.494000000000002</v>
      </c>
      <c r="AI18">
        <v>10.896</v>
      </c>
      <c r="AJ18">
        <v>10.553999999999993</v>
      </c>
      <c r="AK18">
        <v>10.53899999999999</v>
      </c>
      <c r="AL18">
        <v>10.269000000000004</v>
      </c>
      <c r="AM18">
        <v>9.090000000000005</v>
      </c>
      <c r="AN18">
        <v>8.933000000000003</v>
      </c>
      <c r="AO18">
        <v>9.290000000000006</v>
      </c>
      <c r="AP18">
        <v>9.844723881899052</v>
      </c>
      <c r="AQ18">
        <v>10.505588756635241</v>
      </c>
      <c r="AR18">
        <v>10.567412778169775</v>
      </c>
      <c r="AS18">
        <v>10.593618002696525</v>
      </c>
    </row>
    <row r="19" spans="1:45" ht="12.75">
      <c r="A19" t="s">
        <v>17</v>
      </c>
      <c r="C19">
        <v>0.94</v>
      </c>
      <c r="D19">
        <v>1.086</v>
      </c>
      <c r="E19">
        <v>1.1760000000000002</v>
      </c>
      <c r="F19">
        <v>1.2719999999999998</v>
      </c>
      <c r="G19">
        <v>1.404</v>
      </c>
      <c r="H19">
        <v>1.278</v>
      </c>
      <c r="I19">
        <v>1.7779999999999998</v>
      </c>
      <c r="J19">
        <v>2.067</v>
      </c>
      <c r="K19">
        <v>2.41</v>
      </c>
      <c r="L19">
        <v>2.9330000000000003</v>
      </c>
      <c r="M19">
        <v>3.1340000000000003</v>
      </c>
      <c r="N19">
        <v>3.144</v>
      </c>
      <c r="O19">
        <v>3.334</v>
      </c>
      <c r="P19">
        <v>3.6210000000000004</v>
      </c>
      <c r="Q19">
        <v>3.544</v>
      </c>
      <c r="R19">
        <v>3.968</v>
      </c>
      <c r="S19">
        <v>4.022</v>
      </c>
      <c r="T19">
        <v>4.486</v>
      </c>
      <c r="U19">
        <v>4.697000000000001</v>
      </c>
      <c r="V19">
        <v>4.895</v>
      </c>
      <c r="W19">
        <v>5.344</v>
      </c>
      <c r="X19">
        <v>5.48</v>
      </c>
      <c r="Y19">
        <v>6.545999999999999</v>
      </c>
      <c r="Z19">
        <v>6.687</v>
      </c>
      <c r="AA19">
        <v>6.987</v>
      </c>
      <c r="AB19">
        <v>7.313</v>
      </c>
      <c r="AC19">
        <v>7.741999999999999</v>
      </c>
      <c r="AD19">
        <v>8.189</v>
      </c>
      <c r="AE19">
        <v>8.791</v>
      </c>
      <c r="AF19">
        <v>9.131</v>
      </c>
      <c r="AG19">
        <v>9.498</v>
      </c>
      <c r="AH19">
        <v>10.174</v>
      </c>
      <c r="AI19">
        <v>10.494</v>
      </c>
      <c r="AJ19">
        <v>10.078</v>
      </c>
      <c r="AK19">
        <v>10.212</v>
      </c>
      <c r="AL19">
        <v>11.013</v>
      </c>
      <c r="AM19">
        <v>12.107</v>
      </c>
      <c r="AN19">
        <v>12.643</v>
      </c>
      <c r="AO19">
        <v>12.963999999999999</v>
      </c>
      <c r="AP19">
        <v>13.819264802035814</v>
      </c>
      <c r="AQ19">
        <v>11.338487269241051</v>
      </c>
      <c r="AR19">
        <v>13.961948970096937</v>
      </c>
      <c r="AS19">
        <v>13.484000715422571</v>
      </c>
    </row>
    <row r="20" spans="1:45" ht="12.75">
      <c r="A20" t="s">
        <v>18</v>
      </c>
      <c r="C20">
        <v>1.416</v>
      </c>
      <c r="D20">
        <v>1.675</v>
      </c>
      <c r="E20">
        <v>1.868</v>
      </c>
      <c r="F20">
        <v>1.986</v>
      </c>
      <c r="G20">
        <v>2.276</v>
      </c>
      <c r="H20">
        <v>2.775</v>
      </c>
      <c r="I20">
        <v>3.123</v>
      </c>
      <c r="J20">
        <v>3.575</v>
      </c>
      <c r="K20">
        <v>3.943</v>
      </c>
      <c r="L20">
        <v>4.474</v>
      </c>
      <c r="M20">
        <v>5.01</v>
      </c>
      <c r="N20">
        <v>6.032</v>
      </c>
      <c r="O20">
        <v>7.506</v>
      </c>
      <c r="P20">
        <v>9.023</v>
      </c>
      <c r="Q20">
        <v>10.227</v>
      </c>
      <c r="R20">
        <v>11.449</v>
      </c>
      <c r="S20">
        <v>12.444</v>
      </c>
      <c r="T20">
        <v>12.816</v>
      </c>
      <c r="U20">
        <v>12.759611005984999</v>
      </c>
      <c r="V20">
        <v>13.142643750766</v>
      </c>
      <c r="W20">
        <v>13.223408365892</v>
      </c>
      <c r="X20">
        <v>14.134324189662</v>
      </c>
      <c r="Y20">
        <v>15.48124858534</v>
      </c>
      <c r="Z20">
        <v>16.720937596145</v>
      </c>
      <c r="AA20">
        <v>16.799836276098</v>
      </c>
      <c r="AB20">
        <v>16.0917591289235</v>
      </c>
      <c r="AC20">
        <v>17.222857363264673</v>
      </c>
      <c r="AD20">
        <v>16.974243956781976</v>
      </c>
      <c r="AE20">
        <v>16.891000000000002</v>
      </c>
      <c r="AF20">
        <v>16.952</v>
      </c>
      <c r="AG20">
        <v>16.532999999999998</v>
      </c>
      <c r="AH20">
        <v>15.283999999999999</v>
      </c>
      <c r="AI20">
        <v>14.211</v>
      </c>
      <c r="AJ20">
        <v>13.07</v>
      </c>
      <c r="AK20">
        <v>12.406</v>
      </c>
      <c r="AL20">
        <v>12.216999999999997</v>
      </c>
      <c r="AM20">
        <v>12.125</v>
      </c>
      <c r="AN20">
        <v>11.950999999999999</v>
      </c>
      <c r="AO20">
        <v>12.648</v>
      </c>
      <c r="AP20">
        <v>13.390833867202216</v>
      </c>
      <c r="AQ20">
        <v>15.432687491398449</v>
      </c>
      <c r="AR20">
        <v>15.779357070271747</v>
      </c>
      <c r="AS20">
        <v>17.155322952200525</v>
      </c>
    </row>
    <row r="21" spans="1:45" ht="12.75">
      <c r="A21" t="s">
        <v>19</v>
      </c>
      <c r="C21">
        <v>22.43727552085282</v>
      </c>
      <c r="D21">
        <v>25.722875520852813</v>
      </c>
      <c r="E21">
        <v>29.67830754441742</v>
      </c>
      <c r="F21">
        <v>33.53307252291005</v>
      </c>
      <c r="G21">
        <v>38.47576400224432</v>
      </c>
      <c r="H21">
        <v>44.935332499999994</v>
      </c>
      <c r="I21">
        <v>54.22696</v>
      </c>
      <c r="J21">
        <v>62.12579923695536</v>
      </c>
      <c r="K21">
        <v>67.568</v>
      </c>
      <c r="L21">
        <v>75.09648750000001</v>
      </c>
      <c r="M21">
        <v>82.42094250000001</v>
      </c>
      <c r="N21">
        <v>91.112</v>
      </c>
      <c r="O21">
        <v>98.00100000000002</v>
      </c>
      <c r="P21">
        <v>106.32899999999998</v>
      </c>
      <c r="Q21">
        <v>111.12299999999999</v>
      </c>
      <c r="R21">
        <v>114.92599999999999</v>
      </c>
      <c r="S21">
        <v>117.89</v>
      </c>
      <c r="T21">
        <v>121.29</v>
      </c>
      <c r="U21">
        <v>126.62593520539617</v>
      </c>
      <c r="V21">
        <v>127.54747340629326</v>
      </c>
      <c r="W21">
        <v>128.62725492148354</v>
      </c>
      <c r="X21">
        <v>136.59207263153465</v>
      </c>
      <c r="Y21">
        <v>144.6026053227192</v>
      </c>
      <c r="Z21">
        <v>152.70419693158118</v>
      </c>
      <c r="AA21">
        <v>157.28982807228</v>
      </c>
      <c r="AB21">
        <v>158.20381448963553</v>
      </c>
      <c r="AC21">
        <v>174.56185736326466</v>
      </c>
      <c r="AD21">
        <v>160.30424395678196</v>
      </c>
      <c r="AE21">
        <v>164.364</v>
      </c>
      <c r="AF21">
        <v>171.086</v>
      </c>
      <c r="AG21">
        <v>178.76</v>
      </c>
      <c r="AH21">
        <v>188.114</v>
      </c>
      <c r="AI21">
        <v>202.385</v>
      </c>
      <c r="AJ21">
        <v>213.601</v>
      </c>
      <c r="AK21">
        <v>223.64100000000002</v>
      </c>
      <c r="AL21">
        <v>226.28</v>
      </c>
      <c r="AM21">
        <v>230.115</v>
      </c>
      <c r="AN21">
        <v>247.83799999999997</v>
      </c>
      <c r="AO21">
        <v>257.60782603060505</v>
      </c>
      <c r="AP21">
        <v>269.92040908738215</v>
      </c>
      <c r="AQ21">
        <v>282.07460213740063</v>
      </c>
      <c r="AR21">
        <v>295.07768487072565</v>
      </c>
      <c r="AS21">
        <v>304.33491410158626</v>
      </c>
    </row>
    <row r="22" spans="1:45" ht="12.75">
      <c r="A22" t="s">
        <v>20</v>
      </c>
      <c r="C22">
        <v>3.4769999000000023</v>
      </c>
      <c r="D22">
        <v>3.950597425715361</v>
      </c>
      <c r="E22">
        <v>4.017380000000001</v>
      </c>
      <c r="F22">
        <v>4.727249999999999</v>
      </c>
      <c r="G22">
        <v>5.539519999999999</v>
      </c>
      <c r="H22">
        <v>6.349262499999993</v>
      </c>
      <c r="I22">
        <v>7.6801</v>
      </c>
      <c r="J22">
        <v>10.186</v>
      </c>
      <c r="K22">
        <v>11.458612903029758</v>
      </c>
      <c r="L22">
        <v>12.179465687768799</v>
      </c>
      <c r="M22">
        <v>13.912114190667678</v>
      </c>
      <c r="N22">
        <v>15.644924395678196</v>
      </c>
      <c r="O22">
        <v>18.082000000000008</v>
      </c>
      <c r="P22">
        <v>19.488999999999972</v>
      </c>
      <c r="Q22">
        <v>20.823999999999998</v>
      </c>
      <c r="R22">
        <v>23.50800000000001</v>
      </c>
      <c r="S22">
        <v>25.896</v>
      </c>
      <c r="T22">
        <v>23.324</v>
      </c>
      <c r="U22">
        <v>21.965611005985</v>
      </c>
      <c r="V22">
        <v>21.10664375076601</v>
      </c>
      <c r="W22">
        <v>20.608408365892</v>
      </c>
      <c r="X22">
        <v>21.624324189661998</v>
      </c>
      <c r="Y22">
        <v>24.28424858534</v>
      </c>
      <c r="Z22">
        <v>24.908937596145</v>
      </c>
      <c r="AA22">
        <v>25.88483627609802</v>
      </c>
      <c r="AB22">
        <v>24.7797591289235</v>
      </c>
      <c r="AC22">
        <v>23.745756506073846</v>
      </c>
      <c r="AD22">
        <v>25.592275004424387</v>
      </c>
      <c r="AE22">
        <v>24.307837596598482</v>
      </c>
      <c r="AF22">
        <v>24.9857018346337</v>
      </c>
      <c r="AG22">
        <v>24.509</v>
      </c>
      <c r="AH22">
        <v>29.483</v>
      </c>
      <c r="AI22">
        <v>29.621000000000002</v>
      </c>
      <c r="AJ22">
        <v>28.350000100000003</v>
      </c>
      <c r="AK22">
        <v>30.193</v>
      </c>
      <c r="AL22">
        <v>33.378</v>
      </c>
      <c r="AM22">
        <v>35.82</v>
      </c>
      <c r="AN22">
        <v>40.22</v>
      </c>
      <c r="AO22">
        <v>38.734378311208</v>
      </c>
      <c r="AP22">
        <v>43.115159609358415</v>
      </c>
      <c r="AQ22">
        <v>38.75698925879598</v>
      </c>
      <c r="AR22">
        <v>33.85012583057541</v>
      </c>
      <c r="AS22">
        <v>34.85256469163745</v>
      </c>
    </row>
    <row r="23" spans="1:45" ht="12.75">
      <c r="A23" t="s">
        <v>21</v>
      </c>
      <c r="C23">
        <v>1.179</v>
      </c>
      <c r="D23">
        <v>1.3019999999999998</v>
      </c>
      <c r="E23">
        <v>1.478</v>
      </c>
      <c r="F23">
        <v>1.619</v>
      </c>
      <c r="G23">
        <v>1.735</v>
      </c>
      <c r="H23">
        <v>2.023</v>
      </c>
      <c r="I23">
        <v>2.1959999999999997</v>
      </c>
      <c r="J23">
        <v>2.465</v>
      </c>
      <c r="K23">
        <v>2.741</v>
      </c>
      <c r="L23">
        <v>2.965</v>
      </c>
      <c r="M23">
        <v>3.228</v>
      </c>
      <c r="N23">
        <v>3.697</v>
      </c>
      <c r="O23">
        <v>4.013</v>
      </c>
      <c r="P23">
        <v>4.538</v>
      </c>
      <c r="Q23">
        <v>4.893999999999999</v>
      </c>
      <c r="R23">
        <v>5.296</v>
      </c>
      <c r="S23">
        <v>5.572</v>
      </c>
      <c r="T23">
        <v>5.917</v>
      </c>
      <c r="U23">
        <v>6.412000000000001</v>
      </c>
      <c r="V23">
        <v>6.62</v>
      </c>
      <c r="W23">
        <v>6.973000000000001</v>
      </c>
      <c r="X23">
        <v>7.329</v>
      </c>
      <c r="Y23">
        <v>8.161</v>
      </c>
      <c r="Z23">
        <v>8.837</v>
      </c>
      <c r="AA23">
        <v>9.791</v>
      </c>
      <c r="AB23">
        <v>9.977</v>
      </c>
      <c r="AC23">
        <v>10.100999999999999</v>
      </c>
      <c r="AD23">
        <v>10.671</v>
      </c>
      <c r="AE23">
        <v>11.171999999999999</v>
      </c>
      <c r="AF23">
        <v>11.523</v>
      </c>
      <c r="AG23">
        <v>12.308</v>
      </c>
      <c r="AH23">
        <v>13.28</v>
      </c>
      <c r="AI23">
        <v>13.918000000000003</v>
      </c>
      <c r="AJ23">
        <v>14.435</v>
      </c>
      <c r="AK23">
        <v>15.611</v>
      </c>
      <c r="AL23">
        <v>16.399</v>
      </c>
      <c r="AM23">
        <v>17.256</v>
      </c>
      <c r="AN23">
        <v>17.552000000000003</v>
      </c>
      <c r="AO23">
        <v>17.598</v>
      </c>
      <c r="AP23">
        <v>18.01326392358048</v>
      </c>
      <c r="AQ23">
        <v>18.824801876077505</v>
      </c>
      <c r="AR23">
        <v>19.413738069203674</v>
      </c>
      <c r="AS23">
        <v>19.64079803833568</v>
      </c>
    </row>
    <row r="24" spans="1:45" ht="12.75">
      <c r="A24" t="s">
        <v>22</v>
      </c>
      <c r="C24">
        <v>0.04991582376992</v>
      </c>
      <c r="D24">
        <v>0.07714263673533</v>
      </c>
      <c r="E24">
        <v>0.1179828561834</v>
      </c>
      <c r="F24">
        <v>0.1633608777925</v>
      </c>
      <c r="G24">
        <v>0.231427910206</v>
      </c>
      <c r="H24">
        <v>0.4174777988029</v>
      </c>
      <c r="I24">
        <v>1.270584605052</v>
      </c>
      <c r="J24">
        <v>2.273438882612</v>
      </c>
      <c r="K24">
        <v>2.572933825231</v>
      </c>
      <c r="L24">
        <v>2.677303274932</v>
      </c>
      <c r="M24">
        <v>3.063016458608</v>
      </c>
      <c r="N24">
        <v>4.288223042052</v>
      </c>
      <c r="O24">
        <v>6.216788960435</v>
      </c>
      <c r="P24">
        <v>6.398301046871</v>
      </c>
      <c r="Q24">
        <v>6.216788960435</v>
      </c>
      <c r="R24">
        <v>7.582667410866</v>
      </c>
      <c r="S24">
        <v>8.317791360932</v>
      </c>
      <c r="T24">
        <v>5.504354021173</v>
      </c>
      <c r="U24">
        <v>3.004025030517</v>
      </c>
      <c r="V24">
        <v>2.123691411302</v>
      </c>
      <c r="W24">
        <v>2.246212069646</v>
      </c>
      <c r="X24">
        <v>2.708160329626</v>
      </c>
      <c r="Y24">
        <v>3.6860566953</v>
      </c>
      <c r="Z24">
        <v>3.112932282378</v>
      </c>
      <c r="AA24">
        <v>2.964999931933</v>
      </c>
      <c r="AB24">
        <v>2.346043717186</v>
      </c>
      <c r="AC24">
        <v>2.669589011258</v>
      </c>
      <c r="AD24">
        <v>3.017638436999</v>
      </c>
      <c r="AE24">
        <v>2.926882393781</v>
      </c>
      <c r="AF24">
        <v>2.2235230588416806</v>
      </c>
      <c r="AG24">
        <v>1.678986799533514</v>
      </c>
      <c r="AH24">
        <v>2.93</v>
      </c>
      <c r="AI24">
        <v>4.24</v>
      </c>
      <c r="AJ24">
        <v>4.013</v>
      </c>
      <c r="AK24">
        <v>4.15</v>
      </c>
      <c r="AL24">
        <v>4.67</v>
      </c>
      <c r="AM24">
        <v>5.65</v>
      </c>
      <c r="AN24">
        <v>8.42</v>
      </c>
      <c r="AO24">
        <v>8.05</v>
      </c>
      <c r="AP24">
        <v>12.35</v>
      </c>
      <c r="AQ24">
        <v>7.95</v>
      </c>
      <c r="AR24">
        <v>5.45</v>
      </c>
      <c r="AS24">
        <v>5.75</v>
      </c>
    </row>
    <row r="25" spans="1:45" ht="12.75">
      <c r="A25" t="s">
        <v>23</v>
      </c>
      <c r="C25">
        <v>2.248084076230082</v>
      </c>
      <c r="D25">
        <v>2.5714547889800308</v>
      </c>
      <c r="E25">
        <v>2.4213971438166015</v>
      </c>
      <c r="F25">
        <v>2.9448891222074987</v>
      </c>
      <c r="G25">
        <v>3.573092089793999</v>
      </c>
      <c r="H25">
        <v>3.9087847011970926</v>
      </c>
      <c r="I25">
        <v>4.213515394948001</v>
      </c>
      <c r="J25">
        <v>5.447561117388</v>
      </c>
      <c r="K25">
        <v>6.144679077798758</v>
      </c>
      <c r="L25">
        <v>6.537162412836799</v>
      </c>
      <c r="M25">
        <v>7.6210977320596776</v>
      </c>
      <c r="N25">
        <v>7.659701353626195</v>
      </c>
      <c r="O25">
        <v>7.8522110395650095</v>
      </c>
      <c r="P25">
        <v>8.55269895312897</v>
      </c>
      <c r="Q25">
        <v>9.713211039565</v>
      </c>
      <c r="R25">
        <v>10.629332589134009</v>
      </c>
      <c r="S25">
        <v>12.006208639068001</v>
      </c>
      <c r="T25">
        <v>11.902645978827001</v>
      </c>
      <c r="U25">
        <v>12.549585975467998</v>
      </c>
      <c r="V25">
        <v>12.362952339464012</v>
      </c>
      <c r="W25">
        <v>11.389196296245998</v>
      </c>
      <c r="X25">
        <v>11.587163860036</v>
      </c>
      <c r="Y25">
        <v>12.43719189004</v>
      </c>
      <c r="Z25">
        <v>12.959005313767001</v>
      </c>
      <c r="AA25">
        <v>13.128836344165022</v>
      </c>
      <c r="AB25">
        <v>12.4567154117375</v>
      </c>
      <c r="AC25">
        <v>10.975167494815846</v>
      </c>
      <c r="AD25">
        <v>11.903636567425385</v>
      </c>
      <c r="AE25">
        <v>10.208955202817483</v>
      </c>
      <c r="AF25">
        <v>11.23917877579202</v>
      </c>
      <c r="AG25">
        <v>10.522013200466487</v>
      </c>
      <c r="AH25">
        <v>13.273</v>
      </c>
      <c r="AI25">
        <v>11.463</v>
      </c>
      <c r="AJ25">
        <v>9.9020001</v>
      </c>
      <c r="AK25">
        <v>10.431999999999999</v>
      </c>
      <c r="AL25">
        <v>12.309</v>
      </c>
      <c r="AM25">
        <v>12.914000000000001</v>
      </c>
      <c r="AN25">
        <v>14.248</v>
      </c>
      <c r="AO25">
        <v>13.086378311208</v>
      </c>
      <c r="AP25">
        <v>12.751895685777933</v>
      </c>
      <c r="AQ25">
        <v>11.982187382718479</v>
      </c>
      <c r="AR25">
        <v>8.986387761371736</v>
      </c>
      <c r="AS25">
        <v>9.461766653301765</v>
      </c>
    </row>
    <row r="26" spans="1:45" ht="12.75">
      <c r="A26" t="s">
        <v>24</v>
      </c>
      <c r="C26">
        <v>18.960275620852816</v>
      </c>
      <c r="D26">
        <v>21.77227809513745</v>
      </c>
      <c r="E26">
        <v>25.66092754441742</v>
      </c>
      <c r="F26">
        <v>28.80582252291005</v>
      </c>
      <c r="G26">
        <v>32.93624400224432</v>
      </c>
      <c r="H26">
        <v>38.58607</v>
      </c>
      <c r="I26">
        <v>46.546859999999995</v>
      </c>
      <c r="J26">
        <v>51.93979923695536</v>
      </c>
      <c r="K26">
        <v>56.10938709697024</v>
      </c>
      <c r="L26">
        <v>62.91702181223121</v>
      </c>
      <c r="M26">
        <v>68.50882830933233</v>
      </c>
      <c r="N26">
        <v>75.46707560432179</v>
      </c>
      <c r="O26">
        <v>79.91900000000001</v>
      </c>
      <c r="P26">
        <v>86.84</v>
      </c>
      <c r="Q26">
        <v>90.29899999999999</v>
      </c>
      <c r="R26">
        <v>91.41799999999998</v>
      </c>
      <c r="S26">
        <v>91.99400000000001</v>
      </c>
      <c r="T26">
        <v>97.966</v>
      </c>
      <c r="U26">
        <v>104.66032419941118</v>
      </c>
      <c r="V26">
        <v>106.44082965552725</v>
      </c>
      <c r="W26">
        <v>108.01884655559154</v>
      </c>
      <c r="X26">
        <v>114.96774844187266</v>
      </c>
      <c r="Y26">
        <v>120.3183567373792</v>
      </c>
      <c r="Z26">
        <v>127.79525933543619</v>
      </c>
      <c r="AA26">
        <v>131.40499179618197</v>
      </c>
      <c r="AB26">
        <v>133.42405536071203</v>
      </c>
      <c r="AC26">
        <v>150.8161008571908</v>
      </c>
      <c r="AD26">
        <v>134.71196895235758</v>
      </c>
      <c r="AE26">
        <v>140.05616240340152</v>
      </c>
      <c r="AF26">
        <v>146.10029816536633</v>
      </c>
      <c r="AG26">
        <v>154.25099999999998</v>
      </c>
      <c r="AH26">
        <v>158.631</v>
      </c>
      <c r="AI26">
        <v>172.76399999999998</v>
      </c>
      <c r="AJ26">
        <v>185.2509999</v>
      </c>
      <c r="AK26">
        <v>193.448</v>
      </c>
      <c r="AL26">
        <v>192.902</v>
      </c>
      <c r="AM26">
        <v>194.295</v>
      </c>
      <c r="AN26">
        <v>207.61799999999997</v>
      </c>
      <c r="AO26">
        <v>218.87344771939706</v>
      </c>
      <c r="AP26">
        <v>226.80524947802374</v>
      </c>
      <c r="AQ26">
        <v>243.31761287860465</v>
      </c>
      <c r="AR26">
        <v>261.22755904015025</v>
      </c>
      <c r="AS26">
        <v>269.4823494099488</v>
      </c>
    </row>
    <row r="28" spans="1:45" ht="12.75">
      <c r="A28" t="s">
        <v>25</v>
      </c>
      <c r="C28">
        <v>18.372</v>
      </c>
      <c r="D28">
        <v>20.887</v>
      </c>
      <c r="E28">
        <v>24.619</v>
      </c>
      <c r="F28">
        <v>28.293</v>
      </c>
      <c r="G28">
        <v>33.398</v>
      </c>
      <c r="H28">
        <v>38.330999999999996</v>
      </c>
      <c r="I28">
        <v>43.53</v>
      </c>
      <c r="J28">
        <v>49.476</v>
      </c>
      <c r="K28">
        <v>55.12</v>
      </c>
      <c r="L28">
        <v>59.937000000000005</v>
      </c>
      <c r="M28">
        <v>64.775</v>
      </c>
      <c r="N28">
        <v>69.027</v>
      </c>
      <c r="O28">
        <v>71.49900000000001</v>
      </c>
      <c r="P28">
        <v>75.865</v>
      </c>
      <c r="Q28">
        <v>80.19</v>
      </c>
      <c r="R28">
        <v>81.27699999999999</v>
      </c>
      <c r="S28">
        <v>84.77199999999999</v>
      </c>
      <c r="T28">
        <v>88.399</v>
      </c>
      <c r="U28">
        <v>93.42099999999999</v>
      </c>
      <c r="V28">
        <v>97.231</v>
      </c>
      <c r="W28">
        <v>96.498</v>
      </c>
      <c r="X28">
        <v>102.005</v>
      </c>
      <c r="Y28">
        <v>113.44399999999999</v>
      </c>
      <c r="Z28">
        <v>116.64699999999999</v>
      </c>
      <c r="AA28">
        <v>123.693</v>
      </c>
      <c r="AB28">
        <v>123.20599999999999</v>
      </c>
      <c r="AC28">
        <v>122.679</v>
      </c>
      <c r="AD28">
        <v>128.668</v>
      </c>
      <c r="AE28">
        <v>135.784</v>
      </c>
      <c r="AF28">
        <v>142.936</v>
      </c>
      <c r="AG28">
        <v>155.851</v>
      </c>
      <c r="AH28">
        <v>166.875</v>
      </c>
      <c r="AI28">
        <v>171.688</v>
      </c>
      <c r="AJ28">
        <v>175.541</v>
      </c>
      <c r="AK28">
        <v>178.55</v>
      </c>
      <c r="AL28">
        <v>184.31799999999998</v>
      </c>
      <c r="AM28">
        <v>192.936</v>
      </c>
      <c r="AN28">
        <v>210.99099999999999</v>
      </c>
      <c r="AO28">
        <v>220.83700008915275</v>
      </c>
      <c r="AP28">
        <v>232.57788907386163</v>
      </c>
      <c r="AQ28">
        <v>226.99782692374595</v>
      </c>
      <c r="AR28">
        <v>228.4916066329614</v>
      </c>
      <c r="AS28">
        <v>237.34932777823653</v>
      </c>
    </row>
    <row r="29" spans="1:45" ht="12.75">
      <c r="A29" t="s">
        <v>26</v>
      </c>
      <c r="C29">
        <v>12.241000000000001</v>
      </c>
      <c r="D29">
        <v>13.769</v>
      </c>
      <c r="E29">
        <v>16.155</v>
      </c>
      <c r="F29">
        <v>18.631</v>
      </c>
      <c r="G29">
        <v>21.312000000000005</v>
      </c>
      <c r="H29">
        <v>23.786999999999995</v>
      </c>
      <c r="I29">
        <v>27.004</v>
      </c>
      <c r="J29">
        <v>31.079</v>
      </c>
      <c r="K29">
        <v>35.139</v>
      </c>
      <c r="L29">
        <v>37.98</v>
      </c>
      <c r="M29">
        <v>40.641</v>
      </c>
      <c r="N29">
        <v>42.979</v>
      </c>
      <c r="O29">
        <v>43.312000000000005</v>
      </c>
      <c r="P29">
        <v>44.95</v>
      </c>
      <c r="Q29">
        <v>44.642999999999994</v>
      </c>
      <c r="R29">
        <v>45.980999999999995</v>
      </c>
      <c r="S29">
        <v>47.83</v>
      </c>
      <c r="T29">
        <v>51.461</v>
      </c>
      <c r="U29">
        <v>54.639</v>
      </c>
      <c r="V29">
        <v>57.147</v>
      </c>
      <c r="W29">
        <v>57.792</v>
      </c>
      <c r="X29">
        <v>65.068</v>
      </c>
      <c r="Y29">
        <v>72.439</v>
      </c>
      <c r="Z29">
        <v>72.54</v>
      </c>
      <c r="AA29">
        <v>78.63</v>
      </c>
      <c r="AB29">
        <v>73.335</v>
      </c>
      <c r="AC29">
        <v>74.236</v>
      </c>
      <c r="AD29">
        <v>79.945</v>
      </c>
      <c r="AE29">
        <v>84.131</v>
      </c>
      <c r="AF29">
        <v>88.68</v>
      </c>
      <c r="AG29">
        <v>95.913</v>
      </c>
      <c r="AH29">
        <v>102.40800000000002</v>
      </c>
      <c r="AI29">
        <v>110.419</v>
      </c>
      <c r="AJ29">
        <v>113.82300000000001</v>
      </c>
      <c r="AK29">
        <v>112.728</v>
      </c>
      <c r="AL29">
        <v>115.98599999999999</v>
      </c>
      <c r="AM29">
        <v>126.459</v>
      </c>
      <c r="AN29">
        <v>135.046</v>
      </c>
      <c r="AO29">
        <v>144.08400008915274</v>
      </c>
      <c r="AP29">
        <v>146.66754377788055</v>
      </c>
      <c r="AQ29">
        <v>149.77220673082692</v>
      </c>
      <c r="AR29">
        <v>145.14104727937126</v>
      </c>
      <c r="AS29">
        <v>148.48436744960915</v>
      </c>
    </row>
    <row r="30" spans="1:45" ht="12.75">
      <c r="A30" t="s">
        <v>27</v>
      </c>
      <c r="C30" t="e">
        <v>#REF!</v>
      </c>
      <c r="D30" t="e">
        <v>#REF!</v>
      </c>
      <c r="E30" t="e">
        <v>#REF!</v>
      </c>
      <c r="F30" t="e">
        <v>#REF!</v>
      </c>
      <c r="G30" t="e">
        <v>#REF!</v>
      </c>
      <c r="H30" t="e">
        <v>#REF!</v>
      </c>
      <c r="I30" t="e">
        <v>#REF!</v>
      </c>
      <c r="J30" t="e">
        <v>#REF!</v>
      </c>
      <c r="K30" t="e">
        <v>#REF!</v>
      </c>
      <c r="L30" t="e">
        <v>#REF!</v>
      </c>
      <c r="M30" t="e">
        <v>#REF!</v>
      </c>
      <c r="N30" t="e">
        <v>#REF!</v>
      </c>
      <c r="O30" t="e">
        <v>#REF!</v>
      </c>
      <c r="P30" t="e">
        <v>#REF!</v>
      </c>
      <c r="Q30" t="e">
        <v>#REF!</v>
      </c>
      <c r="R30" t="e">
        <v>#REF!</v>
      </c>
      <c r="S30" t="e">
        <v>#REF!</v>
      </c>
      <c r="T30" t="e">
        <v>#REF!</v>
      </c>
      <c r="U30" t="e">
        <v>#REF!</v>
      </c>
      <c r="V30" t="e">
        <v>#REF!</v>
      </c>
      <c r="W30" t="e">
        <v>#REF!</v>
      </c>
      <c r="X30" t="e">
        <v>#REF!</v>
      </c>
      <c r="Y30" t="e">
        <v>#REF!</v>
      </c>
      <c r="Z30" t="e">
        <v>#REF!</v>
      </c>
      <c r="AA30" t="e">
        <v>#REF!</v>
      </c>
      <c r="AB30" t="e">
        <v>#REF!</v>
      </c>
      <c r="AC30" t="e">
        <v>#REF!</v>
      </c>
      <c r="AD30" t="e">
        <v>#REF!</v>
      </c>
      <c r="AE30" t="e">
        <v>#REF!</v>
      </c>
      <c r="AF30" t="e">
        <v>#REF!</v>
      </c>
      <c r="AG30" t="e">
        <v>#REF!</v>
      </c>
      <c r="AH30" t="e">
        <v>#REF!</v>
      </c>
      <c r="AI30" t="e">
        <v>#REF!</v>
      </c>
      <c r="AJ30" t="e">
        <v>#REF!</v>
      </c>
      <c r="AK30" t="e">
        <v>#REF!</v>
      </c>
      <c r="AL30" t="e">
        <v>#REF!</v>
      </c>
      <c r="AM30" t="e">
        <v>#REF!</v>
      </c>
      <c r="AN30" t="e">
        <v>#REF!</v>
      </c>
      <c r="AO30" t="e">
        <v>#REF!</v>
      </c>
      <c r="AP30" t="e">
        <v>#REF!</v>
      </c>
      <c r="AQ30" t="e">
        <v>#REF!</v>
      </c>
      <c r="AR30" t="e">
        <v>#REF!</v>
      </c>
      <c r="AS30" t="e">
        <v>#REF!</v>
      </c>
    </row>
    <row r="31" spans="1:45" ht="12.75">
      <c r="A31" t="s">
        <v>28</v>
      </c>
      <c r="C31" t="e">
        <v>#REF!</v>
      </c>
      <c r="D31" t="e">
        <v>#REF!</v>
      </c>
      <c r="E31" t="e">
        <v>#REF!</v>
      </c>
      <c r="F31" t="e">
        <v>#REF!</v>
      </c>
      <c r="G31" t="e">
        <v>#REF!</v>
      </c>
      <c r="H31" t="e">
        <v>#REF!</v>
      </c>
      <c r="I31" t="e">
        <v>#REF!</v>
      </c>
      <c r="J31" t="e">
        <v>#REF!</v>
      </c>
      <c r="K31" t="e">
        <v>#REF!</v>
      </c>
      <c r="L31" t="e">
        <v>#REF!</v>
      </c>
      <c r="M31" t="e">
        <v>#REF!</v>
      </c>
      <c r="N31" t="e">
        <v>#REF!</v>
      </c>
      <c r="O31" t="e">
        <v>#REF!</v>
      </c>
      <c r="P31" t="e">
        <v>#REF!</v>
      </c>
      <c r="Q31" t="e">
        <v>#REF!</v>
      </c>
      <c r="R31" t="e">
        <v>#REF!</v>
      </c>
      <c r="S31" t="e">
        <v>#REF!</v>
      </c>
      <c r="T31" t="e">
        <v>#REF!</v>
      </c>
      <c r="U31" t="e">
        <v>#REF!</v>
      </c>
      <c r="V31" t="e">
        <v>#REF!</v>
      </c>
      <c r="W31" t="e">
        <v>#REF!</v>
      </c>
      <c r="X31" t="e">
        <v>#REF!</v>
      </c>
      <c r="Y31" t="e">
        <v>#REF!</v>
      </c>
      <c r="Z31" t="e">
        <v>#REF!</v>
      </c>
      <c r="AA31" t="e">
        <v>#REF!</v>
      </c>
      <c r="AB31" t="e">
        <v>#REF!</v>
      </c>
      <c r="AC31" t="e">
        <v>#REF!</v>
      </c>
      <c r="AD31" t="e">
        <v>#REF!</v>
      </c>
      <c r="AE31" t="e">
        <v>#REF!</v>
      </c>
      <c r="AF31" t="e">
        <v>#REF!</v>
      </c>
      <c r="AG31" t="e">
        <v>#REF!</v>
      </c>
      <c r="AH31" t="e">
        <v>#REF!</v>
      </c>
      <c r="AI31" t="e">
        <v>#REF!</v>
      </c>
      <c r="AJ31" t="e">
        <v>#REF!</v>
      </c>
      <c r="AK31" t="e">
        <v>#REF!</v>
      </c>
      <c r="AL31" t="e">
        <v>#REF!</v>
      </c>
      <c r="AM31" t="e">
        <v>#REF!</v>
      </c>
      <c r="AN31" t="e">
        <v>#REF!</v>
      </c>
      <c r="AO31" t="e">
        <v>#REF!</v>
      </c>
      <c r="AP31" t="e">
        <v>#REF!</v>
      </c>
      <c r="AQ31" t="e">
        <v>#REF!</v>
      </c>
      <c r="AR31" t="e">
        <v>#REF!</v>
      </c>
      <c r="AS31" t="e">
        <v>#REF!</v>
      </c>
    </row>
    <row r="32" spans="1:45" ht="12.75">
      <c r="A32" t="s">
        <v>29</v>
      </c>
      <c r="C32" t="e">
        <v>#REF!</v>
      </c>
      <c r="D32" t="e">
        <v>#REF!</v>
      </c>
      <c r="E32" t="e">
        <v>#REF!</v>
      </c>
      <c r="F32" t="e">
        <v>#REF!</v>
      </c>
      <c r="G32" t="e">
        <v>#REF!</v>
      </c>
      <c r="H32" t="e">
        <v>#REF!</v>
      </c>
      <c r="I32" t="e">
        <v>#REF!</v>
      </c>
      <c r="J32" t="e">
        <v>#REF!</v>
      </c>
      <c r="K32" t="e">
        <v>#REF!</v>
      </c>
      <c r="L32" t="e">
        <v>#REF!</v>
      </c>
      <c r="M32" t="e">
        <v>#REF!</v>
      </c>
      <c r="N32" t="e">
        <v>#REF!</v>
      </c>
      <c r="O32" t="e">
        <v>#REF!</v>
      </c>
      <c r="P32" t="e">
        <v>#REF!</v>
      </c>
      <c r="Q32" t="e">
        <v>#REF!</v>
      </c>
      <c r="R32" t="e">
        <v>#REF!</v>
      </c>
      <c r="S32" t="e">
        <v>#REF!</v>
      </c>
      <c r="T32" t="e">
        <v>#REF!</v>
      </c>
      <c r="U32" t="e">
        <v>#REF!</v>
      </c>
      <c r="V32" t="e">
        <v>#REF!</v>
      </c>
      <c r="W32" t="e">
        <v>#REF!</v>
      </c>
      <c r="X32" t="e">
        <v>#REF!</v>
      </c>
      <c r="Y32" t="e">
        <v>#REF!</v>
      </c>
      <c r="Z32" t="e">
        <v>#REF!</v>
      </c>
      <c r="AA32" t="e">
        <v>#REF!</v>
      </c>
      <c r="AB32" t="e">
        <v>#REF!</v>
      </c>
      <c r="AC32" t="e">
        <v>#REF!</v>
      </c>
      <c r="AD32" t="e">
        <v>#REF!</v>
      </c>
      <c r="AE32" t="e">
        <v>#REF!</v>
      </c>
      <c r="AF32" t="e">
        <v>#REF!</v>
      </c>
      <c r="AG32" t="e">
        <v>#REF!</v>
      </c>
      <c r="AH32" t="e">
        <v>#REF!</v>
      </c>
      <c r="AI32" t="e">
        <v>#REF!</v>
      </c>
      <c r="AJ32" t="e">
        <v>#REF!</v>
      </c>
      <c r="AK32" t="e">
        <v>#REF!</v>
      </c>
      <c r="AL32" t="e">
        <v>#REF!</v>
      </c>
      <c r="AM32" t="e">
        <v>#REF!</v>
      </c>
      <c r="AN32" t="e">
        <v>#REF!</v>
      </c>
      <c r="AO32" t="e">
        <v>#REF!</v>
      </c>
      <c r="AP32" t="e">
        <v>#REF!</v>
      </c>
      <c r="AQ32" t="e">
        <v>#REF!</v>
      </c>
      <c r="AR32" t="e">
        <v>#REF!</v>
      </c>
      <c r="AS32" t="e">
        <v>#REF!</v>
      </c>
    </row>
    <row r="33" spans="1:45" ht="12.75">
      <c r="A33" t="s">
        <v>30</v>
      </c>
      <c r="C33">
        <v>6.131</v>
      </c>
      <c r="D33">
        <v>7.118</v>
      </c>
      <c r="E33">
        <v>8.464</v>
      </c>
      <c r="F33">
        <v>9.662</v>
      </c>
      <c r="G33">
        <v>12.086</v>
      </c>
      <c r="H33">
        <v>14.544</v>
      </c>
      <c r="I33">
        <v>16.526</v>
      </c>
      <c r="J33">
        <v>18.397</v>
      </c>
      <c r="K33">
        <v>19.981</v>
      </c>
      <c r="L33">
        <v>21.957</v>
      </c>
      <c r="M33">
        <v>24.134</v>
      </c>
      <c r="N33">
        <v>26.048</v>
      </c>
      <c r="O33">
        <v>28.187</v>
      </c>
      <c r="P33">
        <v>30.915</v>
      </c>
      <c r="Q33">
        <v>35.547</v>
      </c>
      <c r="R33">
        <v>35.296</v>
      </c>
      <c r="S33">
        <v>36.942</v>
      </c>
      <c r="T33">
        <v>36.938</v>
      </c>
      <c r="U33">
        <v>38.782</v>
      </c>
      <c r="V33">
        <v>40.084</v>
      </c>
      <c r="W33">
        <v>38.706</v>
      </c>
      <c r="X33">
        <v>36.937</v>
      </c>
      <c r="Y33">
        <v>41.005</v>
      </c>
      <c r="Z33">
        <v>44.107</v>
      </c>
      <c r="AA33">
        <v>45.063</v>
      </c>
      <c r="AB33">
        <v>49.871</v>
      </c>
      <c r="AC33">
        <v>48.443</v>
      </c>
      <c r="AD33">
        <v>48.723</v>
      </c>
      <c r="AE33">
        <v>51.653</v>
      </c>
      <c r="AF33">
        <v>54.256</v>
      </c>
      <c r="AG33">
        <v>59.938</v>
      </c>
      <c r="AH33">
        <v>64.467</v>
      </c>
      <c r="AI33">
        <v>61.269</v>
      </c>
      <c r="AJ33">
        <v>61.718</v>
      </c>
      <c r="AK33">
        <v>65.822</v>
      </c>
      <c r="AL33">
        <v>68.332</v>
      </c>
      <c r="AM33">
        <v>66.477</v>
      </c>
      <c r="AN33">
        <v>75.945</v>
      </c>
      <c r="AO33">
        <v>76.753</v>
      </c>
      <c r="AP33">
        <v>85.91034529598109</v>
      </c>
      <c r="AQ33">
        <v>77.22562019291904</v>
      </c>
      <c r="AR33">
        <v>83.35055935359014</v>
      </c>
      <c r="AS33">
        <v>88.86496032862738</v>
      </c>
    </row>
    <row r="35" spans="1:45" ht="12.75">
      <c r="A35" t="s">
        <v>31</v>
      </c>
      <c r="C35">
        <v>-0.5882756208528162</v>
      </c>
      <c r="D35">
        <v>-0.8852780951374515</v>
      </c>
      <c r="E35">
        <v>-1.0419275444174179</v>
      </c>
      <c r="F35">
        <v>-0.512822522910052</v>
      </c>
      <c r="G35">
        <v>0.46175599775568466</v>
      </c>
      <c r="H35">
        <v>-0.2550700000000108</v>
      </c>
      <c r="I35">
        <v>-3.016859999999996</v>
      </c>
      <c r="J35">
        <v>-2.4637992369553627</v>
      </c>
      <c r="K35">
        <v>-0.9893870969702312</v>
      </c>
      <c r="L35">
        <v>-2.980021812231203</v>
      </c>
      <c r="M35">
        <v>-3.7338283093323152</v>
      </c>
      <c r="N35">
        <v>-6.440075604321801</v>
      </c>
      <c r="O35">
        <v>-8.419999999999995</v>
      </c>
      <c r="P35">
        <v>-10.975</v>
      </c>
      <c r="Q35">
        <v>-10.109000000000009</v>
      </c>
      <c r="R35">
        <v>-10.140999999999996</v>
      </c>
      <c r="S35">
        <v>-7.222000000000001</v>
      </c>
      <c r="T35">
        <v>-9.566999999999998</v>
      </c>
      <c r="U35">
        <v>-11.239324199411195</v>
      </c>
      <c r="V35">
        <v>-9.20982965552724</v>
      </c>
      <c r="W35">
        <v>-11.520846555591557</v>
      </c>
      <c r="X35">
        <v>-12.962748441872638</v>
      </c>
      <c r="Y35">
        <v>-6.874356737379161</v>
      </c>
      <c r="Z35">
        <v>-11.148259335436189</v>
      </c>
      <c r="AA35">
        <v>-7.711991796181959</v>
      </c>
      <c r="AB35">
        <v>-10.218055360712041</v>
      </c>
      <c r="AC35">
        <v>-28.137100857190845</v>
      </c>
      <c r="AD35">
        <v>-6.043968952357565</v>
      </c>
      <c r="AE35">
        <v>-4.272162403401526</v>
      </c>
      <c r="AF35">
        <v>-3.164298165366274</v>
      </c>
      <c r="AG35">
        <v>1.599999999999988</v>
      </c>
      <c r="AH35">
        <v>8.244</v>
      </c>
      <c r="AI35">
        <v>-1.0760000000000112</v>
      </c>
      <c r="AJ35">
        <v>-9.709999900000032</v>
      </c>
      <c r="AK35">
        <v>-14.898000000000003</v>
      </c>
      <c r="AL35">
        <v>-8.583999999999985</v>
      </c>
      <c r="AM35">
        <v>-1.3590000000000069</v>
      </c>
      <c r="AN35">
        <v>3.3730000000000073</v>
      </c>
      <c r="AO35">
        <v>1.963318000000025</v>
      </c>
      <c r="AP35">
        <v>5.772639595837918</v>
      </c>
      <c r="AQ35">
        <v>-16.31978595485871</v>
      </c>
      <c r="AR35">
        <v>-32.73595240718877</v>
      </c>
      <c r="AS35">
        <v>-32.13302163171232</v>
      </c>
    </row>
    <row r="36" spans="1:45" ht="12.75">
      <c r="A36" t="s">
        <v>32</v>
      </c>
      <c r="C36">
        <v>0.14272447914718356</v>
      </c>
      <c r="D36">
        <v>-0.2552779951374511</v>
      </c>
      <c r="E36">
        <v>-0.16192754441741997</v>
      </c>
      <c r="F36">
        <v>0.5201774770899483</v>
      </c>
      <c r="G36">
        <v>0.8097559977556834</v>
      </c>
      <c r="H36">
        <v>0.6439299999999903</v>
      </c>
      <c r="I36">
        <v>-1.456859999999999</v>
      </c>
      <c r="J36">
        <v>-2.049799236955362</v>
      </c>
      <c r="K36">
        <v>-0.06338709697023859</v>
      </c>
      <c r="L36">
        <v>-2.4960218122312057</v>
      </c>
      <c r="M36">
        <v>-3.4248283093323195</v>
      </c>
      <c r="N36">
        <v>-4.8089999999999975</v>
      </c>
      <c r="O36">
        <v>-6.370999999999995</v>
      </c>
      <c r="P36">
        <v>-8.752000000000017</v>
      </c>
      <c r="Q36">
        <v>-11.285</v>
      </c>
      <c r="R36">
        <v>-10.847999999999992</v>
      </c>
      <c r="S36">
        <v>-9.052000000000007</v>
      </c>
      <c r="T36">
        <v>-10.31</v>
      </c>
      <c r="U36">
        <v>-12.148231850018213</v>
      </c>
      <c r="V36">
        <v>-10.982503177525643</v>
      </c>
      <c r="W36">
        <v>-12.764405014912235</v>
      </c>
      <c r="X36">
        <v>-12.644361220704639</v>
      </c>
      <c r="Y36">
        <v>-7.774098907633146</v>
      </c>
      <c r="Z36">
        <v>-11.563856928800675</v>
      </c>
      <c r="AA36">
        <v>-6.5335763344709505</v>
      </c>
      <c r="AB36">
        <v>-9.588417727356628</v>
      </c>
      <c r="AC36">
        <v>-25.748100857190835</v>
      </c>
      <c r="AD36">
        <v>-4.88696895235757</v>
      </c>
      <c r="AE36">
        <v>-7.069162403401534</v>
      </c>
      <c r="AF36">
        <v>-4.16729816536628</v>
      </c>
      <c r="AG36">
        <v>-3.3569999999999993</v>
      </c>
      <c r="AH36">
        <v>1.6560000000000192</v>
      </c>
      <c r="AI36">
        <v>-0.9320000000000058</v>
      </c>
      <c r="AJ36">
        <v>-5.376000000000002</v>
      </c>
      <c r="AK36">
        <v>-13.455999999999998</v>
      </c>
      <c r="AL36">
        <v>-8.346999999999994</v>
      </c>
      <c r="AM36">
        <v>0.268</v>
      </c>
      <c r="AN36">
        <v>4.328999999999999</v>
      </c>
      <c r="AO36">
        <v>3.455318</v>
      </c>
      <c r="AP36">
        <v>1.6753901404514684</v>
      </c>
      <c r="AQ36">
        <v>-8.952587537512983</v>
      </c>
      <c r="AR36">
        <v>-23.683597149971142</v>
      </c>
      <c r="AS36">
        <v>-23.4524833282608</v>
      </c>
    </row>
    <row r="37" spans="1:45" ht="12.75">
      <c r="A37" t="s">
        <v>33</v>
      </c>
      <c r="C37">
        <v>-1.02</v>
      </c>
      <c r="D37">
        <v>-0.957000000000001</v>
      </c>
      <c r="E37">
        <v>-1.11</v>
      </c>
      <c r="F37">
        <v>-0.8200000000000012</v>
      </c>
      <c r="G37">
        <v>-0.9229999999999998</v>
      </c>
      <c r="H37">
        <v>-1.5720000000000012</v>
      </c>
      <c r="I37">
        <v>-2.052999999999999</v>
      </c>
      <c r="J37">
        <v>-1.2389999999999999</v>
      </c>
      <c r="K37">
        <v>-0.593999999999999</v>
      </c>
      <c r="L37">
        <v>-0.5890000000000011</v>
      </c>
      <c r="M37">
        <v>-0.8379999999999996</v>
      </c>
      <c r="N37">
        <v>-1.735075604321799</v>
      </c>
      <c r="O37">
        <v>-1.4610000000000012</v>
      </c>
      <c r="P37">
        <v>-1.17</v>
      </c>
      <c r="Q37">
        <v>0.0069999999999939</v>
      </c>
      <c r="R37">
        <v>0.057999999999994944</v>
      </c>
      <c r="S37">
        <v>0.402000000000001</v>
      </c>
      <c r="T37">
        <v>0.5369999999999995</v>
      </c>
      <c r="U37">
        <v>0.2517478700551319</v>
      </c>
      <c r="V37">
        <v>0.4026735219984028</v>
      </c>
      <c r="W37">
        <v>0.5115498874123965</v>
      </c>
      <c r="X37">
        <v>0.19861277883199735</v>
      </c>
      <c r="Y37">
        <v>0.18174217025398898</v>
      </c>
      <c r="Z37">
        <v>0.36343781281259746</v>
      </c>
      <c r="AA37">
        <v>0.36741618582881896</v>
      </c>
      <c r="AB37">
        <v>0.1894293990580942</v>
      </c>
      <c r="AC37">
        <v>0.03399999999999359</v>
      </c>
      <c r="AD37">
        <v>0.5830000000000002</v>
      </c>
      <c r="AE37">
        <v>2.8510000000000097</v>
      </c>
      <c r="AF37">
        <v>0.013000000000004341</v>
      </c>
      <c r="AG37">
        <v>0.3039999999999887</v>
      </c>
      <c r="AH37">
        <v>0.06299999999999528</v>
      </c>
      <c r="AI37">
        <v>-0.3790000000000049</v>
      </c>
      <c r="AJ37">
        <v>-2.2549999000000156</v>
      </c>
      <c r="AK37">
        <v>-1.548000000000001</v>
      </c>
      <c r="AL37">
        <v>-0.9659999999999904</v>
      </c>
      <c r="AM37">
        <v>-0.8740000000000068</v>
      </c>
      <c r="AN37">
        <v>-0.11799999999999145</v>
      </c>
      <c r="AO37">
        <v>-0.03999999999997517</v>
      </c>
      <c r="AP37">
        <v>-0.08</v>
      </c>
      <c r="AQ37">
        <v>-1.174</v>
      </c>
      <c r="AR37">
        <v>-2.9890000000000003</v>
      </c>
      <c r="AS37">
        <v>-2.539</v>
      </c>
    </row>
    <row r="38" spans="1:45" ht="12.75">
      <c r="A38" t="s">
        <v>34</v>
      </c>
      <c r="C38">
        <v>0.2889999000000003</v>
      </c>
      <c r="D38">
        <v>0.32699990000000057</v>
      </c>
      <c r="E38">
        <v>0.2300000000000022</v>
      </c>
      <c r="F38">
        <v>-0.2129999999999992</v>
      </c>
      <c r="G38">
        <v>0.5750000000000011</v>
      </c>
      <c r="H38">
        <v>0.673</v>
      </c>
      <c r="I38">
        <v>0.4930000000000021</v>
      </c>
      <c r="J38">
        <v>0.8249999999999993</v>
      </c>
      <c r="K38">
        <v>-0.33199999999999363</v>
      </c>
      <c r="L38">
        <v>0.10500000000000398</v>
      </c>
      <c r="M38">
        <v>0.5290000000000035</v>
      </c>
      <c r="N38">
        <v>0.10399999999999565</v>
      </c>
      <c r="O38">
        <v>-0.5879999999999974</v>
      </c>
      <c r="P38">
        <v>-1.0529999999999973</v>
      </c>
      <c r="Q38">
        <v>1.168999999999997</v>
      </c>
      <c r="R38">
        <v>0.6490000000000009</v>
      </c>
      <c r="S38">
        <v>1.4280000000000044</v>
      </c>
      <c r="T38">
        <v>0.20600000000000307</v>
      </c>
      <c r="U38">
        <v>0.6571597805518863</v>
      </c>
      <c r="V38">
        <v>1.37</v>
      </c>
      <c r="W38">
        <v>0.7320085719082812</v>
      </c>
      <c r="X38">
        <v>-0.5169999999999959</v>
      </c>
      <c r="Y38">
        <v>0.7179999999999964</v>
      </c>
      <c r="Z38">
        <v>0.05215978055188941</v>
      </c>
      <c r="AA38">
        <v>-1.5458316475398277</v>
      </c>
      <c r="AB38">
        <v>-0.819067032413507</v>
      </c>
      <c r="AC38">
        <v>-2.423000000000002</v>
      </c>
      <c r="AD38">
        <v>-1.7399999999999949</v>
      </c>
      <c r="AE38">
        <v>-0.054000000000002046</v>
      </c>
      <c r="AF38">
        <v>0.990000000000002</v>
      </c>
      <c r="AG38">
        <v>4.652999999999999</v>
      </c>
      <c r="AH38">
        <v>6.524999999999984</v>
      </c>
      <c r="AI38">
        <v>0.23499999999999943</v>
      </c>
      <c r="AJ38">
        <v>-2.079000000000015</v>
      </c>
      <c r="AK38">
        <v>0.10599999999999454</v>
      </c>
      <c r="AL38">
        <v>0.7289999999999992</v>
      </c>
      <c r="AM38">
        <v>-0.7530000000000001</v>
      </c>
      <c r="AN38">
        <v>-0.838</v>
      </c>
      <c r="AO38">
        <v>-1.452</v>
      </c>
      <c r="AP38">
        <v>4.17724945538645</v>
      </c>
      <c r="AQ38">
        <v>-6.193198417345725</v>
      </c>
      <c r="AR38">
        <v>-6.063355257217625</v>
      </c>
      <c r="AS38">
        <v>-6.141538303451513</v>
      </c>
    </row>
    <row r="39" spans="1:45" ht="12.75">
      <c r="A39" t="s">
        <v>35</v>
      </c>
      <c r="C39">
        <v>26.75</v>
      </c>
      <c r="D39">
        <v>28.710220491810002</v>
      </c>
      <c r="E39">
        <v>30.86113871608</v>
      </c>
      <c r="F39">
        <v>32.662192393729995</v>
      </c>
      <c r="G39">
        <v>34.69331264096</v>
      </c>
      <c r="H39">
        <v>37.52807765087</v>
      </c>
      <c r="I39">
        <v>41.314419773919994</v>
      </c>
      <c r="J39">
        <v>45.99380136225</v>
      </c>
      <c r="K39">
        <v>49.57730372872</v>
      </c>
      <c r="L39">
        <v>58.316656910400006</v>
      </c>
      <c r="M39">
        <v>64.07104383063</v>
      </c>
      <c r="N39">
        <v>72.7931533641</v>
      </c>
      <c r="O39">
        <v>82.64154539391</v>
      </c>
      <c r="P39">
        <v>95.57881935463999</v>
      </c>
      <c r="Q39">
        <v>110.17239110406999</v>
      </c>
      <c r="R39">
        <v>122.9721696593447</v>
      </c>
      <c r="S39">
        <v>138.0620005037445</v>
      </c>
      <c r="T39">
        <v>145.97882661511804</v>
      </c>
      <c r="U39">
        <v>152.22964919175348</v>
      </c>
      <c r="V39">
        <v>164.382337158917</v>
      </c>
      <c r="W39">
        <v>174.08688086016173</v>
      </c>
      <c r="X39">
        <v>187.34523033429988</v>
      </c>
      <c r="Y39">
        <v>197.3056925321404</v>
      </c>
      <c r="Z39">
        <v>207.65917628000548</v>
      </c>
      <c r="AA39">
        <v>216.6069731089804</v>
      </c>
      <c r="AB39">
        <v>218.2664288268441</v>
      </c>
      <c r="AC39">
        <v>232.2326416225823</v>
      </c>
      <c r="AD39">
        <v>236.953350694964</v>
      </c>
      <c r="AE39">
        <v>233.3266461830277</v>
      </c>
      <c r="AF39">
        <v>238.18939730863</v>
      </c>
      <c r="AG39">
        <v>236.09</v>
      </c>
      <c r="AH39">
        <v>224.765</v>
      </c>
      <c r="AI39">
        <v>227.132</v>
      </c>
      <c r="AJ39">
        <v>235.09</v>
      </c>
      <c r="AK39">
        <v>248.009</v>
      </c>
      <c r="AL39">
        <v>257.604</v>
      </c>
      <c r="AM39">
        <v>266.06</v>
      </c>
      <c r="AN39">
        <v>256.10900000000004</v>
      </c>
      <c r="AO39">
        <v>259.03099999999995</v>
      </c>
      <c r="AP39">
        <v>345.055</v>
      </c>
      <c r="AQ39">
        <v>328.1895729867841</v>
      </c>
      <c r="AR39">
        <v>361.44707618679234</v>
      </c>
      <c r="AS39">
        <v>394.7201313746236</v>
      </c>
    </row>
    <row r="40" spans="1:42" ht="12.75">
      <c r="A40" t="s">
        <v>27</v>
      </c>
      <c r="C40">
        <v>17.653</v>
      </c>
      <c r="D40">
        <v>19.418</v>
      </c>
      <c r="E40">
        <v>21.447</v>
      </c>
      <c r="F40">
        <v>23.352</v>
      </c>
      <c r="G40">
        <v>25.678</v>
      </c>
      <c r="H40">
        <v>28.158</v>
      </c>
      <c r="I40">
        <v>30.492</v>
      </c>
      <c r="J40">
        <v>32.631</v>
      </c>
      <c r="K40">
        <v>34.162</v>
      </c>
      <c r="L40">
        <v>35.995</v>
      </c>
      <c r="M40">
        <v>37.883</v>
      </c>
      <c r="N40">
        <v>41.839</v>
      </c>
      <c r="O40">
        <v>46.184</v>
      </c>
      <c r="P40">
        <v>49.505</v>
      </c>
      <c r="Q40">
        <v>51.586</v>
      </c>
      <c r="R40">
        <v>53.436</v>
      </c>
      <c r="S40">
        <v>57.437</v>
      </c>
      <c r="T40">
        <v>56.662</v>
      </c>
      <c r="U40">
        <v>53.4</v>
      </c>
      <c r="V40">
        <v>54.324</v>
      </c>
      <c r="W40">
        <v>54.592</v>
      </c>
      <c r="X40">
        <v>54.684</v>
      </c>
      <c r="Y40">
        <v>54.778</v>
      </c>
      <c r="Z40">
        <v>55.824</v>
      </c>
      <c r="AA40">
        <v>53.736</v>
      </c>
      <c r="AB40">
        <v>49.227</v>
      </c>
      <c r="AC40">
        <v>37.071</v>
      </c>
      <c r="AD40">
        <v>38.492</v>
      </c>
      <c r="AE40">
        <v>34.808</v>
      </c>
      <c r="AF40">
        <v>33.607</v>
      </c>
      <c r="AG40">
        <v>32.012</v>
      </c>
      <c r="AH40">
        <v>29.825</v>
      </c>
      <c r="AI40">
        <v>29.485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</row>
    <row r="41" spans="1:42" ht="12.75">
      <c r="A41" t="s">
        <v>28</v>
      </c>
      <c r="C41">
        <v>0.677</v>
      </c>
      <c r="D41">
        <v>0.752</v>
      </c>
      <c r="E41">
        <v>0.889</v>
      </c>
      <c r="F41">
        <v>1.04</v>
      </c>
      <c r="G41">
        <v>1.18</v>
      </c>
      <c r="H41">
        <v>1.347</v>
      </c>
      <c r="I41">
        <v>1.441</v>
      </c>
      <c r="J41">
        <v>1.486</v>
      </c>
      <c r="K41">
        <v>1.533</v>
      </c>
      <c r="L41">
        <v>1.544</v>
      </c>
      <c r="M41">
        <v>1.534</v>
      </c>
      <c r="N41">
        <v>1.546</v>
      </c>
      <c r="O41">
        <v>1.525</v>
      </c>
      <c r="P41">
        <v>1.55</v>
      </c>
      <c r="Q41">
        <v>1.52</v>
      </c>
      <c r="R41">
        <v>1.411</v>
      </c>
      <c r="S41">
        <v>1.544</v>
      </c>
      <c r="T41">
        <v>1.482</v>
      </c>
      <c r="U41">
        <v>1.501</v>
      </c>
      <c r="V41">
        <v>1.423</v>
      </c>
      <c r="W41">
        <v>1.394</v>
      </c>
      <c r="X41">
        <v>1.292</v>
      </c>
      <c r="Y41">
        <v>1.123</v>
      </c>
      <c r="Z41">
        <v>0.995</v>
      </c>
      <c r="AA41">
        <v>0.886</v>
      </c>
      <c r="AB41">
        <v>0.756</v>
      </c>
      <c r="AC41">
        <v>0.64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</row>
    <row r="42" spans="1:42" ht="12.75">
      <c r="A42" t="s">
        <v>29</v>
      </c>
      <c r="C42">
        <v>0.141</v>
      </c>
      <c r="D42">
        <v>0.15</v>
      </c>
      <c r="E42">
        <v>0.303</v>
      </c>
      <c r="F42">
        <v>0.358</v>
      </c>
      <c r="G42">
        <v>0.422</v>
      </c>
      <c r="H42">
        <v>0.594</v>
      </c>
      <c r="I42">
        <v>0.607</v>
      </c>
      <c r="J42">
        <v>0.739</v>
      </c>
      <c r="K42">
        <v>0.818</v>
      </c>
      <c r="L42">
        <v>0.874</v>
      </c>
      <c r="M42">
        <v>1.015</v>
      </c>
      <c r="N42">
        <v>1.084</v>
      </c>
      <c r="O42">
        <v>1.171</v>
      </c>
      <c r="P42">
        <v>1.194</v>
      </c>
      <c r="Q42">
        <v>1.272</v>
      </c>
      <c r="R42">
        <v>1.301</v>
      </c>
      <c r="S42">
        <v>1.321</v>
      </c>
      <c r="T42">
        <v>1.398</v>
      </c>
      <c r="U42">
        <v>1.441</v>
      </c>
      <c r="V42">
        <v>1.475</v>
      </c>
      <c r="W42">
        <v>1.569</v>
      </c>
      <c r="X42">
        <v>1.612</v>
      </c>
      <c r="Y42">
        <v>1.661</v>
      </c>
      <c r="Z42">
        <v>1.764</v>
      </c>
      <c r="AA42">
        <v>1.857</v>
      </c>
      <c r="AB42">
        <v>1.901</v>
      </c>
      <c r="AC42">
        <v>2.139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</row>
    <row r="45" ht="12.75">
      <c r="A45" t="s">
        <v>36</v>
      </c>
    </row>
    <row r="46" spans="3:44" ht="12.75">
      <c r="C46">
        <v>1969</v>
      </c>
      <c r="D46">
        <v>1970</v>
      </c>
      <c r="E46">
        <v>1971</v>
      </c>
      <c r="F46">
        <v>1972</v>
      </c>
      <c r="G46">
        <v>1973</v>
      </c>
      <c r="H46">
        <v>1974</v>
      </c>
      <c r="I46">
        <v>1975</v>
      </c>
      <c r="J46">
        <v>1976</v>
      </c>
      <c r="K46">
        <v>1977</v>
      </c>
      <c r="L46">
        <v>1978</v>
      </c>
      <c r="M46">
        <v>1979</v>
      </c>
      <c r="N46">
        <v>1980</v>
      </c>
      <c r="O46">
        <v>1981</v>
      </c>
      <c r="P46">
        <v>1982</v>
      </c>
      <c r="Q46">
        <v>1983</v>
      </c>
      <c r="R46">
        <v>1984</v>
      </c>
      <c r="S46">
        <v>1985</v>
      </c>
      <c r="T46">
        <v>1986</v>
      </c>
      <c r="U46">
        <v>1987</v>
      </c>
      <c r="V46">
        <v>1988</v>
      </c>
      <c r="W46">
        <v>1989</v>
      </c>
      <c r="X46">
        <v>1990</v>
      </c>
      <c r="Y46">
        <v>1991</v>
      </c>
      <c r="Z46">
        <v>1992</v>
      </c>
      <c r="AA46">
        <v>1993</v>
      </c>
      <c r="AB46">
        <v>1994</v>
      </c>
      <c r="AC46">
        <v>1995</v>
      </c>
      <c r="AD46">
        <v>1996</v>
      </c>
      <c r="AE46">
        <v>1997</v>
      </c>
      <c r="AF46">
        <v>1998</v>
      </c>
      <c r="AG46">
        <v>1999</v>
      </c>
      <c r="AH46">
        <v>2000</v>
      </c>
      <c r="AI46">
        <v>2001</v>
      </c>
      <c r="AJ46">
        <v>2002</v>
      </c>
      <c r="AK46">
        <v>2003</v>
      </c>
      <c r="AL46">
        <v>2004</v>
      </c>
      <c r="AM46">
        <v>2005</v>
      </c>
      <c r="AN46">
        <v>2006</v>
      </c>
      <c r="AO46">
        <v>2007</v>
      </c>
      <c r="AP46">
        <v>2008</v>
      </c>
      <c r="AQ46">
        <v>2009</v>
      </c>
      <c r="AR46">
        <v>2010</v>
      </c>
    </row>
    <row r="47" ht="12.75">
      <c r="A47" t="s">
        <v>1</v>
      </c>
    </row>
    <row r="48" spans="1:45" ht="12.75">
      <c r="A48" t="s">
        <v>37</v>
      </c>
      <c r="C48">
        <v>12.943</v>
      </c>
      <c r="D48">
        <v>14.716999999999999</v>
      </c>
      <c r="E48">
        <v>17.249</v>
      </c>
      <c r="F48">
        <v>19.177</v>
      </c>
      <c r="G48">
        <v>21.304000000000002</v>
      </c>
      <c r="H48">
        <v>24.973</v>
      </c>
      <c r="I48">
        <v>29.458000000000002</v>
      </c>
      <c r="J48">
        <v>33.345</v>
      </c>
      <c r="K48">
        <v>36.354</v>
      </c>
      <c r="L48">
        <v>39.795</v>
      </c>
      <c r="M48">
        <v>43.081</v>
      </c>
      <c r="N48">
        <v>46.371</v>
      </c>
      <c r="O48">
        <v>48.71600000000001</v>
      </c>
      <c r="P48">
        <v>51.157</v>
      </c>
      <c r="Q48">
        <v>52.37799999999999</v>
      </c>
      <c r="R48">
        <v>53.019</v>
      </c>
      <c r="S48">
        <v>55.182</v>
      </c>
      <c r="T48">
        <v>56.391</v>
      </c>
      <c r="U48">
        <v>59.50632419941119</v>
      </c>
      <c r="V48">
        <v>60.653829655527254</v>
      </c>
      <c r="W48">
        <v>62.13384655559155</v>
      </c>
      <c r="X48">
        <v>65.38874844187264</v>
      </c>
      <c r="Y48">
        <v>70.01135673737917</v>
      </c>
      <c r="Z48">
        <v>75.15225933543618</v>
      </c>
      <c r="AA48">
        <v>78.49699179618197</v>
      </c>
      <c r="AB48">
        <v>81.67205536071205</v>
      </c>
      <c r="AC48">
        <v>84.964</v>
      </c>
      <c r="AD48">
        <v>86.441</v>
      </c>
      <c r="AE48">
        <v>89.632</v>
      </c>
      <c r="AF48">
        <v>94.568</v>
      </c>
      <c r="AG48">
        <v>101.31</v>
      </c>
      <c r="AH48">
        <v>109.095</v>
      </c>
      <c r="AI48">
        <v>120.14399999999999</v>
      </c>
      <c r="AJ48">
        <v>130.973</v>
      </c>
      <c r="AK48">
        <v>138.675</v>
      </c>
      <c r="AL48">
        <v>140.04899999999998</v>
      </c>
      <c r="AM48">
        <v>144.274</v>
      </c>
      <c r="AN48">
        <v>158.79199999999997</v>
      </c>
      <c r="AO48">
        <v>166.259826030605</v>
      </c>
      <c r="AP48">
        <v>172.44300726680052</v>
      </c>
      <c r="AQ48">
        <v>181.01196435825028</v>
      </c>
      <c r="AR48">
        <v>185.81913464545212</v>
      </c>
      <c r="AS48">
        <v>190.99677868315501</v>
      </c>
    </row>
    <row r="49" spans="1:45" ht="12.75">
      <c r="A49" t="s">
        <v>38</v>
      </c>
      <c r="C49">
        <v>6.4670000000000005</v>
      </c>
      <c r="D49">
        <v>7.229</v>
      </c>
      <c r="E49">
        <v>8.371999999999998</v>
      </c>
      <c r="F49">
        <v>9.635</v>
      </c>
      <c r="G49">
        <v>10.971000000000002</v>
      </c>
      <c r="H49">
        <v>12.866</v>
      </c>
      <c r="I49">
        <v>14.965</v>
      </c>
      <c r="J49">
        <v>16.843999999999998</v>
      </c>
      <c r="K49">
        <v>18.533</v>
      </c>
      <c r="L49">
        <v>20.122999999999998</v>
      </c>
      <c r="M49">
        <v>21.587999999999997</v>
      </c>
      <c r="N49">
        <v>22.723000000000003</v>
      </c>
      <c r="O49">
        <v>23.394000000000002</v>
      </c>
      <c r="P49">
        <v>24.28</v>
      </c>
      <c r="Q49">
        <v>24.546</v>
      </c>
      <c r="R49">
        <v>24.304000000000002</v>
      </c>
      <c r="S49">
        <v>24.589000000000002</v>
      </c>
      <c r="T49">
        <v>24.941</v>
      </c>
      <c r="U49">
        <v>25.539</v>
      </c>
      <c r="V49">
        <v>25.478000000000005</v>
      </c>
      <c r="W49">
        <v>25.523</v>
      </c>
      <c r="X49">
        <v>26.401</v>
      </c>
      <c r="Y49">
        <v>27.623000000000005</v>
      </c>
      <c r="Z49">
        <v>29.285999999999998</v>
      </c>
      <c r="AA49">
        <v>30.414</v>
      </c>
      <c r="AB49">
        <v>31.215</v>
      </c>
      <c r="AC49">
        <v>32.345</v>
      </c>
      <c r="AD49">
        <v>32.391</v>
      </c>
      <c r="AE49">
        <v>33.602</v>
      </c>
      <c r="AF49">
        <v>35.28</v>
      </c>
      <c r="AG49">
        <v>37.441</v>
      </c>
      <c r="AH49">
        <v>39.647000000000006</v>
      </c>
      <c r="AI49">
        <v>42.82</v>
      </c>
      <c r="AJ49">
        <v>45.599000000000004</v>
      </c>
      <c r="AK49">
        <v>48.04</v>
      </c>
      <c r="AL49">
        <v>48.909</v>
      </c>
      <c r="AM49">
        <v>49.543000000000006</v>
      </c>
      <c r="AN49">
        <v>50.19</v>
      </c>
      <c r="AO49">
        <v>51.93600000000001</v>
      </c>
      <c r="AP49">
        <v>54.24957570031063</v>
      </c>
      <c r="AQ49">
        <v>56.61397317665366</v>
      </c>
      <c r="AR49">
        <v>57.89170163139313</v>
      </c>
      <c r="AS49">
        <v>59.18695096608258</v>
      </c>
    </row>
    <row r="50" spans="1:45" ht="12.75">
      <c r="A50" t="s">
        <v>39</v>
      </c>
      <c r="C50">
        <v>2.1730000000000005</v>
      </c>
      <c r="D50">
        <v>2.503</v>
      </c>
      <c r="E50">
        <v>2.886</v>
      </c>
      <c r="F50">
        <v>3.015</v>
      </c>
      <c r="G50">
        <v>3.195</v>
      </c>
      <c r="H50">
        <v>3.833</v>
      </c>
      <c r="I50">
        <v>4.399</v>
      </c>
      <c r="J50">
        <v>5.074</v>
      </c>
      <c r="K50">
        <v>5.837999999999999</v>
      </c>
      <c r="L50">
        <v>6.478000000000001</v>
      </c>
      <c r="M50">
        <v>7.459</v>
      </c>
      <c r="N50">
        <v>8.113</v>
      </c>
      <c r="O50">
        <v>8.875</v>
      </c>
      <c r="P50">
        <v>9.666</v>
      </c>
      <c r="Q50">
        <v>10.671</v>
      </c>
      <c r="R50">
        <v>10.945</v>
      </c>
      <c r="S50">
        <v>11.523</v>
      </c>
      <c r="T50">
        <v>11.844</v>
      </c>
      <c r="U50">
        <v>13.141000000000002</v>
      </c>
      <c r="V50">
        <v>13.735999999999999</v>
      </c>
      <c r="W50">
        <v>14.429</v>
      </c>
      <c r="X50">
        <v>15.338000000000001</v>
      </c>
      <c r="Y50">
        <v>16.525</v>
      </c>
      <c r="Z50">
        <v>17.285</v>
      </c>
      <c r="AA50">
        <v>18.409</v>
      </c>
      <c r="AB50">
        <v>19.477999999999998</v>
      </c>
      <c r="AC50">
        <v>20.322000000000003</v>
      </c>
      <c r="AD50">
        <v>21.248</v>
      </c>
      <c r="AE50">
        <v>21.999000000000002</v>
      </c>
      <c r="AF50">
        <v>23.166999999999998</v>
      </c>
      <c r="AG50">
        <v>25.416999999999998</v>
      </c>
      <c r="AH50">
        <v>27.132</v>
      </c>
      <c r="AI50">
        <v>30.773999999999994</v>
      </c>
      <c r="AJ50">
        <v>32.774</v>
      </c>
      <c r="AK50">
        <v>34.715999999999994</v>
      </c>
      <c r="AL50">
        <v>35.179</v>
      </c>
      <c r="AM50">
        <v>36.385</v>
      </c>
      <c r="AN50">
        <v>39.349</v>
      </c>
      <c r="AO50">
        <v>40.13111664401785</v>
      </c>
      <c r="AP50">
        <v>40.819848809024236</v>
      </c>
      <c r="AQ50">
        <v>42.452984787700395</v>
      </c>
      <c r="AR50">
        <v>43.72964477726323</v>
      </c>
      <c r="AS50">
        <v>44.15283370263591</v>
      </c>
    </row>
    <row r="51" spans="1:45" ht="12.75">
      <c r="A51" t="s">
        <v>40</v>
      </c>
      <c r="C51">
        <v>2.773</v>
      </c>
      <c r="D51">
        <v>3.134</v>
      </c>
      <c r="E51">
        <v>3.6029999999999998</v>
      </c>
      <c r="F51">
        <v>3.543</v>
      </c>
      <c r="G51">
        <v>3.648</v>
      </c>
      <c r="H51">
        <v>4.0840000000000005</v>
      </c>
      <c r="I51">
        <v>4.9670000000000005</v>
      </c>
      <c r="J51">
        <v>5.463</v>
      </c>
      <c r="K51">
        <v>5.274</v>
      </c>
      <c r="L51">
        <v>5.775</v>
      </c>
      <c r="M51">
        <v>5.95</v>
      </c>
      <c r="N51">
        <v>6.63</v>
      </c>
      <c r="O51">
        <v>6.769000000000001</v>
      </c>
      <c r="P51">
        <v>6.65</v>
      </c>
      <c r="Q51">
        <v>6.285</v>
      </c>
      <c r="R51">
        <v>7.0040000000000004</v>
      </c>
      <c r="S51">
        <v>6.850999999999999</v>
      </c>
      <c r="T51">
        <v>6.494000000000001</v>
      </c>
      <c r="U51">
        <v>6.761324199411182</v>
      </c>
      <c r="V51">
        <v>7.125829655527247</v>
      </c>
      <c r="W51">
        <v>7.259846555591561</v>
      </c>
      <c r="X51">
        <v>7.836748441872639</v>
      </c>
      <c r="Y51">
        <v>8.199356737379158</v>
      </c>
      <c r="Z51">
        <v>8.83625933543618</v>
      </c>
      <c r="AA51">
        <v>8.881991796181971</v>
      </c>
      <c r="AB51">
        <v>9.241055360712059</v>
      </c>
      <c r="AC51">
        <v>9.636000000000001</v>
      </c>
      <c r="AD51">
        <v>10.661</v>
      </c>
      <c r="AE51">
        <v>10.035</v>
      </c>
      <c r="AF51">
        <v>10.742</v>
      </c>
      <c r="AG51">
        <v>11.672</v>
      </c>
      <c r="AH51">
        <v>13.131</v>
      </c>
      <c r="AI51">
        <v>14.582</v>
      </c>
      <c r="AJ51">
        <v>16.444000000000003</v>
      </c>
      <c r="AK51">
        <v>16.958000000000002</v>
      </c>
      <c r="AL51">
        <v>15.833</v>
      </c>
      <c r="AM51">
        <v>16.916</v>
      </c>
      <c r="AN51">
        <v>17.83</v>
      </c>
      <c r="AO51">
        <v>18.91970938658714</v>
      </c>
      <c r="AP51">
        <v>19.31025652662465</v>
      </c>
      <c r="AQ51">
        <v>20.254101807833656</v>
      </c>
      <c r="AR51">
        <v>20.826356608202044</v>
      </c>
      <c r="AS51">
        <v>21.094539530257634</v>
      </c>
    </row>
    <row r="52" spans="1:45" ht="12.75">
      <c r="A52" t="s">
        <v>41</v>
      </c>
      <c r="C52">
        <v>1.53</v>
      </c>
      <c r="D52">
        <v>1.851</v>
      </c>
      <c r="E52">
        <v>2.388</v>
      </c>
      <c r="F52">
        <v>2.984</v>
      </c>
      <c r="G52">
        <v>3.49</v>
      </c>
      <c r="H52">
        <v>4.19</v>
      </c>
      <c r="I52">
        <v>5.127</v>
      </c>
      <c r="J52">
        <v>5.9639999999999995</v>
      </c>
      <c r="K52">
        <v>6.709</v>
      </c>
      <c r="L52">
        <v>7.419</v>
      </c>
      <c r="M52">
        <v>8.084</v>
      </c>
      <c r="N52">
        <v>8.905</v>
      </c>
      <c r="O52">
        <v>9.678</v>
      </c>
      <c r="P52">
        <v>10.561</v>
      </c>
      <c r="Q52">
        <v>10.876</v>
      </c>
      <c r="R52">
        <v>10.766</v>
      </c>
      <c r="S52">
        <v>12.219000000000001</v>
      </c>
      <c r="T52">
        <v>13.112</v>
      </c>
      <c r="U52">
        <v>14.065</v>
      </c>
      <c r="V52">
        <v>14.314</v>
      </c>
      <c r="W52">
        <v>14.921999999999999</v>
      </c>
      <c r="X52">
        <v>15.812999999999999</v>
      </c>
      <c r="Y52">
        <v>17.664</v>
      </c>
      <c r="Z52">
        <v>19.745</v>
      </c>
      <c r="AA52">
        <v>20.792</v>
      </c>
      <c r="AB52">
        <v>21.738</v>
      </c>
      <c r="AC52">
        <v>22.661</v>
      </c>
      <c r="AD52">
        <v>22.141</v>
      </c>
      <c r="AE52">
        <v>23.996000000000002</v>
      </c>
      <c r="AF52">
        <v>25.379</v>
      </c>
      <c r="AG52">
        <v>26.78</v>
      </c>
      <c r="AH52">
        <v>29.185</v>
      </c>
      <c r="AI52">
        <v>31.968</v>
      </c>
      <c r="AJ52">
        <v>36.156</v>
      </c>
      <c r="AK52">
        <v>38.961</v>
      </c>
      <c r="AL52">
        <v>40.128</v>
      </c>
      <c r="AM52">
        <v>41.43</v>
      </c>
      <c r="AN52">
        <v>51.422999999999995</v>
      </c>
      <c r="AO52">
        <v>55.273</v>
      </c>
      <c r="AP52">
        <v>58.063326230840985</v>
      </c>
      <c r="AQ52">
        <v>61.690904586062565</v>
      </c>
      <c r="AR52">
        <v>63.37143162859372</v>
      </c>
      <c r="AS52">
        <v>66.5624544841789</v>
      </c>
    </row>
    <row r="53" spans="1:45" ht="12.75">
      <c r="A53" t="s">
        <v>42</v>
      </c>
      <c r="C53">
        <v>8.07827552085282</v>
      </c>
      <c r="D53">
        <v>9.330875520852814</v>
      </c>
      <c r="E53">
        <v>10.561307544417424</v>
      </c>
      <c r="F53">
        <v>12.37007252291005</v>
      </c>
      <c r="G53">
        <v>14.895764002244313</v>
      </c>
      <c r="H53">
        <v>17.187332499999997</v>
      </c>
      <c r="I53">
        <v>21.64596</v>
      </c>
      <c r="J53">
        <v>25.20579923695536</v>
      </c>
      <c r="K53">
        <v>27.270999999999997</v>
      </c>
      <c r="L53">
        <v>30.827487500000007</v>
      </c>
      <c r="M53">
        <v>34.3299425</v>
      </c>
      <c r="N53">
        <v>38.708999999999996</v>
      </c>
      <c r="O53">
        <v>41.77900000000001</v>
      </c>
      <c r="P53">
        <v>46.14899999999998</v>
      </c>
      <c r="Q53">
        <v>48.517999999999994</v>
      </c>
      <c r="R53">
        <v>50.45799999999999</v>
      </c>
      <c r="S53">
        <v>50.26400000000001</v>
      </c>
      <c r="T53">
        <v>52.08299999999999</v>
      </c>
      <c r="U53">
        <v>54.36</v>
      </c>
      <c r="V53">
        <v>53.751000000000005</v>
      </c>
      <c r="W53">
        <v>53.27</v>
      </c>
      <c r="X53">
        <v>57.069</v>
      </c>
      <c r="Y53">
        <v>59.11</v>
      </c>
      <c r="Z53">
        <v>60.830999999999996</v>
      </c>
      <c r="AA53">
        <v>61.993</v>
      </c>
      <c r="AB53">
        <v>60.44</v>
      </c>
      <c r="AC53">
        <v>72.375</v>
      </c>
      <c r="AD53">
        <v>56.888999999999996</v>
      </c>
      <c r="AE53">
        <v>57.840999999999994</v>
      </c>
      <c r="AF53">
        <v>59.566</v>
      </c>
      <c r="AG53">
        <v>60.917</v>
      </c>
      <c r="AH53">
        <v>63.735</v>
      </c>
      <c r="AI53">
        <v>68.03</v>
      </c>
      <c r="AJ53">
        <v>69.55799999999999</v>
      </c>
      <c r="AK53">
        <v>72.56</v>
      </c>
      <c r="AL53">
        <v>74.01400000000001</v>
      </c>
      <c r="AM53">
        <v>73.71600000000001</v>
      </c>
      <c r="AN53">
        <v>77.095</v>
      </c>
      <c r="AO53">
        <v>78.7</v>
      </c>
      <c r="AP53">
        <v>84.08656795337942</v>
      </c>
      <c r="AQ53">
        <v>85.62995028775191</v>
      </c>
      <c r="AR53">
        <v>93.47919315500174</v>
      </c>
      <c r="AS53">
        <v>96.18281246623069</v>
      </c>
    </row>
    <row r="54" spans="1:45" ht="12.75">
      <c r="A54" t="s">
        <v>43</v>
      </c>
      <c r="C54">
        <v>0.972</v>
      </c>
      <c r="D54">
        <v>1.228</v>
      </c>
      <c r="E54">
        <v>1.141</v>
      </c>
      <c r="F54">
        <v>1.3810000000000002</v>
      </c>
      <c r="G54">
        <v>1.827</v>
      </c>
      <c r="H54">
        <v>2.016</v>
      </c>
      <c r="I54">
        <v>2.293</v>
      </c>
      <c r="J54">
        <v>3.27</v>
      </c>
      <c r="K54">
        <v>3.6889999999999996</v>
      </c>
      <c r="L54">
        <v>4.162</v>
      </c>
      <c r="M54">
        <v>4.618</v>
      </c>
      <c r="N54">
        <v>4.747000000000001</v>
      </c>
      <c r="O54">
        <v>4.637</v>
      </c>
      <c r="P54">
        <v>5.257000000000001</v>
      </c>
      <c r="Q54">
        <v>5.843999999999999</v>
      </c>
      <c r="R54">
        <v>6.507000000000001</v>
      </c>
      <c r="S54">
        <v>6.997</v>
      </c>
      <c r="T54">
        <v>7.28</v>
      </c>
      <c r="U54">
        <v>8.644</v>
      </c>
      <c r="V54">
        <v>8.503</v>
      </c>
      <c r="W54">
        <v>7.586</v>
      </c>
      <c r="X54">
        <v>7.231</v>
      </c>
      <c r="Y54">
        <v>7.697</v>
      </c>
      <c r="Z54">
        <v>7.912999999999999</v>
      </c>
      <c r="AA54">
        <v>7.683999999999999</v>
      </c>
      <c r="AB54">
        <v>7.155</v>
      </c>
      <c r="AC54">
        <v>4.938000000000001</v>
      </c>
      <c r="AD54">
        <v>5.053000000000001</v>
      </c>
      <c r="AE54">
        <v>5.571000000000001</v>
      </c>
      <c r="AF54">
        <v>6.239</v>
      </c>
      <c r="AG54">
        <v>7.0790000000000015</v>
      </c>
      <c r="AH54">
        <v>7.406000000000001</v>
      </c>
      <c r="AI54">
        <v>7.747</v>
      </c>
      <c r="AJ54">
        <v>8.159</v>
      </c>
      <c r="AK54">
        <v>8.119</v>
      </c>
      <c r="AL54">
        <v>8.259</v>
      </c>
      <c r="AM54">
        <v>7.491000000000001</v>
      </c>
      <c r="AN54">
        <v>7.635999999999999</v>
      </c>
      <c r="AO54">
        <v>8.187000000000001</v>
      </c>
      <c r="AP54">
        <v>8.599443095704327</v>
      </c>
      <c r="AQ54">
        <v>9.10931276142335</v>
      </c>
      <c r="AR54">
        <v>9.262121064485134</v>
      </c>
      <c r="AS54">
        <v>9.363589654816963</v>
      </c>
    </row>
    <row r="55" spans="1:45" ht="12.75">
      <c r="A55" t="s">
        <v>44</v>
      </c>
      <c r="C55">
        <v>7.10627552085282</v>
      </c>
      <c r="D55">
        <v>8.102875520852814</v>
      </c>
      <c r="E55">
        <v>9.420307544417424</v>
      </c>
      <c r="F55">
        <v>10.98907252291005</v>
      </c>
      <c r="G55">
        <v>13.068764002244313</v>
      </c>
      <c r="H55">
        <v>15.171332499999998</v>
      </c>
      <c r="I55">
        <v>19.35296</v>
      </c>
      <c r="J55">
        <v>21.93579923695536</v>
      </c>
      <c r="K55">
        <v>23.581999999999997</v>
      </c>
      <c r="L55">
        <v>26.66548750000001</v>
      </c>
      <c r="M55">
        <v>29.7119425</v>
      </c>
      <c r="N55">
        <v>33.961999999999996</v>
      </c>
      <c r="O55">
        <v>37.14200000000001</v>
      </c>
      <c r="P55">
        <v>40.89199999999998</v>
      </c>
      <c r="Q55">
        <v>42.67399999999999</v>
      </c>
      <c r="R55">
        <v>43.95099999999999</v>
      </c>
      <c r="S55">
        <v>43.26700000000001</v>
      </c>
      <c r="T55">
        <v>44.80299999999999</v>
      </c>
      <c r="U55">
        <v>45.715999999999994</v>
      </c>
      <c r="V55">
        <v>45.248000000000005</v>
      </c>
      <c r="W55">
        <v>45.684</v>
      </c>
      <c r="X55">
        <v>49.838</v>
      </c>
      <c r="Y55">
        <v>51.413000000000004</v>
      </c>
      <c r="Z55">
        <v>52.918</v>
      </c>
      <c r="AA55">
        <v>54.309000000000005</v>
      </c>
      <c r="AB55">
        <v>53.285</v>
      </c>
      <c r="AC55">
        <v>67.437</v>
      </c>
      <c r="AD55">
        <v>51.836</v>
      </c>
      <c r="AE55">
        <v>52.27</v>
      </c>
      <c r="AF55">
        <v>53.327000000000005</v>
      </c>
      <c r="AG55">
        <v>53.838</v>
      </c>
      <c r="AH55">
        <v>56.329</v>
      </c>
      <c r="AI55">
        <v>60.282999999999994</v>
      </c>
      <c r="AJ55">
        <v>61.398999999999994</v>
      </c>
      <c r="AK55">
        <v>64.441</v>
      </c>
      <c r="AL55">
        <v>65.755</v>
      </c>
      <c r="AM55">
        <v>66.225</v>
      </c>
      <c r="AN55">
        <v>69.459</v>
      </c>
      <c r="AO55">
        <v>70.513</v>
      </c>
      <c r="AP55">
        <v>75.48712485767508</v>
      </c>
      <c r="AQ55">
        <v>76.52063752632856</v>
      </c>
      <c r="AR55">
        <v>84.21707209051661</v>
      </c>
      <c r="AS55">
        <v>86.81922281141372</v>
      </c>
    </row>
    <row r="56" spans="1:45" ht="12.75">
      <c r="A56" t="s">
        <v>45</v>
      </c>
      <c r="C56">
        <v>5.672963020852819</v>
      </c>
      <c r="D56">
        <v>6.472000520852814</v>
      </c>
      <c r="E56">
        <v>7.655707544417424</v>
      </c>
      <c r="F56">
        <v>9.07046002291005</v>
      </c>
      <c r="G56">
        <v>10.723626502244311</v>
      </c>
      <c r="H56">
        <v>12.950995</v>
      </c>
      <c r="I56">
        <v>15.937172499999997</v>
      </c>
      <c r="J56">
        <v>18.413374236955356</v>
      </c>
      <c r="K56">
        <v>20.173712499999997</v>
      </c>
      <c r="L56">
        <v>22.589650000000006</v>
      </c>
      <c r="M56">
        <v>24.644005000000003</v>
      </c>
      <c r="N56">
        <v>27.530999999999995</v>
      </c>
      <c r="O56">
        <v>30.132000000000016</v>
      </c>
      <c r="P56">
        <v>33.475</v>
      </c>
      <c r="Q56">
        <v>35.43899999999999</v>
      </c>
      <c r="R56">
        <v>35.735</v>
      </c>
      <c r="S56">
        <v>35.09300000000001</v>
      </c>
      <c r="T56">
        <v>35.28399999999999</v>
      </c>
      <c r="U56">
        <v>35.754000000000005</v>
      </c>
      <c r="V56">
        <v>36.579</v>
      </c>
      <c r="W56">
        <v>37.062</v>
      </c>
      <c r="X56">
        <v>41.415</v>
      </c>
      <c r="Y56">
        <v>42.471999999999994</v>
      </c>
      <c r="Z56">
        <v>44.054</v>
      </c>
      <c r="AA56">
        <v>45.015</v>
      </c>
      <c r="AB56">
        <v>43.535999999999994</v>
      </c>
      <c r="AC56">
        <v>42.271</v>
      </c>
      <c r="AD56">
        <v>42.227</v>
      </c>
      <c r="AE56">
        <v>41.815</v>
      </c>
      <c r="AF56">
        <v>41.80199999999999</v>
      </c>
      <c r="AG56">
        <v>42.374</v>
      </c>
      <c r="AH56">
        <v>44.067</v>
      </c>
      <c r="AI56">
        <v>46.64</v>
      </c>
      <c r="AJ56">
        <v>48.926</v>
      </c>
      <c r="AK56">
        <v>51.80900000000001</v>
      </c>
      <c r="AL56">
        <v>52.732000000000006</v>
      </c>
      <c r="AM56">
        <v>52.519000000000005</v>
      </c>
      <c r="AN56">
        <v>55.519</v>
      </c>
      <c r="AO56">
        <v>55.81</v>
      </c>
      <c r="AP56">
        <v>59.621579269444545</v>
      </c>
      <c r="AQ56">
        <v>62.967874261875615</v>
      </c>
      <c r="AR56">
        <v>68.11383140673503</v>
      </c>
      <c r="AS56">
        <v>71.26319374811159</v>
      </c>
    </row>
    <row r="57" spans="1:45" ht="12.75">
      <c r="A57" t="s">
        <v>46</v>
      </c>
      <c r="C57">
        <v>0.4933125000000005</v>
      </c>
      <c r="D57">
        <v>0.5448750000000004</v>
      </c>
      <c r="E57">
        <v>0.5886000000000005</v>
      </c>
      <c r="F57">
        <v>0.6466125000000003</v>
      </c>
      <c r="G57">
        <v>0.9411375000000017</v>
      </c>
      <c r="H57">
        <v>0.9423374999999976</v>
      </c>
      <c r="I57">
        <v>1.6377875000000024</v>
      </c>
      <c r="J57">
        <v>1.4554250000000053</v>
      </c>
      <c r="K57">
        <v>0.9982875</v>
      </c>
      <c r="L57">
        <v>1.142837500000002</v>
      </c>
      <c r="M57">
        <v>1.9339374999999954</v>
      </c>
      <c r="N57">
        <v>3.287000000000001</v>
      </c>
      <c r="O57">
        <v>3.6759999999999944</v>
      </c>
      <c r="P57">
        <v>3.7960000000000083</v>
      </c>
      <c r="Q57">
        <v>3.6909999999999994</v>
      </c>
      <c r="R57">
        <v>4.248000000000001</v>
      </c>
      <c r="S57">
        <v>4.151999999999999</v>
      </c>
      <c r="T57">
        <v>5.032999999999999</v>
      </c>
      <c r="U57">
        <v>5.264999999999988</v>
      </c>
      <c r="V57">
        <v>3.7740000000000045</v>
      </c>
      <c r="W57">
        <v>3.2779999999999996</v>
      </c>
      <c r="X57">
        <v>2.9430000000000023</v>
      </c>
      <c r="Y57">
        <v>2.3950000000000102</v>
      </c>
      <c r="Z57">
        <v>2.176999999999997</v>
      </c>
      <c r="AA57">
        <v>2.307000000000004</v>
      </c>
      <c r="AB57">
        <v>2.4360000000000026</v>
      </c>
      <c r="AC57">
        <v>17.424</v>
      </c>
      <c r="AD57">
        <v>1.42</v>
      </c>
      <c r="AE57">
        <v>1.663999999999998</v>
      </c>
      <c r="AF57">
        <v>2.3940000000000126</v>
      </c>
      <c r="AG57">
        <v>1.9659999999999993</v>
      </c>
      <c r="AH57">
        <v>2.088000000000001</v>
      </c>
      <c r="AI57">
        <v>3.149000000000001</v>
      </c>
      <c r="AJ57">
        <v>2.3949999999999925</v>
      </c>
      <c r="AK57">
        <v>2.419999999999991</v>
      </c>
      <c r="AL57">
        <v>2.01</v>
      </c>
      <c r="AM57">
        <v>1.5990000000000038</v>
      </c>
      <c r="AN57">
        <v>1.2970000000000041</v>
      </c>
      <c r="AO57">
        <v>1.7390000000000043</v>
      </c>
      <c r="AP57">
        <v>2.0462807861947248</v>
      </c>
      <c r="AQ57">
        <v>2.2142759952118904</v>
      </c>
      <c r="AR57">
        <v>2.141291713684641</v>
      </c>
      <c r="AS57">
        <v>2.072028347879563</v>
      </c>
    </row>
    <row r="58" spans="1:45" ht="12.75">
      <c r="A58" t="s">
        <v>47</v>
      </c>
      <c r="C58">
        <v>0.94</v>
      </c>
      <c r="D58">
        <v>1.086</v>
      </c>
      <c r="E58">
        <v>1.1760000000000002</v>
      </c>
      <c r="F58">
        <v>1.2719999999999998</v>
      </c>
      <c r="G58">
        <v>1.404</v>
      </c>
      <c r="H58">
        <v>1.278</v>
      </c>
      <c r="I58">
        <v>1.7779999999999998</v>
      </c>
      <c r="J58">
        <v>2.067</v>
      </c>
      <c r="K58">
        <v>2.41</v>
      </c>
      <c r="L58">
        <v>2.9330000000000003</v>
      </c>
      <c r="M58">
        <v>3.1340000000000003</v>
      </c>
      <c r="N58">
        <v>3.144</v>
      </c>
      <c r="O58">
        <v>3.334</v>
      </c>
      <c r="P58">
        <v>3.6210000000000004</v>
      </c>
      <c r="Q58">
        <v>3.544</v>
      </c>
      <c r="R58">
        <v>3.968</v>
      </c>
      <c r="S58">
        <v>4.022</v>
      </c>
      <c r="T58">
        <v>4.486</v>
      </c>
      <c r="U58">
        <v>4.697000000000001</v>
      </c>
      <c r="V58">
        <v>4.895</v>
      </c>
      <c r="W58">
        <v>5.344</v>
      </c>
      <c r="X58">
        <v>5.48</v>
      </c>
      <c r="Y58">
        <v>6.545999999999999</v>
      </c>
      <c r="Z58">
        <v>6.687</v>
      </c>
      <c r="AA58">
        <v>6.987</v>
      </c>
      <c r="AB58">
        <v>7.313</v>
      </c>
      <c r="AC58">
        <v>7.741999999999999</v>
      </c>
      <c r="AD58">
        <v>8.189</v>
      </c>
      <c r="AE58">
        <v>8.791</v>
      </c>
      <c r="AF58">
        <v>9.131</v>
      </c>
      <c r="AG58">
        <v>9.498</v>
      </c>
      <c r="AH58">
        <v>10.174</v>
      </c>
      <c r="AI58">
        <v>10.494</v>
      </c>
      <c r="AJ58">
        <v>10.078</v>
      </c>
      <c r="AK58">
        <v>10.212</v>
      </c>
      <c r="AL58">
        <v>11.013</v>
      </c>
      <c r="AM58">
        <v>12.107</v>
      </c>
      <c r="AN58">
        <v>12.643</v>
      </c>
      <c r="AO58">
        <v>12.963999999999999</v>
      </c>
      <c r="AP58">
        <v>13.819264802035814</v>
      </c>
      <c r="AQ58">
        <v>11.338487269241051</v>
      </c>
      <c r="AR58">
        <v>13.961948970096937</v>
      </c>
      <c r="AS58">
        <v>13.484000715422571</v>
      </c>
    </row>
    <row r="59" spans="1:45" ht="12.75">
      <c r="A59" t="s">
        <v>18</v>
      </c>
      <c r="C59">
        <v>1.416</v>
      </c>
      <c r="D59">
        <v>1.675</v>
      </c>
      <c r="E59">
        <v>1.868</v>
      </c>
      <c r="F59">
        <v>1.986</v>
      </c>
      <c r="G59">
        <v>2.276</v>
      </c>
      <c r="H59">
        <v>2.775</v>
      </c>
      <c r="I59">
        <v>3.123</v>
      </c>
      <c r="J59">
        <v>3.575</v>
      </c>
      <c r="K59">
        <v>3.943</v>
      </c>
      <c r="L59">
        <v>4.474</v>
      </c>
      <c r="M59">
        <v>5.01</v>
      </c>
      <c r="N59">
        <v>6.032</v>
      </c>
      <c r="O59">
        <v>7.506</v>
      </c>
      <c r="P59">
        <v>9.023</v>
      </c>
      <c r="Q59">
        <v>10.227</v>
      </c>
      <c r="R59">
        <v>11.449</v>
      </c>
      <c r="S59">
        <v>12.444</v>
      </c>
      <c r="T59">
        <v>12.816</v>
      </c>
      <c r="U59">
        <v>12.759611005984999</v>
      </c>
      <c r="V59">
        <v>13.142643750766</v>
      </c>
      <c r="W59">
        <v>13.223408365892</v>
      </c>
      <c r="X59">
        <v>14.134324189662</v>
      </c>
      <c r="Y59">
        <v>15.48124858534</v>
      </c>
      <c r="Z59">
        <v>16.720937596145</v>
      </c>
      <c r="AA59">
        <v>16.799836276098</v>
      </c>
      <c r="AB59">
        <v>16.0917591289235</v>
      </c>
      <c r="AC59">
        <v>17.222857363264673</v>
      </c>
      <c r="AD59">
        <v>16.974243956781976</v>
      </c>
      <c r="AE59">
        <v>16.891000000000002</v>
      </c>
      <c r="AF59">
        <v>16.952</v>
      </c>
      <c r="AG59">
        <v>16.532999999999998</v>
      </c>
      <c r="AH59">
        <v>15.283999999999999</v>
      </c>
      <c r="AI59">
        <v>14.211</v>
      </c>
      <c r="AJ59">
        <v>13.07</v>
      </c>
      <c r="AK59">
        <v>12.406</v>
      </c>
      <c r="AL59">
        <v>12.216999999999997</v>
      </c>
      <c r="AM59">
        <v>12.125</v>
      </c>
      <c r="AN59">
        <v>11.950999999999999</v>
      </c>
      <c r="AO59">
        <v>12.648</v>
      </c>
      <c r="AP59">
        <v>13.390833867202216</v>
      </c>
      <c r="AQ59">
        <v>15.432687491398449</v>
      </c>
      <c r="AR59">
        <v>15.779357070271747</v>
      </c>
      <c r="AS59">
        <v>17.155322952200525</v>
      </c>
    </row>
    <row r="60" spans="1:45" ht="12.75">
      <c r="A60" t="s">
        <v>19</v>
      </c>
      <c r="C60">
        <v>22.43727552085282</v>
      </c>
      <c r="D60">
        <v>25.722875520852813</v>
      </c>
      <c r="E60">
        <v>29.67830754441742</v>
      </c>
      <c r="F60">
        <v>33.53307252291005</v>
      </c>
      <c r="G60">
        <v>38.47576400224432</v>
      </c>
      <c r="H60">
        <v>44.935332499999994</v>
      </c>
      <c r="I60">
        <v>54.22696</v>
      </c>
      <c r="J60">
        <v>62.12579923695536</v>
      </c>
      <c r="K60">
        <v>67.568</v>
      </c>
      <c r="L60">
        <v>75.09648750000001</v>
      </c>
      <c r="M60">
        <v>82.42094250000001</v>
      </c>
      <c r="N60">
        <v>91.112</v>
      </c>
      <c r="O60">
        <v>98.00100000000002</v>
      </c>
      <c r="P60">
        <v>106.32899999999998</v>
      </c>
      <c r="Q60">
        <v>111.12299999999999</v>
      </c>
      <c r="R60">
        <v>114.92599999999999</v>
      </c>
      <c r="S60">
        <v>117.89</v>
      </c>
      <c r="T60">
        <v>121.29</v>
      </c>
      <c r="U60">
        <v>126.62593520539617</v>
      </c>
      <c r="V60">
        <v>127.54747340629326</v>
      </c>
      <c r="W60">
        <v>128.62725492148354</v>
      </c>
      <c r="X60">
        <v>136.59207263153465</v>
      </c>
      <c r="Y60">
        <v>144.6026053227192</v>
      </c>
      <c r="Z60">
        <v>152.70419693158118</v>
      </c>
      <c r="AA60">
        <v>157.28982807228</v>
      </c>
      <c r="AB60">
        <v>158.20381448963553</v>
      </c>
      <c r="AC60">
        <v>174.56185736326466</v>
      </c>
      <c r="AD60">
        <v>160.30424395678196</v>
      </c>
      <c r="AE60">
        <v>164.364</v>
      </c>
      <c r="AF60">
        <v>171.086</v>
      </c>
      <c r="AG60">
        <v>178.76</v>
      </c>
      <c r="AH60">
        <v>188.114</v>
      </c>
      <c r="AI60">
        <v>202.385</v>
      </c>
      <c r="AJ60">
        <v>213.601</v>
      </c>
      <c r="AK60">
        <v>223.64100000000002</v>
      </c>
      <c r="AL60">
        <v>226.28</v>
      </c>
      <c r="AM60">
        <v>230.115</v>
      </c>
      <c r="AN60">
        <v>247.83799999999997</v>
      </c>
      <c r="AO60">
        <v>257.60782603060505</v>
      </c>
      <c r="AP60">
        <v>269.92040908738215</v>
      </c>
      <c r="AQ60">
        <v>282.07460213740063</v>
      </c>
      <c r="AR60">
        <v>295.07768487072565</v>
      </c>
      <c r="AS60">
        <v>304.33491410158626</v>
      </c>
    </row>
    <row r="64" spans="1:44" ht="12.75">
      <c r="A64" t="s">
        <v>48</v>
      </c>
      <c r="C64">
        <v>0.934</v>
      </c>
      <c r="D64">
        <v>1.031</v>
      </c>
      <c r="E64">
        <v>1.176</v>
      </c>
      <c r="F64">
        <v>1.314</v>
      </c>
      <c r="G64">
        <v>1.444</v>
      </c>
      <c r="H64">
        <v>1.62</v>
      </c>
      <c r="I64">
        <v>1.786</v>
      </c>
      <c r="J64">
        <v>1.945</v>
      </c>
      <c r="K64">
        <v>2.049</v>
      </c>
      <c r="L64">
        <v>2.298</v>
      </c>
      <c r="M64">
        <v>2.492</v>
      </c>
      <c r="N64">
        <v>3.154</v>
      </c>
      <c r="O64">
        <v>3.179</v>
      </c>
      <c r="P64">
        <v>3.299</v>
      </c>
      <c r="Q64">
        <v>3.343</v>
      </c>
      <c r="R64">
        <v>3.372</v>
      </c>
      <c r="S64">
        <v>3.393</v>
      </c>
      <c r="T64">
        <v>3.211</v>
      </c>
      <c r="U64">
        <v>2.508</v>
      </c>
      <c r="V64">
        <v>5.596</v>
      </c>
      <c r="W64">
        <v>2.659</v>
      </c>
      <c r="X64">
        <v>2.764</v>
      </c>
      <c r="Y64">
        <v>2.872</v>
      </c>
      <c r="Z64">
        <v>3.058</v>
      </c>
      <c r="AA64">
        <v>3.09</v>
      </c>
      <c r="AB64">
        <v>3.186</v>
      </c>
      <c r="AC64">
        <v>2.955</v>
      </c>
      <c r="AD64">
        <v>2.898</v>
      </c>
      <c r="AE64">
        <v>2.832</v>
      </c>
      <c r="AF64">
        <v>2.868</v>
      </c>
      <c r="AG64">
        <v>2.828</v>
      </c>
      <c r="AH64">
        <v>2.911</v>
      </c>
      <c r="AI64">
        <v>3.001</v>
      </c>
      <c r="AJ64">
        <v>3.118</v>
      </c>
      <c r="AK64">
        <v>3.199</v>
      </c>
      <c r="AL64">
        <v>3.232</v>
      </c>
      <c r="AM64">
        <v>3.191</v>
      </c>
      <c r="AN64">
        <v>3.263</v>
      </c>
      <c r="AO64">
        <v>3.358</v>
      </c>
      <c r="AP64">
        <v>3.346</v>
      </c>
      <c r="AQ64">
        <v>3.37</v>
      </c>
      <c r="AR64">
        <v>3.353</v>
      </c>
    </row>
    <row r="65" ht="12.75">
      <c r="A65" t="s">
        <v>49</v>
      </c>
    </row>
    <row r="69" spans="3:5" ht="12.75">
      <c r="C69" t="s">
        <v>50</v>
      </c>
      <c r="D69" t="s">
        <v>51</v>
      </c>
      <c r="E69" t="s">
        <v>52</v>
      </c>
    </row>
    <row r="70" spans="3:4" ht="12.75">
      <c r="C70">
        <v>1969</v>
      </c>
      <c r="D70">
        <v>1969</v>
      </c>
    </row>
    <row r="71" ht="12.75">
      <c r="A71" t="s">
        <v>1</v>
      </c>
    </row>
    <row r="72" spans="1:5" ht="12.75">
      <c r="A72" t="s">
        <v>2</v>
      </c>
      <c r="C72">
        <v>4.952781548818101</v>
      </c>
      <c r="D72">
        <v>4.4141022321317385</v>
      </c>
      <c r="E72">
        <v>1.2508473680983418</v>
      </c>
    </row>
    <row r="73" spans="1:3" ht="12.75">
      <c r="A73" t="s">
        <v>3</v>
      </c>
      <c r="C73">
        <v>0.5685866107609</v>
      </c>
    </row>
    <row r="74" spans="1:5" ht="12.75">
      <c r="A74" t="s">
        <v>4</v>
      </c>
      <c r="C74">
        <v>1.293</v>
      </c>
      <c r="D74">
        <v>1.504640423363723</v>
      </c>
      <c r="E74">
        <v>0.8593415276650703</v>
      </c>
    </row>
    <row r="75" spans="1:5" ht="12.75">
      <c r="A75" t="s">
        <v>5</v>
      </c>
      <c r="C75">
        <v>1.375631840421</v>
      </c>
      <c r="D75">
        <v>1.6054226309452102</v>
      </c>
      <c r="E75">
        <v>0.8568658581890561</v>
      </c>
    </row>
    <row r="76" spans="1:5" ht="12.75">
      <c r="A76" t="s">
        <v>6</v>
      </c>
      <c r="C76">
        <v>3.282</v>
      </c>
      <c r="D76">
        <v>2.9822668887658246</v>
      </c>
      <c r="E76">
        <v>1.1005051266079733</v>
      </c>
    </row>
    <row r="77" spans="1:5" ht="12.75">
      <c r="A77" t="s">
        <v>7</v>
      </c>
      <c r="C77">
        <v>1.314</v>
      </c>
      <c r="D77">
        <v>1.8015074578778512</v>
      </c>
      <c r="E77">
        <v>0.7293891536523931</v>
      </c>
    </row>
    <row r="78" spans="1:5" ht="12.75">
      <c r="A78" t="s">
        <v>8</v>
      </c>
      <c r="C78">
        <v>0.392</v>
      </c>
      <c r="D78">
        <v>0.8795074578778511</v>
      </c>
      <c r="E78">
        <v>0.44570400908918983</v>
      </c>
    </row>
    <row r="79" spans="1:5" ht="12.75">
      <c r="A79" t="s">
        <v>9</v>
      </c>
      <c r="C79">
        <v>0.922</v>
      </c>
      <c r="D79">
        <v>0.922</v>
      </c>
      <c r="E79">
        <v>1</v>
      </c>
    </row>
    <row r="80" spans="1:3" ht="12.75">
      <c r="A80" t="s">
        <v>10</v>
      </c>
      <c r="C80">
        <v>0</v>
      </c>
    </row>
    <row r="81" spans="1:5" ht="12.75">
      <c r="A81" t="s">
        <v>11</v>
      </c>
      <c r="C81">
        <v>5.829963020852819</v>
      </c>
      <c r="D81">
        <v>6.740837950547031</v>
      </c>
      <c r="E81">
        <v>0.8648721514481308</v>
      </c>
    </row>
    <row r="82" spans="1:5" ht="12.75">
      <c r="A82" t="s">
        <v>12</v>
      </c>
      <c r="C82">
        <v>2.38</v>
      </c>
      <c r="D82">
        <v>2.7107014988360536</v>
      </c>
      <c r="E82">
        <v>0.8780015066291683</v>
      </c>
    </row>
    <row r="83" spans="1:4" ht="12.75">
      <c r="A83" t="s">
        <v>13</v>
      </c>
      <c r="C83">
        <v>0.513</v>
      </c>
      <c r="D83" t="s">
        <v>53</v>
      </c>
    </row>
    <row r="84" spans="1:5" ht="12.75">
      <c r="A84" t="s">
        <v>14</v>
      </c>
      <c r="C84">
        <v>1.411</v>
      </c>
      <c r="D84">
        <v>1.8597138461957337</v>
      </c>
      <c r="E84">
        <v>0.7587188765015482</v>
      </c>
    </row>
    <row r="85" spans="1:4" ht="12.75">
      <c r="A85" t="s">
        <v>15</v>
      </c>
      <c r="C85">
        <v>1.5259630208528194</v>
      </c>
      <c r="D85" t="s">
        <v>53</v>
      </c>
    </row>
    <row r="86" spans="1:6" ht="12.75">
      <c r="A86" t="s">
        <v>16</v>
      </c>
      <c r="C86">
        <v>1.4653125</v>
      </c>
      <c r="D86">
        <v>1.5360744682146916</v>
      </c>
      <c r="E86">
        <v>0.9539332436812553</v>
      </c>
      <c r="F86" t="s">
        <v>54</v>
      </c>
    </row>
    <row r="87" spans="1:6" ht="12.75">
      <c r="A87" t="s">
        <v>17</v>
      </c>
      <c r="C87">
        <v>0.94</v>
      </c>
      <c r="D87">
        <v>0.8676277731643456</v>
      </c>
      <c r="E87">
        <v>1.083413912133891</v>
      </c>
      <c r="F87" t="s">
        <v>55</v>
      </c>
    </row>
    <row r="88" spans="1:6" ht="12.75">
      <c r="A88" t="s">
        <v>18</v>
      </c>
      <c r="C88">
        <v>1.416</v>
      </c>
      <c r="D88">
        <v>1.392631164663498</v>
      </c>
      <c r="E88">
        <v>1.0167803478260868</v>
      </c>
      <c r="F88" t="s">
        <v>56</v>
      </c>
    </row>
    <row r="89" spans="1:5" ht="12.75">
      <c r="A89" t="s">
        <v>19</v>
      </c>
      <c r="C89">
        <v>22.43727552085282</v>
      </c>
      <c r="D89">
        <v>22.84511098967392</v>
      </c>
      <c r="E89">
        <v>0.9821478009450055</v>
      </c>
    </row>
    <row r="90" spans="1:3" ht="12.75">
      <c r="A90" t="s">
        <v>20</v>
      </c>
      <c r="C90">
        <v>3.4769999000000023</v>
      </c>
    </row>
    <row r="91" spans="1:3" ht="12.75">
      <c r="A91" t="s">
        <v>21</v>
      </c>
      <c r="C91">
        <v>1.179</v>
      </c>
    </row>
    <row r="92" spans="1:3" ht="12.75">
      <c r="A92" t="s">
        <v>22</v>
      </c>
      <c r="C92">
        <v>0.04991582376992</v>
      </c>
    </row>
    <row r="93" spans="1:3" ht="12.75">
      <c r="A93" t="s">
        <v>23</v>
      </c>
      <c r="C93">
        <v>2.248084076230082</v>
      </c>
    </row>
    <row r="94" spans="1:3" ht="12.75">
      <c r="A94" t="s">
        <v>24</v>
      </c>
      <c r="C94">
        <v>18.960275620852816</v>
      </c>
    </row>
    <row r="96" spans="1:3" ht="12.75">
      <c r="A96" t="s">
        <v>25</v>
      </c>
      <c r="C96">
        <v>18.372</v>
      </c>
    </row>
    <row r="97" spans="1:3" ht="12.75">
      <c r="A97" t="s">
        <v>26</v>
      </c>
      <c r="C97">
        <v>12.241000000000001</v>
      </c>
    </row>
    <row r="98" spans="1:3" ht="12.75">
      <c r="A98" t="s">
        <v>30</v>
      </c>
      <c r="C98">
        <v>6.131</v>
      </c>
    </row>
    <row r="100" spans="1:3" ht="12.75">
      <c r="A100" t="s">
        <v>31</v>
      </c>
      <c r="C100">
        <v>-0.5882756208528162</v>
      </c>
    </row>
    <row r="101" spans="1:3" ht="12.75">
      <c r="A101" t="s">
        <v>32</v>
      </c>
      <c r="C101">
        <v>0.14272447914718356</v>
      </c>
    </row>
    <row r="102" spans="1:3" ht="12.75">
      <c r="A102" t="s">
        <v>33</v>
      </c>
      <c r="C102">
        <v>-1.02</v>
      </c>
    </row>
    <row r="103" spans="1:3" ht="12.75">
      <c r="A103" t="s">
        <v>34</v>
      </c>
      <c r="C103">
        <v>0.2889999000000003</v>
      </c>
    </row>
    <row r="104" spans="1:3" ht="12.75">
      <c r="A104" t="s">
        <v>35</v>
      </c>
      <c r="C104">
        <v>26.75</v>
      </c>
    </row>
    <row r="106" ht="12.75">
      <c r="X106" t="s">
        <v>57</v>
      </c>
    </row>
    <row r="107" spans="3:24" ht="12.75">
      <c r="C107">
        <v>1948</v>
      </c>
      <c r="D107">
        <v>1949</v>
      </c>
      <c r="E107">
        <v>1950</v>
      </c>
      <c r="F107">
        <v>1951</v>
      </c>
      <c r="G107">
        <v>1952</v>
      </c>
      <c r="H107">
        <v>1953</v>
      </c>
      <c r="I107">
        <v>1954</v>
      </c>
      <c r="J107">
        <v>1955</v>
      </c>
      <c r="K107">
        <v>1956</v>
      </c>
      <c r="L107">
        <v>1957</v>
      </c>
      <c r="M107">
        <v>1958</v>
      </c>
      <c r="N107">
        <v>1959</v>
      </c>
      <c r="O107">
        <v>1960</v>
      </c>
      <c r="P107">
        <v>1961</v>
      </c>
      <c r="Q107">
        <v>1962</v>
      </c>
      <c r="R107">
        <v>1963</v>
      </c>
      <c r="S107">
        <v>1964</v>
      </c>
      <c r="T107">
        <v>1965</v>
      </c>
      <c r="U107">
        <v>1966</v>
      </c>
      <c r="V107">
        <v>1967</v>
      </c>
      <c r="W107">
        <v>1968</v>
      </c>
      <c r="X107">
        <v>1969</v>
      </c>
    </row>
    <row r="110" spans="1:2" ht="12.75">
      <c r="A110" t="s">
        <v>1</v>
      </c>
      <c r="B110" t="s">
        <v>69</v>
      </c>
    </row>
    <row r="111" spans="1:24" ht="12.75">
      <c r="A111" t="s">
        <v>2</v>
      </c>
      <c r="B111" t="s">
        <v>70</v>
      </c>
      <c r="E111">
        <v>0.6982677287110611</v>
      </c>
      <c r="F111">
        <v>0.8314855061406106</v>
      </c>
      <c r="G111">
        <v>0.9604980296553349</v>
      </c>
      <c r="H111">
        <v>1.0162623201324885</v>
      </c>
      <c r="I111">
        <v>1.0650442442238757</v>
      </c>
      <c r="J111">
        <v>1.253900624553048</v>
      </c>
      <c r="K111">
        <v>1.3787701932112413</v>
      </c>
      <c r="L111">
        <v>1.5364549918689332</v>
      </c>
      <c r="M111">
        <v>1.583998155458147</v>
      </c>
      <c r="N111">
        <v>1.6666091322563152</v>
      </c>
      <c r="O111">
        <v>1.8274959935931618</v>
      </c>
      <c r="P111">
        <v>1.9536150259184752</v>
      </c>
      <c r="Q111">
        <v>2.209680557813487</v>
      </c>
      <c r="R111">
        <v>2.491761671785853</v>
      </c>
      <c r="S111">
        <v>2.96856561119925</v>
      </c>
      <c r="T111">
        <v>3.4408430292947996</v>
      </c>
      <c r="U111">
        <v>3.883948840137618</v>
      </c>
      <c r="V111">
        <v>4.337764286592259</v>
      </c>
      <c r="W111">
        <v>4.862375020648878</v>
      </c>
      <c r="X111">
        <v>4.952781548818101</v>
      </c>
    </row>
    <row r="112" spans="1:24" ht="12.75">
      <c r="A112" t="s">
        <v>3</v>
      </c>
      <c r="B112" t="s">
        <v>71</v>
      </c>
      <c r="X112">
        <v>0.5685866107609</v>
      </c>
    </row>
    <row r="113" spans="2:24" ht="12.75">
      <c r="B113" t="s">
        <v>86</v>
      </c>
      <c r="E113">
        <f>E111+E112</f>
        <v>0.6982677287110611</v>
      </c>
      <c r="F113">
        <f aca="true" t="shared" si="0" ref="F113:X113">F111+F112</f>
        <v>0.8314855061406106</v>
      </c>
      <c r="G113">
        <f t="shared" si="0"/>
        <v>0.9604980296553349</v>
      </c>
      <c r="H113">
        <f t="shared" si="0"/>
        <v>1.0162623201324885</v>
      </c>
      <c r="I113">
        <f t="shared" si="0"/>
        <v>1.0650442442238757</v>
      </c>
      <c r="J113">
        <f t="shared" si="0"/>
        <v>1.253900624553048</v>
      </c>
      <c r="K113">
        <f t="shared" si="0"/>
        <v>1.3787701932112413</v>
      </c>
      <c r="L113">
        <f t="shared" si="0"/>
        <v>1.5364549918689332</v>
      </c>
      <c r="M113">
        <f t="shared" si="0"/>
        <v>1.583998155458147</v>
      </c>
      <c r="N113">
        <f t="shared" si="0"/>
        <v>1.6666091322563152</v>
      </c>
      <c r="O113">
        <f t="shared" si="0"/>
        <v>1.8274959935931618</v>
      </c>
      <c r="P113">
        <f t="shared" si="0"/>
        <v>1.9536150259184752</v>
      </c>
      <c r="Q113">
        <f t="shared" si="0"/>
        <v>2.209680557813487</v>
      </c>
      <c r="R113">
        <f t="shared" si="0"/>
        <v>2.491761671785853</v>
      </c>
      <c r="S113">
        <f t="shared" si="0"/>
        <v>2.96856561119925</v>
      </c>
      <c r="T113">
        <f t="shared" si="0"/>
        <v>3.4408430292947996</v>
      </c>
      <c r="U113">
        <f t="shared" si="0"/>
        <v>3.883948840137618</v>
      </c>
      <c r="V113">
        <f t="shared" si="0"/>
        <v>4.337764286592259</v>
      </c>
      <c r="W113">
        <f t="shared" si="0"/>
        <v>4.862375020648878</v>
      </c>
      <c r="X113">
        <f t="shared" si="0"/>
        <v>5.521368159579001</v>
      </c>
    </row>
    <row r="114" spans="1:24" ht="12.75">
      <c r="A114" t="s">
        <v>4</v>
      </c>
      <c r="B114" t="s">
        <v>72</v>
      </c>
      <c r="E114">
        <v>0.32745928537254804</v>
      </c>
      <c r="F114">
        <v>0.4085237076020446</v>
      </c>
      <c r="G114">
        <v>0.39826901593765196</v>
      </c>
      <c r="H114">
        <v>0.45983051733120306</v>
      </c>
      <c r="I114">
        <v>0.602128939559493</v>
      </c>
      <c r="J114">
        <v>0.6271809263601255</v>
      </c>
      <c r="K114">
        <v>0.7124242067844536</v>
      </c>
      <c r="L114">
        <v>0.7250949986191001</v>
      </c>
      <c r="M114">
        <v>0.613863610670777</v>
      </c>
      <c r="N114">
        <v>0.5399035227661194</v>
      </c>
      <c r="O114">
        <v>0.6317888733424616</v>
      </c>
      <c r="P114">
        <v>0.699430918939033</v>
      </c>
      <c r="Q114">
        <v>0.7505363368582624</v>
      </c>
      <c r="R114">
        <v>0.8827244550168537</v>
      </c>
      <c r="S114">
        <v>0.993228805332104</v>
      </c>
      <c r="T114">
        <v>0.9938561826572616</v>
      </c>
      <c r="U114">
        <v>1.0402828694510355</v>
      </c>
      <c r="V114">
        <v>1.175356941788698</v>
      </c>
      <c r="W114">
        <v>1.1880815717505244</v>
      </c>
      <c r="X114">
        <v>1.293</v>
      </c>
    </row>
    <row r="115" spans="1:24" ht="12.75">
      <c r="A115" t="s">
        <v>5</v>
      </c>
      <c r="B115" t="s">
        <v>73</v>
      </c>
      <c r="E115">
        <v>0.198604082427341</v>
      </c>
      <c r="F115">
        <v>0.23531708652860833</v>
      </c>
      <c r="G115">
        <v>0.22558592881501932</v>
      </c>
      <c r="H115">
        <v>0.363591438207737</v>
      </c>
      <c r="I115">
        <v>0.30564681727682025</v>
      </c>
      <c r="J115">
        <v>0.32112820454843927</v>
      </c>
      <c r="K115">
        <v>0.38747700714109196</v>
      </c>
      <c r="L115">
        <v>0.437902097111508</v>
      </c>
      <c r="M115">
        <v>0.39632351415344563</v>
      </c>
      <c r="N115">
        <v>0.4348058196571843</v>
      </c>
      <c r="O115">
        <v>0.47815370401771723</v>
      </c>
      <c r="P115">
        <v>0.5453871573116055</v>
      </c>
      <c r="Q115">
        <v>0.6126206106054936</v>
      </c>
      <c r="R115">
        <v>0.7267405510648564</v>
      </c>
      <c r="S115">
        <v>0.8691693139637507</v>
      </c>
      <c r="T115">
        <v>0.9129595236749013</v>
      </c>
      <c r="U115">
        <v>1.003636220551527</v>
      </c>
      <c r="V115">
        <v>1.1208524384652134</v>
      </c>
      <c r="W115">
        <v>1.3048597843221705</v>
      </c>
      <c r="X115">
        <v>1.375631840421</v>
      </c>
    </row>
    <row r="116" spans="1:24" ht="12.75">
      <c r="A116" t="s">
        <v>6</v>
      </c>
      <c r="B116" t="s">
        <v>74</v>
      </c>
      <c r="E116">
        <v>0.24524110571334493</v>
      </c>
      <c r="F116">
        <v>0.2748744755935058</v>
      </c>
      <c r="G116">
        <v>0.33619242533834687</v>
      </c>
      <c r="H116">
        <v>0.39292984117445057</v>
      </c>
      <c r="I116">
        <v>0.4128445257781901</v>
      </c>
      <c r="J116">
        <v>0.49309328718074447</v>
      </c>
      <c r="K116">
        <v>0.5741945408348212</v>
      </c>
      <c r="L116">
        <v>0.6815412079428574</v>
      </c>
      <c r="M116">
        <v>0.7353765944451377</v>
      </c>
      <c r="N116">
        <v>0.8186697105825388</v>
      </c>
      <c r="O116">
        <v>0.9047373795694786</v>
      </c>
      <c r="P116">
        <v>1.0292818088363294</v>
      </c>
      <c r="Q116">
        <v>1.1686217025794674</v>
      </c>
      <c r="R116">
        <v>1.3167159812877363</v>
      </c>
      <c r="S116">
        <v>1.6758543208409817</v>
      </c>
      <c r="T116">
        <v>1.9421703932021024</v>
      </c>
      <c r="U116">
        <v>2.232282689400473</v>
      </c>
      <c r="V116">
        <v>2.5589169450295626</v>
      </c>
      <c r="W116">
        <v>2.8677074016919937</v>
      </c>
      <c r="X116">
        <v>3.282</v>
      </c>
    </row>
    <row r="117" spans="1:24" ht="12.75">
      <c r="A117" t="s">
        <v>7</v>
      </c>
      <c r="B117" t="s">
        <v>97</v>
      </c>
      <c r="E117">
        <v>0.07877380352644837</v>
      </c>
      <c r="F117">
        <v>0.09333702770780859</v>
      </c>
      <c r="G117">
        <v>0.09664685138539043</v>
      </c>
      <c r="H117">
        <v>0.11187204030226702</v>
      </c>
      <c r="I117">
        <v>0.12775919395465996</v>
      </c>
      <c r="J117">
        <v>0.1545687657430731</v>
      </c>
      <c r="K117">
        <v>0.16449823677581868</v>
      </c>
      <c r="L117">
        <v>0.18965289672544083</v>
      </c>
      <c r="M117">
        <v>0.21712443324937028</v>
      </c>
      <c r="N117">
        <v>0.22606095717884134</v>
      </c>
      <c r="O117">
        <v>0.2512156171284635</v>
      </c>
      <c r="P117">
        <v>0.26908866498740563</v>
      </c>
      <c r="Q117">
        <v>0.3038418136020151</v>
      </c>
      <c r="R117">
        <v>0.35415113350125954</v>
      </c>
      <c r="S117">
        <v>0.4339178841309824</v>
      </c>
      <c r="T117">
        <v>0.506072040302267</v>
      </c>
      <c r="U117">
        <v>0.6083455919395466</v>
      </c>
      <c r="V117">
        <v>0.7142599496221664</v>
      </c>
      <c r="W117">
        <v>1.0336579345088164</v>
      </c>
      <c r="X117">
        <v>1.314</v>
      </c>
    </row>
    <row r="118" spans="1:24" ht="12.75">
      <c r="A118" t="s">
        <v>8</v>
      </c>
      <c r="B118" t="s">
        <v>81</v>
      </c>
      <c r="X118">
        <v>0.392</v>
      </c>
    </row>
    <row r="119" spans="1:24" ht="12.75">
      <c r="A119" t="s">
        <v>9</v>
      </c>
      <c r="B119" t="s">
        <v>82</v>
      </c>
      <c r="X119">
        <v>0.922</v>
      </c>
    </row>
    <row r="120" spans="1:24" ht="12.75">
      <c r="A120" t="s">
        <v>10</v>
      </c>
      <c r="B120" t="s">
        <v>79</v>
      </c>
      <c r="X120">
        <v>0</v>
      </c>
    </row>
    <row r="121" spans="1:24" ht="12.75">
      <c r="A121" t="s">
        <v>11</v>
      </c>
      <c r="B121" t="s">
        <v>75</v>
      </c>
      <c r="E121">
        <v>0.4561262516899881</v>
      </c>
      <c r="F121">
        <v>0.5256775596821172</v>
      </c>
      <c r="G121">
        <v>0.6009741170151528</v>
      </c>
      <c r="H121">
        <v>0.6197761803681244</v>
      </c>
      <c r="I121">
        <v>0.671771491450166</v>
      </c>
      <c r="J121">
        <v>0.7190482334478628</v>
      </c>
      <c r="K121">
        <v>0.7795854771690756</v>
      </c>
      <c r="L121">
        <v>1.1125885904459751</v>
      </c>
      <c r="M121">
        <v>1.268981114191258</v>
      </c>
      <c r="N121">
        <v>1.3111244549061445</v>
      </c>
      <c r="O121">
        <v>1.4754572672411688</v>
      </c>
      <c r="P121">
        <v>1.6704648994740858</v>
      </c>
      <c r="Q121">
        <v>1.8714999611337149</v>
      </c>
      <c r="R121">
        <v>2.3680030826537326</v>
      </c>
      <c r="S121">
        <v>2.8019540612028475</v>
      </c>
      <c r="T121">
        <v>3.4455730852050155</v>
      </c>
      <c r="U121">
        <v>4.003193116630857</v>
      </c>
      <c r="V121">
        <v>4.623719291635943</v>
      </c>
      <c r="W121">
        <v>4.963776907057988</v>
      </c>
      <c r="X121">
        <v>5.829963020852819</v>
      </c>
    </row>
    <row r="122" spans="1:24" ht="12.75">
      <c r="A122" t="s">
        <v>12</v>
      </c>
      <c r="B122" t="s">
        <v>83</v>
      </c>
      <c r="E122">
        <v>0.07267175572519083</v>
      </c>
      <c r="F122">
        <v>0.08220992366412212</v>
      </c>
      <c r="G122">
        <v>0.08856870229007632</v>
      </c>
      <c r="H122">
        <v>0.09810687022900762</v>
      </c>
      <c r="I122">
        <v>0.11945419847328242</v>
      </c>
      <c r="J122">
        <v>0.12581297709923664</v>
      </c>
      <c r="K122">
        <v>0.13353435114503814</v>
      </c>
      <c r="L122">
        <v>0.3788015267175571</v>
      </c>
      <c r="M122">
        <v>0.4110496183206106</v>
      </c>
      <c r="N122">
        <v>0.4551068702290076</v>
      </c>
      <c r="O122">
        <v>0.585916030534351</v>
      </c>
      <c r="P122">
        <v>0.6245229007633587</v>
      </c>
      <c r="Q122">
        <v>0.7385267175572519</v>
      </c>
      <c r="R122">
        <v>0.8825076335877862</v>
      </c>
      <c r="S122">
        <v>1.0641870229007633</v>
      </c>
      <c r="T122">
        <v>1.5029427480916029</v>
      </c>
      <c r="U122">
        <v>1.7027900763358779</v>
      </c>
      <c r="V122">
        <v>1.88174427480916</v>
      </c>
      <c r="W122">
        <v>2.0266335877862596</v>
      </c>
      <c r="X122">
        <v>2.38</v>
      </c>
    </row>
    <row r="123" spans="1:24" ht="12.75">
      <c r="A123" t="s">
        <v>13</v>
      </c>
      <c r="B123" t="s">
        <v>84</v>
      </c>
      <c r="X123">
        <v>0.513</v>
      </c>
    </row>
    <row r="124" spans="1:24" ht="12.75">
      <c r="A124" t="s">
        <v>14</v>
      </c>
      <c r="B124" t="s">
        <v>78</v>
      </c>
      <c r="E124">
        <v>0.12632920110192836</v>
      </c>
      <c r="F124">
        <v>0.1411</v>
      </c>
      <c r="G124">
        <v>0.16053526170798899</v>
      </c>
      <c r="H124">
        <v>0.14770798898071627</v>
      </c>
      <c r="I124">
        <v>0.1508176308539945</v>
      </c>
      <c r="J124">
        <v>0.16636584022038567</v>
      </c>
      <c r="K124">
        <v>0.18230275482093664</v>
      </c>
      <c r="L124">
        <v>0.22855867768595045</v>
      </c>
      <c r="M124">
        <v>0.24099724517906335</v>
      </c>
      <c r="N124">
        <v>0.2608212121212122</v>
      </c>
      <c r="O124">
        <v>0.285698347107438</v>
      </c>
      <c r="P124">
        <v>0.30474490358126727</v>
      </c>
      <c r="Q124">
        <v>0.3393396694214876</v>
      </c>
      <c r="R124">
        <v>0.4714994490358128</v>
      </c>
      <c r="S124">
        <v>0.5881110192837465</v>
      </c>
      <c r="T124">
        <v>0.7008355371900826</v>
      </c>
      <c r="U124">
        <v>0.816669696969697</v>
      </c>
      <c r="V124">
        <v>0.9363909090909092</v>
      </c>
      <c r="W124">
        <v>1.1602851239669423</v>
      </c>
      <c r="X124">
        <v>1.411</v>
      </c>
    </row>
    <row r="125" spans="1:24" ht="12.75">
      <c r="A125" t="s">
        <v>15</v>
      </c>
      <c r="B125" t="s">
        <v>79</v>
      </c>
      <c r="X125">
        <v>1.5259630208528194</v>
      </c>
    </row>
    <row r="126" spans="1:24" ht="12.75">
      <c r="A126" t="s">
        <v>58</v>
      </c>
      <c r="B126" t="s">
        <v>80</v>
      </c>
      <c r="E126">
        <v>0.13613406482704168</v>
      </c>
      <c r="F126">
        <v>0.1579155151993683</v>
      </c>
      <c r="G126">
        <v>0.16426843822463028</v>
      </c>
      <c r="H126">
        <v>0.17062136124989222</v>
      </c>
      <c r="I126">
        <v>0.1919490314061288</v>
      </c>
      <c r="J126">
        <v>0.20919267961755403</v>
      </c>
      <c r="K126">
        <v>0.21962962458762722</v>
      </c>
      <c r="L126">
        <v>0.2436799760404046</v>
      </c>
      <c r="M126">
        <v>0.26682276706100166</v>
      </c>
      <c r="N126">
        <v>0.2786210526793453</v>
      </c>
      <c r="O126">
        <v>0.31673859083091693</v>
      </c>
      <c r="P126">
        <v>0.3371587005549732</v>
      </c>
      <c r="Q126">
        <v>0.3575788102790295</v>
      </c>
      <c r="R126">
        <v>0.5046036002922345</v>
      </c>
      <c r="S126">
        <v>0.6293931597170226</v>
      </c>
      <c r="T126">
        <v>0.7033593349397153</v>
      </c>
      <c r="U126">
        <v>0.8158968285300696</v>
      </c>
      <c r="V126">
        <v>0.9043839706676468</v>
      </c>
      <c r="W126">
        <v>0.9706358822168072</v>
      </c>
      <c r="X126">
        <v>0.934</v>
      </c>
    </row>
    <row r="127" spans="2:24" ht="12.75">
      <c r="B127" t="s">
        <v>98</v>
      </c>
      <c r="E127">
        <f>E121-E122-E124-E126</f>
        <v>0.12099123003582726</v>
      </c>
      <c r="F127">
        <f aca="true" t="shared" si="1" ref="F127:X127">F121-F122-F124-F126</f>
        <v>0.14445212081862674</v>
      </c>
      <c r="G127">
        <f t="shared" si="1"/>
        <v>0.18760171479245724</v>
      </c>
      <c r="H127">
        <f t="shared" si="1"/>
        <v>0.2033399599085083</v>
      </c>
      <c r="I127">
        <f t="shared" si="1"/>
        <v>0.20955063071676033</v>
      </c>
      <c r="J127">
        <f t="shared" si="1"/>
        <v>0.21767673651068645</v>
      </c>
      <c r="K127">
        <f t="shared" si="1"/>
        <v>0.24411874661547353</v>
      </c>
      <c r="L127">
        <f t="shared" si="1"/>
        <v>0.26154841000206297</v>
      </c>
      <c r="M127">
        <f t="shared" si="1"/>
        <v>0.35011148363058237</v>
      </c>
      <c r="N127">
        <f t="shared" si="1"/>
        <v>0.31657531987657955</v>
      </c>
      <c r="O127">
        <f t="shared" si="1"/>
        <v>0.2871042987684628</v>
      </c>
      <c r="P127">
        <f t="shared" si="1"/>
        <v>0.40403839457448654</v>
      </c>
      <c r="Q127">
        <f t="shared" si="1"/>
        <v>0.4360547638759459</v>
      </c>
      <c r="R127">
        <f t="shared" si="1"/>
        <v>0.5093923997378991</v>
      </c>
      <c r="S127">
        <f t="shared" si="1"/>
        <v>0.5202628593013152</v>
      </c>
      <c r="T127">
        <f t="shared" si="1"/>
        <v>0.5384354649836146</v>
      </c>
      <c r="U127">
        <f t="shared" si="1"/>
        <v>0.6678365147952128</v>
      </c>
      <c r="V127">
        <f t="shared" si="1"/>
        <v>0.9012001370682278</v>
      </c>
      <c r="W127">
        <f t="shared" si="1"/>
        <v>0.806222313087979</v>
      </c>
      <c r="X127">
        <f t="shared" si="1"/>
        <v>1.1049630208528192</v>
      </c>
    </row>
    <row r="128" spans="1:24" ht="12.75">
      <c r="A128" t="s">
        <v>16</v>
      </c>
      <c r="B128" t="s">
        <v>76</v>
      </c>
      <c r="C128">
        <v>0.5381833362829048</v>
      </c>
      <c r="D128">
        <v>0.346234304876776</v>
      </c>
      <c r="E128">
        <v>0.4036404863167405</v>
      </c>
      <c r="F128">
        <v>0.4294610792718475</v>
      </c>
      <c r="G128">
        <v>0.47385701636369904</v>
      </c>
      <c r="H128">
        <v>0.4940071431539631</v>
      </c>
      <c r="I128">
        <v>0.5893091162913703</v>
      </c>
      <c r="J128">
        <v>0.9630317948248659</v>
      </c>
      <c r="K128">
        <v>0.6854666047215248</v>
      </c>
      <c r="L128">
        <v>0.6923664630691045</v>
      </c>
      <c r="M128">
        <v>0.7524446941893905</v>
      </c>
      <c r="N128">
        <v>0.6717743354228635</v>
      </c>
      <c r="O128">
        <v>0.6884526136133938</v>
      </c>
      <c r="P128">
        <v>0.9837234776963295</v>
      </c>
      <c r="Q128">
        <v>0.6347344320312381</v>
      </c>
      <c r="R128">
        <v>0.6405044534213037</v>
      </c>
      <c r="S128">
        <v>1.2498992045063189</v>
      </c>
      <c r="T128">
        <v>1.3540051106567872</v>
      </c>
      <c r="U128">
        <v>1.382212967629215</v>
      </c>
      <c r="V128">
        <v>1.4346036153266242</v>
      </c>
      <c r="W128">
        <v>1.5520166449645894</v>
      </c>
      <c r="X128">
        <v>1.4653125</v>
      </c>
    </row>
    <row r="129" spans="1:24" ht="12.75">
      <c r="A129" t="s">
        <v>17</v>
      </c>
      <c r="B129" t="s">
        <v>77</v>
      </c>
      <c r="C129">
        <v>0.0027226812965408334</v>
      </c>
      <c r="D129">
        <v>0.005445362593081668</v>
      </c>
      <c r="E129">
        <v>0.009529384537892916</v>
      </c>
      <c r="F129">
        <v>0.013159626266614028</v>
      </c>
      <c r="G129">
        <v>0.01996632950796611</v>
      </c>
      <c r="H129">
        <v>0.014067186698794306</v>
      </c>
      <c r="I129">
        <v>0.023596571236687222</v>
      </c>
      <c r="J129">
        <v>0.06534435111698</v>
      </c>
      <c r="K129">
        <v>0.06352923025261945</v>
      </c>
      <c r="L129">
        <v>0.06625191154916027</v>
      </c>
      <c r="M129">
        <v>0.07033593349397153</v>
      </c>
      <c r="N129">
        <v>0.07215105435833208</v>
      </c>
      <c r="O129">
        <v>0.0898484827858475</v>
      </c>
      <c r="P129">
        <v>0.1120837133742643</v>
      </c>
      <c r="Q129">
        <v>0.1565541745510979</v>
      </c>
      <c r="R129">
        <v>0.06670569176525042</v>
      </c>
      <c r="S129">
        <v>0.37119221676173364</v>
      </c>
      <c r="T129">
        <v>0.43472144701435306</v>
      </c>
      <c r="U129">
        <v>0.42655340312473056</v>
      </c>
      <c r="V129">
        <v>0.4796456884072767</v>
      </c>
      <c r="W129">
        <v>0.5150405452623076</v>
      </c>
      <c r="X129">
        <v>0.94</v>
      </c>
    </row>
    <row r="130" spans="1:24" ht="12.75">
      <c r="A130" t="s">
        <v>18</v>
      </c>
      <c r="C130">
        <v>0.28225129440806634</v>
      </c>
      <c r="D130">
        <v>0.26909166814145236</v>
      </c>
      <c r="E130">
        <v>0.27166217849847835</v>
      </c>
      <c r="F130">
        <v>0.28184385343282325</v>
      </c>
      <c r="G130">
        <v>0.2888001917545541</v>
      </c>
      <c r="H130">
        <v>0.2975932552419858</v>
      </c>
      <c r="I130">
        <v>0.32952984284463704</v>
      </c>
      <c r="J130">
        <v>0.3286011505273249</v>
      </c>
      <c r="K130">
        <v>0.3716274459127099</v>
      </c>
      <c r="L130">
        <v>0.41188684813873017</v>
      </c>
      <c r="M130">
        <v>0.46928426362082615</v>
      </c>
      <c r="N130">
        <v>0.47018049105840165</v>
      </c>
      <c r="O130">
        <v>0.5345076826878986</v>
      </c>
      <c r="P130">
        <v>0.5446937846512985</v>
      </c>
      <c r="Q130">
        <v>0.553939388886573</v>
      </c>
      <c r="R130">
        <v>0.5886576264121056</v>
      </c>
      <c r="S130">
        <v>0.6664006836466712</v>
      </c>
      <c r="T130">
        <v>0.760360440201759</v>
      </c>
      <c r="U130">
        <v>0.8894894993538703</v>
      </c>
      <c r="V130">
        <v>1.05425958564342</v>
      </c>
      <c r="W130">
        <v>1.206499704031014</v>
      </c>
      <c r="X130">
        <v>1.416</v>
      </c>
    </row>
    <row r="131" spans="5:24" ht="12.75">
      <c r="E131">
        <f>E113+E114+E115+E116+E117+E121+E129+E130+E128</f>
        <v>2.689304306793843</v>
      </c>
      <c r="F131">
        <f aca="true" t="shared" si="2" ref="F131:X131">F113+F114+F115+F116+F117+F121+F129+F130+F128</f>
        <v>3.09367992222598</v>
      </c>
      <c r="G131">
        <f t="shared" si="2"/>
        <v>3.4007899057731157</v>
      </c>
      <c r="H131">
        <f t="shared" si="2"/>
        <v>3.7699299226110137</v>
      </c>
      <c r="I131">
        <f t="shared" si="2"/>
        <v>4.127630742615899</v>
      </c>
      <c r="J131">
        <f t="shared" si="2"/>
        <v>4.925897338302464</v>
      </c>
      <c r="K131">
        <f t="shared" si="2"/>
        <v>5.117572942803356</v>
      </c>
      <c r="L131">
        <f t="shared" si="2"/>
        <v>5.853740005470809</v>
      </c>
      <c r="M131">
        <f t="shared" si="2"/>
        <v>6.107732313472324</v>
      </c>
      <c r="N131">
        <f t="shared" si="2"/>
        <v>6.211279478186741</v>
      </c>
      <c r="O131">
        <f t="shared" si="2"/>
        <v>6.881657613979591</v>
      </c>
      <c r="P131">
        <f t="shared" si="2"/>
        <v>7.807769451188827</v>
      </c>
      <c r="Q131">
        <f t="shared" si="2"/>
        <v>8.26202897806135</v>
      </c>
      <c r="R131">
        <f t="shared" si="2"/>
        <v>9.435964646908952</v>
      </c>
      <c r="S131">
        <f t="shared" si="2"/>
        <v>12.030182101584641</v>
      </c>
      <c r="T131">
        <f t="shared" si="2"/>
        <v>13.790561252209246</v>
      </c>
      <c r="U131">
        <f t="shared" si="2"/>
        <v>15.469945198218872</v>
      </c>
      <c r="V131">
        <f t="shared" si="2"/>
        <v>17.499378742511162</v>
      </c>
      <c r="W131">
        <f t="shared" si="2"/>
        <v>19.49401551423828</v>
      </c>
      <c r="X131">
        <f t="shared" si="2"/>
        <v>22.437275520852822</v>
      </c>
    </row>
    <row r="132" spans="1:24" ht="12.75">
      <c r="A132" t="s">
        <v>19</v>
      </c>
      <c r="C132">
        <v>2.6718727340454493</v>
      </c>
      <c r="D132">
        <v>2.546946462681961</v>
      </c>
      <c r="E132">
        <v>2.6893043067938427</v>
      </c>
      <c r="F132">
        <v>3.09367992222598</v>
      </c>
      <c r="G132">
        <v>3.4007899057731157</v>
      </c>
      <c r="H132">
        <v>3.7699299226110137</v>
      </c>
      <c r="I132">
        <v>4.127630742615899</v>
      </c>
      <c r="J132">
        <v>4.925897338302464</v>
      </c>
      <c r="K132">
        <v>5.117572942803356</v>
      </c>
      <c r="L132">
        <v>5.853740005470809</v>
      </c>
      <c r="M132">
        <v>6.107732313472324</v>
      </c>
      <c r="N132">
        <v>6.211279478186741</v>
      </c>
      <c r="O132">
        <v>6.881657613979591</v>
      </c>
      <c r="P132">
        <v>7.807769451188828</v>
      </c>
      <c r="Q132">
        <v>8.26202897806135</v>
      </c>
      <c r="R132">
        <v>9.435964646908952</v>
      </c>
      <c r="S132">
        <v>12.03018210158464</v>
      </c>
      <c r="T132">
        <v>13.790561252209248</v>
      </c>
      <c r="U132">
        <v>15.469945198218872</v>
      </c>
      <c r="V132">
        <v>17.499378742511162</v>
      </c>
      <c r="W132">
        <v>19.49401551423828</v>
      </c>
      <c r="X132">
        <v>22.43727552085282</v>
      </c>
    </row>
    <row r="133" spans="1:24" ht="12.75">
      <c r="A133" t="s">
        <v>20</v>
      </c>
      <c r="D133">
        <v>0.7941740606825585</v>
      </c>
      <c r="E133">
        <v>1.044088730954565</v>
      </c>
      <c r="F133">
        <v>0.7892940419452574</v>
      </c>
      <c r="G133">
        <v>0.8435955021485282</v>
      </c>
      <c r="H133">
        <v>0.7659187459252399</v>
      </c>
      <c r="I133">
        <v>0.8099145084845056</v>
      </c>
      <c r="J133">
        <v>1.0161754508001355</v>
      </c>
      <c r="K133">
        <v>0.8990514964111114</v>
      </c>
      <c r="L133">
        <v>1.0224822105471416</v>
      </c>
      <c r="M133">
        <v>1.0764256296696955</v>
      </c>
      <c r="N133">
        <v>1.204034845268514</v>
      </c>
      <c r="O133">
        <v>1.2866088134547748</v>
      </c>
      <c r="P133">
        <v>1.5226772760246403</v>
      </c>
      <c r="Q133">
        <v>1.4355807769567246</v>
      </c>
      <c r="R133">
        <v>1.6230569341653505</v>
      </c>
      <c r="S133">
        <v>2.3741672408846473</v>
      </c>
      <c r="T133">
        <v>2.7725718692577566</v>
      </c>
      <c r="U133">
        <v>2.9704840125464074</v>
      </c>
      <c r="V133">
        <v>3.2559831091229103</v>
      </c>
      <c r="W133">
        <v>3.5970680723135473</v>
      </c>
      <c r="X133">
        <v>3.4769999000000023</v>
      </c>
    </row>
    <row r="134" spans="1:24" ht="12.75">
      <c r="A134" t="s">
        <v>21</v>
      </c>
      <c r="X134">
        <v>1.179</v>
      </c>
    </row>
    <row r="135" spans="1:24" ht="12.75">
      <c r="A135" t="s">
        <v>22</v>
      </c>
      <c r="X135">
        <v>0.04991582376992</v>
      </c>
    </row>
    <row r="136" spans="1:24" ht="12.75">
      <c r="A136" t="s">
        <v>23</v>
      </c>
      <c r="X136">
        <v>2.248084076230082</v>
      </c>
    </row>
    <row r="137" spans="1:24" ht="12.75">
      <c r="A137" t="s">
        <v>24</v>
      </c>
      <c r="X137">
        <v>18.960275620852816</v>
      </c>
    </row>
    <row r="139" spans="1:24" ht="12.75">
      <c r="A139" t="s">
        <v>25</v>
      </c>
      <c r="D139">
        <v>2.6281084019994023</v>
      </c>
      <c r="E139">
        <v>2.6074895758392778</v>
      </c>
      <c r="F139">
        <v>2.9888258802807224</v>
      </c>
      <c r="G139">
        <v>3.2909904036245874</v>
      </c>
      <c r="H139">
        <v>3.271486176685774</v>
      </c>
      <c r="I139">
        <v>3.413348234131394</v>
      </c>
      <c r="J139">
        <v>3.5753718875023286</v>
      </c>
      <c r="K139">
        <v>4.1314974463922445</v>
      </c>
      <c r="L139">
        <v>4.862791794923667</v>
      </c>
      <c r="M139">
        <v>4.760802683802629</v>
      </c>
      <c r="N139">
        <v>5.092099632918227</v>
      </c>
      <c r="O139">
        <v>5.746936800524816</v>
      </c>
      <c r="P139">
        <v>6.305137175164187</v>
      </c>
      <c r="Q139">
        <v>6.696974201104625</v>
      </c>
      <c r="R139">
        <v>7.508564712743601</v>
      </c>
      <c r="S139">
        <v>9.242794860699991</v>
      </c>
      <c r="T139">
        <v>10.771853382951491</v>
      </c>
      <c r="U139">
        <v>12.197943185672464</v>
      </c>
      <c r="V139">
        <v>13.765580633388252</v>
      </c>
      <c r="W139">
        <v>15.530161441924735</v>
      </c>
      <c r="X139">
        <v>18.372</v>
      </c>
    </row>
    <row r="140" spans="1:24" ht="12.75">
      <c r="A140" t="s">
        <v>26</v>
      </c>
      <c r="D140">
        <v>2.3469512776181976</v>
      </c>
      <c r="E140">
        <v>2.296127893416103</v>
      </c>
      <c r="F140">
        <v>2.6396395169963376</v>
      </c>
      <c r="G140">
        <v>2.8973866797355368</v>
      </c>
      <c r="H140">
        <v>2.824781845161114</v>
      </c>
      <c r="I140">
        <v>2.9205294707561333</v>
      </c>
      <c r="J140">
        <v>3.0326131841303976</v>
      </c>
      <c r="K140">
        <v>3.5385781250709027</v>
      </c>
      <c r="L140">
        <v>3.737787639934474</v>
      </c>
      <c r="M140">
        <v>3.5839561466799164</v>
      </c>
      <c r="N140">
        <v>3.85667805655009</v>
      </c>
      <c r="O140">
        <v>4.354474953600972</v>
      </c>
      <c r="P140">
        <v>4.80190224666585</v>
      </c>
      <c r="Q140">
        <v>5.069632574159031</v>
      </c>
      <c r="R140">
        <v>5.366858615698072</v>
      </c>
      <c r="S140">
        <v>6.6723842973894</v>
      </c>
      <c r="T140">
        <v>7.5717766856800575</v>
      </c>
      <c r="U140">
        <v>8.481606018940788</v>
      </c>
      <c r="V140">
        <v>9.524846735732016</v>
      </c>
      <c r="W140">
        <v>10.502743101406265</v>
      </c>
      <c r="X140">
        <v>12.241000000000001</v>
      </c>
    </row>
    <row r="141" spans="1:23" ht="12.75">
      <c r="A141" t="s">
        <v>59</v>
      </c>
      <c r="D141">
        <v>0.049008263337734996</v>
      </c>
      <c r="E141">
        <v>0.04492424139292375</v>
      </c>
      <c r="F141">
        <v>0.047193142473374444</v>
      </c>
      <c r="G141">
        <v>0.055361186362996945</v>
      </c>
      <c r="H141">
        <v>0.04537802160901389</v>
      </c>
      <c r="I141">
        <v>0.051277164418185694</v>
      </c>
      <c r="J141">
        <v>0.0408402194481125</v>
      </c>
      <c r="K141">
        <v>0.042201560096382915</v>
      </c>
      <c r="L141">
        <v>0.044470461176833606</v>
      </c>
      <c r="M141">
        <v>0.058537647875627916</v>
      </c>
      <c r="N141">
        <v>0.05853764787562791</v>
      </c>
      <c r="O141">
        <v>0.06171410938825889</v>
      </c>
      <c r="P141">
        <v>0.07714263673532361</v>
      </c>
      <c r="Q141">
        <v>0.08122665868013484</v>
      </c>
      <c r="R141">
        <v>0.08939470256975736</v>
      </c>
      <c r="S141">
        <v>0.10164676840419111</v>
      </c>
      <c r="T141">
        <v>0.11889041661561638</v>
      </c>
      <c r="U141">
        <v>0.1202517572638868</v>
      </c>
      <c r="V141">
        <v>0.15836929541545847</v>
      </c>
      <c r="W141">
        <v>0.1610919767119993</v>
      </c>
    </row>
    <row r="142" spans="1:23" ht="12.75">
      <c r="A142" t="s">
        <v>60</v>
      </c>
      <c r="D142">
        <v>0.010890725186163333</v>
      </c>
      <c r="E142">
        <v>0.010436944970073194</v>
      </c>
      <c r="F142">
        <v>0.011344505402253473</v>
      </c>
      <c r="G142">
        <v>0.010890725186163333</v>
      </c>
      <c r="H142">
        <v>0.010890725186163333</v>
      </c>
      <c r="I142">
        <v>0.010890725186163333</v>
      </c>
      <c r="J142">
        <v>0.011344505402253473</v>
      </c>
      <c r="K142">
        <v>0.011798285618343611</v>
      </c>
      <c r="L142">
        <v>0.01225206583443375</v>
      </c>
      <c r="M142">
        <v>0.012705846050523889</v>
      </c>
      <c r="N142">
        <v>0.01225206583443375</v>
      </c>
      <c r="O142">
        <v>0.012705846050523889</v>
      </c>
      <c r="P142">
        <v>0.013159626266614028</v>
      </c>
      <c r="Q142">
        <v>0.012705846050523889</v>
      </c>
      <c r="R142">
        <v>0.011798285618343611</v>
      </c>
      <c r="S142">
        <v>0.01225206583443375</v>
      </c>
      <c r="T142">
        <v>0.013613406482704166</v>
      </c>
      <c r="U142">
        <v>0.014067186698794306</v>
      </c>
      <c r="V142">
        <v>0.014520966914884446</v>
      </c>
      <c r="W142">
        <v>0.01678986799533514</v>
      </c>
    </row>
    <row r="143" spans="1:23" ht="12.75">
      <c r="A143" t="s">
        <v>61</v>
      </c>
      <c r="D143">
        <v>0.014520966914884446</v>
      </c>
      <c r="E143">
        <v>0.015428527347064723</v>
      </c>
      <c r="F143">
        <v>0.01678986799533514</v>
      </c>
      <c r="G143">
        <v>0.018151208643605556</v>
      </c>
      <c r="H143">
        <v>0.019512549291875975</v>
      </c>
      <c r="I143">
        <v>0.01996632950796611</v>
      </c>
      <c r="J143">
        <v>0.02132767015623653</v>
      </c>
      <c r="K143">
        <v>0.022689010804506946</v>
      </c>
      <c r="L143">
        <v>0.025865472317137917</v>
      </c>
      <c r="M143">
        <v>0.027226812965408333</v>
      </c>
      <c r="N143">
        <v>0.028134373397588612</v>
      </c>
      <c r="O143">
        <v>0.030403274478039307</v>
      </c>
      <c r="P143">
        <v>0.03131083491021958</v>
      </c>
      <c r="Q143">
        <v>0.03312595577458014</v>
      </c>
      <c r="R143">
        <v>0.03630241728721111</v>
      </c>
      <c r="S143">
        <v>0.03902509858375195</v>
      </c>
      <c r="T143">
        <v>0.04537802160901389</v>
      </c>
      <c r="U143">
        <v>0.051730944634275834</v>
      </c>
      <c r="V143">
        <v>0.061260329172168754</v>
      </c>
      <c r="W143">
        <v>0.06715947198134056</v>
      </c>
    </row>
    <row r="144" spans="1:23" ht="12.75">
      <c r="A144" t="s">
        <v>62</v>
      </c>
      <c r="D144">
        <v>0.013159626266614028</v>
      </c>
      <c r="E144">
        <v>0.010890725186163333</v>
      </c>
      <c r="F144">
        <v>0.012705846050523889</v>
      </c>
      <c r="G144">
        <v>0.010890725186163333</v>
      </c>
      <c r="H144">
        <v>0.012705846050523889</v>
      </c>
      <c r="I144">
        <v>0.013613406482704166</v>
      </c>
      <c r="J144">
        <v>0.013159626266614028</v>
      </c>
      <c r="K144">
        <v>0.013159626266614028</v>
      </c>
      <c r="L144">
        <v>0.018604988859695696</v>
      </c>
      <c r="M144">
        <v>0.026773032749318193</v>
      </c>
      <c r="N144">
        <v>0.028134373397588612</v>
      </c>
      <c r="O144">
        <v>0.029949494261949167</v>
      </c>
      <c r="P144">
        <v>0.038117538151571664</v>
      </c>
      <c r="Q144">
        <v>0.038117538151571664</v>
      </c>
      <c r="R144">
        <v>0.041747779880292775</v>
      </c>
      <c r="S144">
        <v>0.03131083491021958</v>
      </c>
      <c r="T144">
        <v>0.04810070290555472</v>
      </c>
      <c r="U144">
        <v>0.054907406146906805</v>
      </c>
      <c r="V144">
        <v>0.047193142473374444</v>
      </c>
      <c r="W144">
        <v>0.051277164418185694</v>
      </c>
    </row>
    <row r="145" spans="1:24" ht="12.75">
      <c r="A145" t="s">
        <v>30</v>
      </c>
      <c r="D145">
        <v>0.28115712438120466</v>
      </c>
      <c r="E145">
        <v>0.31136168242317447</v>
      </c>
      <c r="F145">
        <v>0.3491863632843848</v>
      </c>
      <c r="G145">
        <v>0.3936037238890508</v>
      </c>
      <c r="H145">
        <v>0.44670433152465944</v>
      </c>
      <c r="I145">
        <v>0.4928187633752605</v>
      </c>
      <c r="J145">
        <v>0.5427587033719308</v>
      </c>
      <c r="K145">
        <v>0.5929193213213414</v>
      </c>
      <c r="L145">
        <v>1.1250041549891938</v>
      </c>
      <c r="M145">
        <v>1.1768465371227126</v>
      </c>
      <c r="N145">
        <v>1.2354215763681375</v>
      </c>
      <c r="O145">
        <v>1.3924618469238434</v>
      </c>
      <c r="P145">
        <v>1.5032349284983373</v>
      </c>
      <c r="Q145">
        <v>1.6273416269455947</v>
      </c>
      <c r="R145">
        <v>2.141706097045529</v>
      </c>
      <c r="S145">
        <v>2.57041056331059</v>
      </c>
      <c r="T145">
        <v>3.200076697271433</v>
      </c>
      <c r="U145">
        <v>3.7163371667316776</v>
      </c>
      <c r="V145">
        <v>4.240733897656237</v>
      </c>
      <c r="W145">
        <v>5.0274183405184685</v>
      </c>
      <c r="X145">
        <v>6.131</v>
      </c>
    </row>
    <row r="146" ht="12.75">
      <c r="X146">
        <v>0</v>
      </c>
    </row>
    <row r="147" spans="1:24" ht="12.75">
      <c r="A147" t="s">
        <v>31</v>
      </c>
      <c r="C147">
        <v>1.13064</v>
      </c>
      <c r="D147">
        <v>0.875336</v>
      </c>
      <c r="E147">
        <v>0.9622740000000001</v>
      </c>
      <c r="F147">
        <v>0.6844399999999999</v>
      </c>
      <c r="G147">
        <v>0.7337959999999999</v>
      </c>
      <c r="H147">
        <v>0.267475</v>
      </c>
      <c r="I147">
        <v>0.09563200000000001</v>
      </c>
      <c r="J147">
        <v>-0.33435000000000004</v>
      </c>
      <c r="K147">
        <v>-0.087024</v>
      </c>
      <c r="L147">
        <v>0.031534</v>
      </c>
      <c r="M147">
        <v>-0.270504</v>
      </c>
      <c r="N147">
        <v>0.084855</v>
      </c>
      <c r="O147">
        <v>0.151888</v>
      </c>
      <c r="P147">
        <v>0.020045000000000004</v>
      </c>
      <c r="Q147">
        <v>-0.129474</v>
      </c>
      <c r="R147">
        <v>-0.30434300000000003</v>
      </c>
      <c r="S147">
        <v>-0.41322</v>
      </c>
      <c r="T147">
        <v>-0.246136</v>
      </c>
      <c r="U147">
        <v>-0.30151800000000006</v>
      </c>
      <c r="V147">
        <v>-0.4778150000000001</v>
      </c>
      <c r="W147">
        <v>-0.366786</v>
      </c>
      <c r="X147">
        <v>-0.5882756208528162</v>
      </c>
    </row>
    <row r="148" spans="1:24" ht="12.75">
      <c r="A148" t="s">
        <v>32</v>
      </c>
      <c r="E148">
        <f>E139-E132</f>
        <v>-0.08181473095456493</v>
      </c>
      <c r="X148">
        <v>0.14272447914718356</v>
      </c>
    </row>
    <row r="149" spans="1:24" ht="12.75">
      <c r="A149" t="s">
        <v>33</v>
      </c>
      <c r="X149">
        <v>-1.02</v>
      </c>
    </row>
    <row r="150" spans="1:24" ht="12.75">
      <c r="A150" t="s">
        <v>34</v>
      </c>
      <c r="X150">
        <v>0.2889999000000003</v>
      </c>
    </row>
    <row r="151" spans="1:24" ht="12.75">
      <c r="A151" t="s">
        <v>35</v>
      </c>
      <c r="C151">
        <v>12.456744105409154</v>
      </c>
      <c r="D151">
        <v>13.386336492525812</v>
      </c>
      <c r="E151">
        <v>13.00501810756665</v>
      </c>
      <c r="F151">
        <v>12.806114193250115</v>
      </c>
      <c r="G151">
        <v>12.051722145168748</v>
      </c>
      <c r="H151">
        <v>12.184668284789645</v>
      </c>
      <c r="I151">
        <v>11.899194791185083</v>
      </c>
      <c r="J151">
        <v>12.021835028509786</v>
      </c>
      <c r="K151">
        <v>12.201157728463553</v>
      </c>
      <c r="L151">
        <v>12.852490753582986</v>
      </c>
      <c r="M151">
        <v>13.396642394822006</v>
      </c>
      <c r="N151">
        <v>13.985109415934659</v>
      </c>
      <c r="O151">
        <v>14.218022807828634</v>
      </c>
      <c r="P151">
        <v>14.828132223763292</v>
      </c>
      <c r="Q151">
        <v>15.450608722453383</v>
      </c>
      <c r="R151">
        <v>16.214276082601327</v>
      </c>
      <c r="S151">
        <v>17.65916358452766</v>
      </c>
      <c r="T151">
        <v>19.254517259978424</v>
      </c>
      <c r="U151">
        <v>20.888002773925106</v>
      </c>
      <c r="V151">
        <v>22.687413314840498</v>
      </c>
      <c r="W151">
        <v>24.880509323470488</v>
      </c>
      <c r="X151">
        <v>26.75</v>
      </c>
    </row>
    <row r="152" spans="1:24" ht="12.75">
      <c r="A152" t="s">
        <v>63</v>
      </c>
      <c r="C152">
        <v>1.6</v>
      </c>
      <c r="D152">
        <v>1.845</v>
      </c>
      <c r="E152">
        <v>2.126</v>
      </c>
      <c r="F152">
        <v>2.334</v>
      </c>
      <c r="G152">
        <v>2.461</v>
      </c>
      <c r="H152">
        <v>2.818</v>
      </c>
      <c r="I152">
        <v>3.153</v>
      </c>
      <c r="J152">
        <v>3.494</v>
      </c>
      <c r="K152">
        <v>4.004</v>
      </c>
      <c r="L152">
        <v>4.699</v>
      </c>
      <c r="M152">
        <v>5.329</v>
      </c>
      <c r="N152">
        <v>5.941</v>
      </c>
      <c r="O152">
        <v>6.523</v>
      </c>
      <c r="P152">
        <v>7.022</v>
      </c>
      <c r="Q152">
        <v>7.668</v>
      </c>
      <c r="R152">
        <v>8.518</v>
      </c>
      <c r="S152">
        <v>9.802</v>
      </c>
      <c r="T152">
        <v>11.205</v>
      </c>
      <c r="U152">
        <v>12.719</v>
      </c>
      <c r="V152">
        <v>14.428</v>
      </c>
      <c r="W152">
        <v>16.064</v>
      </c>
      <c r="X152">
        <v>17.653</v>
      </c>
    </row>
    <row r="153" ht="12.75">
      <c r="A153" t="s">
        <v>28</v>
      </c>
    </row>
    <row r="154" ht="12.75">
      <c r="A154" t="s">
        <v>29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9"/>
  <sheetViews>
    <sheetView workbookViewId="0" topLeftCell="A1">
      <selection activeCell="I29" sqref="I29"/>
    </sheetView>
  </sheetViews>
  <sheetFormatPr defaultColWidth="9.140625" defaultRowHeight="12.75"/>
  <cols>
    <col min="1" max="1" width="57.57421875" style="0" bestFit="1" customWidth="1"/>
  </cols>
  <sheetData>
    <row r="2" spans="2:21" ht="12.75">
      <c r="B2" s="1">
        <v>1950</v>
      </c>
      <c r="C2" s="1">
        <v>1951</v>
      </c>
      <c r="D2" s="1">
        <v>1952</v>
      </c>
      <c r="E2" s="1">
        <v>1953</v>
      </c>
      <c r="F2" s="1">
        <v>1954</v>
      </c>
      <c r="G2" s="1">
        <v>1955</v>
      </c>
      <c r="H2" s="1">
        <v>1956</v>
      </c>
      <c r="I2" s="1">
        <v>1957</v>
      </c>
      <c r="J2" s="1">
        <v>1958</v>
      </c>
      <c r="K2" s="1">
        <v>1959</v>
      </c>
      <c r="L2" s="1">
        <v>1960</v>
      </c>
      <c r="M2" s="1">
        <v>1961</v>
      </c>
      <c r="N2" s="1">
        <v>1962</v>
      </c>
      <c r="O2" s="1">
        <v>1963</v>
      </c>
      <c r="P2" s="1">
        <v>1964</v>
      </c>
      <c r="Q2" s="1">
        <v>1965</v>
      </c>
      <c r="R2" s="1">
        <v>1966</v>
      </c>
      <c r="S2" s="1">
        <v>1967</v>
      </c>
      <c r="T2" s="1">
        <v>1968</v>
      </c>
      <c r="U2" s="1">
        <v>1969</v>
      </c>
    </row>
    <row r="3" spans="1:21" ht="12.75">
      <c r="A3" s="1" t="s">
        <v>85</v>
      </c>
      <c r="B3">
        <f aca="true" t="shared" si="0" ref="B3:U3">B4+B5+B6+B7+B11+B12+B17+B18</f>
        <v>2.417642128295365</v>
      </c>
      <c r="C3">
        <f t="shared" si="0"/>
        <v>2.8118360687931565</v>
      </c>
      <c r="D3">
        <f t="shared" si="0"/>
        <v>3.1119897140185615</v>
      </c>
      <c r="E3">
        <f t="shared" si="0"/>
        <v>3.4723366673690284</v>
      </c>
      <c r="F3">
        <f t="shared" si="0"/>
        <v>3.7981008997712626</v>
      </c>
      <c r="G3">
        <f t="shared" si="0"/>
        <v>4.5972961877751395</v>
      </c>
      <c r="H3">
        <f t="shared" si="0"/>
        <v>4.745945496890647</v>
      </c>
      <c r="I3">
        <f t="shared" si="0"/>
        <v>5.441853157332079</v>
      </c>
      <c r="J3">
        <f t="shared" si="0"/>
        <v>5.6384480498514975</v>
      </c>
      <c r="K3">
        <f t="shared" si="0"/>
        <v>5.741098987128339</v>
      </c>
      <c r="L3">
        <f t="shared" si="0"/>
        <v>6.347149931291693</v>
      </c>
      <c r="M3">
        <f t="shared" si="0"/>
        <v>7.26307566653753</v>
      </c>
      <c r="N3">
        <f t="shared" si="0"/>
        <v>7.708089589174777</v>
      </c>
      <c r="O3">
        <f t="shared" si="0"/>
        <v>8.847307020496846</v>
      </c>
      <c r="P3">
        <f t="shared" si="0"/>
        <v>11.363781417937968</v>
      </c>
      <c r="Q3">
        <f t="shared" si="0"/>
        <v>13.030200812007488</v>
      </c>
      <c r="R3">
        <f t="shared" si="0"/>
        <v>14.580455698865002</v>
      </c>
      <c r="S3">
        <f t="shared" si="0"/>
        <v>16.445119156867744</v>
      </c>
      <c r="T3">
        <f t="shared" si="0"/>
        <v>18.287515810207267</v>
      </c>
      <c r="U3">
        <f t="shared" si="0"/>
        <v>21.02127552085282</v>
      </c>
    </row>
    <row r="4" spans="1:21" ht="12.75">
      <c r="A4" s="1" t="s">
        <v>66</v>
      </c>
      <c r="B4">
        <f>'1950 1969 New  '!E114</f>
        <v>0.32745928537254804</v>
      </c>
      <c r="C4">
        <f>'1950 1969 New  '!F114</f>
        <v>0.4085237076020446</v>
      </c>
      <c r="D4">
        <f>'1950 1969 New  '!G114</f>
        <v>0.39826901593765196</v>
      </c>
      <c r="E4">
        <f>'1950 1969 New  '!H114</f>
        <v>0.45983051733120306</v>
      </c>
      <c r="F4">
        <f>'1950 1969 New  '!I114</f>
        <v>0.602128939559493</v>
      </c>
      <c r="G4">
        <f>'1950 1969 New  '!J114</f>
        <v>0.6271809263601255</v>
      </c>
      <c r="H4">
        <f>'1950 1969 New  '!K114</f>
        <v>0.7124242067844536</v>
      </c>
      <c r="I4">
        <f>'1950 1969 New  '!L114</f>
        <v>0.7250949986191001</v>
      </c>
      <c r="J4">
        <f>'1950 1969 New  '!M114</f>
        <v>0.613863610670777</v>
      </c>
      <c r="K4">
        <f>'1950 1969 New  '!N114</f>
        <v>0.5399035227661194</v>
      </c>
      <c r="L4">
        <f>'1950 1969 New  '!O114</f>
        <v>0.6317888733424616</v>
      </c>
      <c r="M4">
        <f>'1950 1969 New  '!P114</f>
        <v>0.699430918939033</v>
      </c>
      <c r="N4">
        <f>'1950 1969 New  '!Q114</f>
        <v>0.7505363368582624</v>
      </c>
      <c r="O4">
        <f>'1950 1969 New  '!R114</f>
        <v>0.8827244550168537</v>
      </c>
      <c r="P4">
        <f>'1950 1969 New  '!S114</f>
        <v>0.993228805332104</v>
      </c>
      <c r="Q4">
        <f>'1950 1969 New  '!T114</f>
        <v>0.9938561826572616</v>
      </c>
      <c r="R4">
        <f>'1950 1969 New  '!U114</f>
        <v>1.0402828694510355</v>
      </c>
      <c r="S4">
        <f>'1950 1969 New  '!V114</f>
        <v>1.175356941788698</v>
      </c>
      <c r="T4">
        <f>'1950 1969 New  '!W114</f>
        <v>1.1880815717505244</v>
      </c>
      <c r="U4">
        <f>'1950 1969 New  '!X114</f>
        <v>1.293</v>
      </c>
    </row>
    <row r="5" spans="1:21" ht="12.75">
      <c r="A5" s="1" t="s">
        <v>86</v>
      </c>
      <c r="B5">
        <f>'1950 1969 New  '!E113</f>
        <v>0.6982677287110611</v>
      </c>
      <c r="C5">
        <f>'1950 1969 New  '!F113</f>
        <v>0.8314855061406106</v>
      </c>
      <c r="D5">
        <f>'1950 1969 New  '!G113</f>
        <v>0.9604980296553349</v>
      </c>
      <c r="E5">
        <f>'1950 1969 New  '!H113</f>
        <v>1.0162623201324885</v>
      </c>
      <c r="F5">
        <f>'1950 1969 New  '!I113</f>
        <v>1.0650442442238757</v>
      </c>
      <c r="G5">
        <f>'1950 1969 New  '!J113</f>
        <v>1.253900624553048</v>
      </c>
      <c r="H5">
        <f>'1950 1969 New  '!K113</f>
        <v>1.3787701932112413</v>
      </c>
      <c r="I5">
        <f>'1950 1969 New  '!L113</f>
        <v>1.5364549918689332</v>
      </c>
      <c r="J5">
        <f>'1950 1969 New  '!M113</f>
        <v>1.583998155458147</v>
      </c>
      <c r="K5">
        <f>'1950 1969 New  '!N113</f>
        <v>1.6666091322563152</v>
      </c>
      <c r="L5">
        <f>'1950 1969 New  '!O113</f>
        <v>1.8274959935931618</v>
      </c>
      <c r="M5">
        <f>'1950 1969 New  '!P113</f>
        <v>1.9536150259184752</v>
      </c>
      <c r="N5">
        <f>'1950 1969 New  '!Q113</f>
        <v>2.209680557813487</v>
      </c>
      <c r="O5">
        <f>'1950 1969 New  '!R113</f>
        <v>2.491761671785853</v>
      </c>
      <c r="P5">
        <f>'1950 1969 New  '!S113</f>
        <v>2.96856561119925</v>
      </c>
      <c r="Q5">
        <f>'1950 1969 New  '!T113</f>
        <v>3.4408430292947996</v>
      </c>
      <c r="R5">
        <f>'1950 1969 New  '!U113</f>
        <v>3.883948840137618</v>
      </c>
      <c r="S5">
        <f>'1950 1969 New  '!V113</f>
        <v>4.337764286592259</v>
      </c>
      <c r="T5">
        <f>'1950 1969 New  '!W113</f>
        <v>4.862375020648878</v>
      </c>
      <c r="U5">
        <f>'1950 1969 New  '!X113</f>
        <v>5.521368159579001</v>
      </c>
    </row>
    <row r="6" spans="1:21" ht="12.75">
      <c r="A6" s="1" t="s">
        <v>67</v>
      </c>
      <c r="B6">
        <f>'1950 1969 New  '!E115</f>
        <v>0.198604082427341</v>
      </c>
      <c r="C6">
        <f>'1950 1969 New  '!F115</f>
        <v>0.23531708652860833</v>
      </c>
      <c r="D6">
        <f>'1950 1969 New  '!G115</f>
        <v>0.22558592881501932</v>
      </c>
      <c r="E6">
        <f>'1950 1969 New  '!H115</f>
        <v>0.363591438207737</v>
      </c>
      <c r="F6">
        <f>'1950 1969 New  '!I115</f>
        <v>0.30564681727682025</v>
      </c>
      <c r="G6">
        <f>'1950 1969 New  '!J115</f>
        <v>0.32112820454843927</v>
      </c>
      <c r="H6">
        <f>'1950 1969 New  '!K115</f>
        <v>0.38747700714109196</v>
      </c>
      <c r="I6">
        <f>'1950 1969 New  '!L115</f>
        <v>0.437902097111508</v>
      </c>
      <c r="J6">
        <f>'1950 1969 New  '!M115</f>
        <v>0.39632351415344563</v>
      </c>
      <c r="K6">
        <f>'1950 1969 New  '!N115</f>
        <v>0.4348058196571843</v>
      </c>
      <c r="L6">
        <f>'1950 1969 New  '!O115</f>
        <v>0.47815370401771723</v>
      </c>
      <c r="M6">
        <f>'1950 1969 New  '!P115</f>
        <v>0.5453871573116055</v>
      </c>
      <c r="N6">
        <f>'1950 1969 New  '!Q115</f>
        <v>0.6126206106054936</v>
      </c>
      <c r="O6">
        <f>'1950 1969 New  '!R115</f>
        <v>0.7267405510648564</v>
      </c>
      <c r="P6">
        <f>'1950 1969 New  '!S115</f>
        <v>0.8691693139637507</v>
      </c>
      <c r="Q6">
        <f>'1950 1969 New  '!T115</f>
        <v>0.9129595236749013</v>
      </c>
      <c r="R6">
        <f>'1950 1969 New  '!U115</f>
        <v>1.003636220551527</v>
      </c>
      <c r="S6">
        <f>'1950 1969 New  '!V115</f>
        <v>1.1208524384652134</v>
      </c>
      <c r="T6">
        <f>'1950 1969 New  '!W115</f>
        <v>1.3048597843221705</v>
      </c>
      <c r="U6">
        <f>'1950 1969 New  '!X115</f>
        <v>1.375631840421</v>
      </c>
    </row>
    <row r="7" spans="1:21" ht="12.75">
      <c r="A7" s="1" t="s">
        <v>87</v>
      </c>
      <c r="B7">
        <f>'1950 1969 New  '!E117</f>
        <v>0.07877380352644837</v>
      </c>
      <c r="C7">
        <f>'1950 1969 New  '!F117</f>
        <v>0.09333702770780859</v>
      </c>
      <c r="D7">
        <f>'1950 1969 New  '!G117</f>
        <v>0.09664685138539043</v>
      </c>
      <c r="E7">
        <f>'1950 1969 New  '!H117</f>
        <v>0.11187204030226702</v>
      </c>
      <c r="F7">
        <f>'1950 1969 New  '!I117</f>
        <v>0.12775919395465996</v>
      </c>
      <c r="G7">
        <f>'1950 1969 New  '!J117</f>
        <v>0.1545687657430731</v>
      </c>
      <c r="H7">
        <f>'1950 1969 New  '!K117</f>
        <v>0.16449823677581868</v>
      </c>
      <c r="I7">
        <f>'1950 1969 New  '!L117</f>
        <v>0.18965289672544083</v>
      </c>
      <c r="J7">
        <f>'1950 1969 New  '!M117</f>
        <v>0.21712443324937028</v>
      </c>
      <c r="K7">
        <f>'1950 1969 New  '!N117</f>
        <v>0.22606095717884134</v>
      </c>
      <c r="L7">
        <f>'1950 1969 New  '!O117</f>
        <v>0.2512156171284635</v>
      </c>
      <c r="M7">
        <f>'1950 1969 New  '!P117</f>
        <v>0.26908866498740563</v>
      </c>
      <c r="N7">
        <f>'1950 1969 New  '!Q117</f>
        <v>0.3038418136020151</v>
      </c>
      <c r="O7">
        <f>'1950 1969 New  '!R117</f>
        <v>0.35415113350125954</v>
      </c>
      <c r="P7">
        <f>'1950 1969 New  '!S117</f>
        <v>0.4339178841309824</v>
      </c>
      <c r="Q7">
        <f>'1950 1969 New  '!T117</f>
        <v>0.506072040302267</v>
      </c>
      <c r="R7">
        <f>'1950 1969 New  '!U117</f>
        <v>0.6083455919395466</v>
      </c>
      <c r="S7">
        <f>'1950 1969 New  '!V117</f>
        <v>0.7142599496221664</v>
      </c>
      <c r="T7">
        <f>'1950 1969 New  '!W117</f>
        <v>1.0336579345088164</v>
      </c>
      <c r="U7">
        <f>'1950 1969 New  '!X117</f>
        <v>1.314</v>
      </c>
    </row>
    <row r="8" spans="1:21" ht="12.75">
      <c r="A8" s="1" t="s">
        <v>88</v>
      </c>
      <c r="B8">
        <f aca="true" t="shared" si="1" ref="B8:T8">B7*B23</f>
        <v>0.02350025188916877</v>
      </c>
      <c r="C8">
        <f t="shared" si="1"/>
        <v>0.027844836272040308</v>
      </c>
      <c r="D8">
        <f t="shared" si="1"/>
        <v>0.028832241813602014</v>
      </c>
      <c r="E8">
        <f t="shared" si="1"/>
        <v>0.0333743073047859</v>
      </c>
      <c r="F8">
        <f t="shared" si="1"/>
        <v>0.03811385390428212</v>
      </c>
      <c r="G8">
        <f t="shared" si="1"/>
        <v>0.046111838790932</v>
      </c>
      <c r="H8">
        <f t="shared" si="1"/>
        <v>0.049074055415617136</v>
      </c>
      <c r="I8">
        <f t="shared" si="1"/>
        <v>0.05657833753148615</v>
      </c>
      <c r="J8">
        <f t="shared" si="1"/>
        <v>0.06477380352644836</v>
      </c>
      <c r="K8">
        <f t="shared" si="1"/>
        <v>0.06743979848866499</v>
      </c>
      <c r="L8">
        <f t="shared" si="1"/>
        <v>0.07494408060453402</v>
      </c>
      <c r="M8">
        <f t="shared" si="1"/>
        <v>0.08027607052896728</v>
      </c>
      <c r="N8">
        <f t="shared" si="1"/>
        <v>0.09064382871536524</v>
      </c>
      <c r="O8">
        <f t="shared" si="1"/>
        <v>0.1056523929471033</v>
      </c>
      <c r="P8">
        <f t="shared" si="1"/>
        <v>0.12944886649874057</v>
      </c>
      <c r="Q8">
        <f t="shared" si="1"/>
        <v>0.1509743073047859</v>
      </c>
      <c r="R8">
        <f t="shared" si="1"/>
        <v>0.18148513853904283</v>
      </c>
      <c r="S8">
        <f t="shared" si="1"/>
        <v>0.21308211586901768</v>
      </c>
      <c r="T8">
        <f t="shared" si="1"/>
        <v>0.30836675062972296</v>
      </c>
      <c r="U8">
        <f>'1950 1969 New  '!X118</f>
        <v>0.392</v>
      </c>
    </row>
    <row r="9" spans="1:21" ht="12.75">
      <c r="A9" s="1" t="s">
        <v>89</v>
      </c>
      <c r="B9">
        <f aca="true" t="shared" si="2" ref="B9:T9">B7*B24</f>
        <v>0.05527355163727961</v>
      </c>
      <c r="C9">
        <f t="shared" si="2"/>
        <v>0.06549219143576829</v>
      </c>
      <c r="D9">
        <f t="shared" si="2"/>
        <v>0.06781460957178842</v>
      </c>
      <c r="E9">
        <f t="shared" si="2"/>
        <v>0.07849773299748113</v>
      </c>
      <c r="F9">
        <f t="shared" si="2"/>
        <v>0.08964534005037784</v>
      </c>
      <c r="G9">
        <f t="shared" si="2"/>
        <v>0.1084569269521411</v>
      </c>
      <c r="H9">
        <f t="shared" si="2"/>
        <v>0.11542418136020154</v>
      </c>
      <c r="I9">
        <f t="shared" si="2"/>
        <v>0.1330745591939547</v>
      </c>
      <c r="J9">
        <f t="shared" si="2"/>
        <v>0.15235062972292193</v>
      </c>
      <c r="K9">
        <f t="shared" si="2"/>
        <v>0.15862115869017634</v>
      </c>
      <c r="L9">
        <f t="shared" si="2"/>
        <v>0.17627153652392952</v>
      </c>
      <c r="M9">
        <f t="shared" si="2"/>
        <v>0.18881259445843834</v>
      </c>
      <c r="N9">
        <f t="shared" si="2"/>
        <v>0.21319798488664987</v>
      </c>
      <c r="O9">
        <f t="shared" si="2"/>
        <v>0.24849874055415624</v>
      </c>
      <c r="P9">
        <f t="shared" si="2"/>
        <v>0.3044690176322419</v>
      </c>
      <c r="Q9">
        <f t="shared" si="2"/>
        <v>0.35509773299748115</v>
      </c>
      <c r="R9">
        <f t="shared" si="2"/>
        <v>0.4268604534005038</v>
      </c>
      <c r="S9">
        <f t="shared" si="2"/>
        <v>0.5011778337531487</v>
      </c>
      <c r="T9">
        <f t="shared" si="2"/>
        <v>0.7252911838790934</v>
      </c>
      <c r="U9">
        <f>'1950 1969 New  '!X119</f>
        <v>0.922</v>
      </c>
    </row>
    <row r="10" spans="1:21" ht="12.75">
      <c r="A10" s="1" t="s">
        <v>90</v>
      </c>
      <c r="B10">
        <f aca="true" t="shared" si="3" ref="B10:T10">B7*B25</f>
        <v>0</v>
      </c>
      <c r="C10">
        <f t="shared" si="3"/>
        <v>0</v>
      </c>
      <c r="D10">
        <f t="shared" si="3"/>
        <v>0</v>
      </c>
      <c r="E10">
        <f t="shared" si="3"/>
        <v>0</v>
      </c>
      <c r="F10">
        <f t="shared" si="3"/>
        <v>0</v>
      </c>
      <c r="G10">
        <f t="shared" si="3"/>
        <v>0</v>
      </c>
      <c r="H10">
        <f t="shared" si="3"/>
        <v>0</v>
      </c>
      <c r="I10">
        <f t="shared" si="3"/>
        <v>0</v>
      </c>
      <c r="J10">
        <f t="shared" si="3"/>
        <v>0</v>
      </c>
      <c r="K10">
        <f t="shared" si="3"/>
        <v>0</v>
      </c>
      <c r="L10">
        <f t="shared" si="3"/>
        <v>0</v>
      </c>
      <c r="M10">
        <f t="shared" si="3"/>
        <v>0</v>
      </c>
      <c r="N10">
        <f t="shared" si="3"/>
        <v>0</v>
      </c>
      <c r="O10">
        <f t="shared" si="3"/>
        <v>0</v>
      </c>
      <c r="P10">
        <f t="shared" si="3"/>
        <v>0</v>
      </c>
      <c r="Q10">
        <f t="shared" si="3"/>
        <v>0</v>
      </c>
      <c r="R10">
        <f t="shared" si="3"/>
        <v>0</v>
      </c>
      <c r="S10">
        <f t="shared" si="3"/>
        <v>0</v>
      </c>
      <c r="T10">
        <f t="shared" si="3"/>
        <v>0</v>
      </c>
      <c r="U10">
        <f>'1950 1969 New  '!X120</f>
        <v>0</v>
      </c>
    </row>
    <row r="11" spans="1:21" ht="12.75">
      <c r="A11" s="1" t="s">
        <v>65</v>
      </c>
      <c r="B11">
        <f>'1950 1969 New  '!E116</f>
        <v>0.24524110571334493</v>
      </c>
      <c r="C11">
        <f>'1950 1969 New  '!F116</f>
        <v>0.2748744755935058</v>
      </c>
      <c r="D11">
        <f>'1950 1969 New  '!G116</f>
        <v>0.33619242533834687</v>
      </c>
      <c r="E11">
        <f>'1950 1969 New  '!H116</f>
        <v>0.39292984117445057</v>
      </c>
      <c r="F11">
        <f>'1950 1969 New  '!I116</f>
        <v>0.4128445257781901</v>
      </c>
      <c r="G11">
        <f>'1950 1969 New  '!J116</f>
        <v>0.49309328718074447</v>
      </c>
      <c r="H11">
        <f>'1950 1969 New  '!K116</f>
        <v>0.5741945408348212</v>
      </c>
      <c r="I11">
        <f>'1950 1969 New  '!L116</f>
        <v>0.6815412079428574</v>
      </c>
      <c r="J11">
        <f>'1950 1969 New  '!M116</f>
        <v>0.7353765944451377</v>
      </c>
      <c r="K11">
        <f>'1950 1969 New  '!N116</f>
        <v>0.8186697105825388</v>
      </c>
      <c r="L11">
        <f>'1950 1969 New  '!O116</f>
        <v>0.9047373795694786</v>
      </c>
      <c r="M11">
        <f>'1950 1969 New  '!P116</f>
        <v>1.0292818088363294</v>
      </c>
      <c r="N11">
        <f>'1950 1969 New  '!Q116</f>
        <v>1.1686217025794674</v>
      </c>
      <c r="O11">
        <f>'1950 1969 New  '!R116</f>
        <v>1.3167159812877363</v>
      </c>
      <c r="P11">
        <f>'1950 1969 New  '!S116</f>
        <v>1.6758543208409817</v>
      </c>
      <c r="Q11">
        <f>'1950 1969 New  '!T116</f>
        <v>1.9421703932021024</v>
      </c>
      <c r="R11">
        <f>'1950 1969 New  '!U116</f>
        <v>2.232282689400473</v>
      </c>
      <c r="S11">
        <f>'1950 1969 New  '!V116</f>
        <v>2.5589169450295626</v>
      </c>
      <c r="T11">
        <f>'1950 1969 New  '!W116</f>
        <v>2.8677074016919937</v>
      </c>
      <c r="U11">
        <f>'1950 1969 New  '!X116</f>
        <v>3.282</v>
      </c>
    </row>
    <row r="12" spans="1:21" ht="12.75">
      <c r="A12" s="1" t="s">
        <v>64</v>
      </c>
      <c r="B12">
        <f>'1950 1969 New  '!E121</f>
        <v>0.4561262516899881</v>
      </c>
      <c r="C12">
        <f>'1950 1969 New  '!F121</f>
        <v>0.5256775596821172</v>
      </c>
      <c r="D12">
        <f>'1950 1969 New  '!G121</f>
        <v>0.6009741170151528</v>
      </c>
      <c r="E12">
        <f>'1950 1969 New  '!H121</f>
        <v>0.6197761803681244</v>
      </c>
      <c r="F12">
        <f>'1950 1969 New  '!I121</f>
        <v>0.671771491450166</v>
      </c>
      <c r="G12">
        <f>'1950 1969 New  '!J121</f>
        <v>0.7190482334478628</v>
      </c>
      <c r="H12">
        <f>'1950 1969 New  '!K121</f>
        <v>0.7795854771690756</v>
      </c>
      <c r="I12">
        <f>'1950 1969 New  '!L121</f>
        <v>1.1125885904459751</v>
      </c>
      <c r="J12">
        <f>'1950 1969 New  '!M121</f>
        <v>1.268981114191258</v>
      </c>
      <c r="K12">
        <f>'1950 1969 New  '!N121</f>
        <v>1.3111244549061445</v>
      </c>
      <c r="L12">
        <f>'1950 1969 New  '!O121</f>
        <v>1.4754572672411688</v>
      </c>
      <c r="M12">
        <f>'1950 1969 New  '!P121</f>
        <v>1.6704648994740858</v>
      </c>
      <c r="N12">
        <f>'1950 1969 New  '!Q121</f>
        <v>1.8714999611337149</v>
      </c>
      <c r="O12">
        <f>'1950 1969 New  '!R121</f>
        <v>2.3680030826537326</v>
      </c>
      <c r="P12">
        <f>'1950 1969 New  '!S121</f>
        <v>2.8019540612028475</v>
      </c>
      <c r="Q12">
        <f>'1950 1969 New  '!T121</f>
        <v>3.4455730852050155</v>
      </c>
      <c r="R12">
        <f>'1950 1969 New  '!U121</f>
        <v>4.003193116630857</v>
      </c>
      <c r="S12">
        <f>'1950 1969 New  '!V121</f>
        <v>4.623719291635943</v>
      </c>
      <c r="T12">
        <f>'1950 1969 New  '!W121</f>
        <v>4.963776907057988</v>
      </c>
      <c r="U12">
        <f>'1950 1969 New  '!X121</f>
        <v>5.829963020852819</v>
      </c>
    </row>
    <row r="13" spans="1:21" ht="12.75">
      <c r="A13" s="1" t="s">
        <v>91</v>
      </c>
      <c r="B13">
        <f>'1950 1969 New  '!E122</f>
        <v>0.07267175572519083</v>
      </c>
      <c r="C13">
        <f>'1950 1969 New  '!F122</f>
        <v>0.08220992366412212</v>
      </c>
      <c r="D13">
        <f>'1950 1969 New  '!G122</f>
        <v>0.08856870229007632</v>
      </c>
      <c r="E13">
        <f>'1950 1969 New  '!H122</f>
        <v>0.09810687022900762</v>
      </c>
      <c r="F13">
        <f>'1950 1969 New  '!I122</f>
        <v>0.11945419847328242</v>
      </c>
      <c r="G13">
        <f>'1950 1969 New  '!J122</f>
        <v>0.12581297709923664</v>
      </c>
      <c r="H13">
        <f>'1950 1969 New  '!K122</f>
        <v>0.13353435114503814</v>
      </c>
      <c r="I13">
        <f>'1950 1969 New  '!L122</f>
        <v>0.3788015267175571</v>
      </c>
      <c r="J13">
        <f>'1950 1969 New  '!M122</f>
        <v>0.4110496183206106</v>
      </c>
      <c r="K13">
        <f>'1950 1969 New  '!N122</f>
        <v>0.4551068702290076</v>
      </c>
      <c r="L13">
        <f>'1950 1969 New  '!O122</f>
        <v>0.585916030534351</v>
      </c>
      <c r="M13">
        <f>'1950 1969 New  '!P122</f>
        <v>0.6245229007633587</v>
      </c>
      <c r="N13">
        <f>'1950 1969 New  '!Q122</f>
        <v>0.7385267175572519</v>
      </c>
      <c r="O13">
        <f>'1950 1969 New  '!R122</f>
        <v>0.8825076335877862</v>
      </c>
      <c r="P13">
        <f>'1950 1969 New  '!S122</f>
        <v>1.0641870229007633</v>
      </c>
      <c r="Q13">
        <f>'1950 1969 New  '!T122</f>
        <v>1.5029427480916029</v>
      </c>
      <c r="R13">
        <f>'1950 1969 New  '!U122</f>
        <v>1.7027900763358779</v>
      </c>
      <c r="S13">
        <f>'1950 1969 New  '!V122</f>
        <v>1.88174427480916</v>
      </c>
      <c r="T13">
        <f>'1950 1969 New  '!W122</f>
        <v>2.0266335877862596</v>
      </c>
      <c r="U13">
        <f>'1950 1969 New  '!X122</f>
        <v>2.38</v>
      </c>
    </row>
    <row r="14" spans="1:21" ht="12.75">
      <c r="A14" s="1" t="s">
        <v>92</v>
      </c>
      <c r="B14">
        <f>'1950 1969 New  '!E124</f>
        <v>0.12632920110192836</v>
      </c>
      <c r="C14">
        <f>'1950 1969 New  '!F124</f>
        <v>0.1411</v>
      </c>
      <c r="D14">
        <f>'1950 1969 New  '!G124</f>
        <v>0.16053526170798899</v>
      </c>
      <c r="E14">
        <f>'1950 1969 New  '!H124</f>
        <v>0.14770798898071627</v>
      </c>
      <c r="F14">
        <f>'1950 1969 New  '!I124</f>
        <v>0.1508176308539945</v>
      </c>
      <c r="G14">
        <f>'1950 1969 New  '!J124</f>
        <v>0.16636584022038567</v>
      </c>
      <c r="H14">
        <f>'1950 1969 New  '!K124</f>
        <v>0.18230275482093664</v>
      </c>
      <c r="I14">
        <f>'1950 1969 New  '!L124</f>
        <v>0.22855867768595045</v>
      </c>
      <c r="J14">
        <f>'1950 1969 New  '!M124</f>
        <v>0.24099724517906335</v>
      </c>
      <c r="K14">
        <f>'1950 1969 New  '!N124</f>
        <v>0.2608212121212122</v>
      </c>
      <c r="L14">
        <f>'1950 1969 New  '!O124</f>
        <v>0.285698347107438</v>
      </c>
      <c r="M14">
        <f>'1950 1969 New  '!P124</f>
        <v>0.30474490358126727</v>
      </c>
      <c r="N14">
        <f>'1950 1969 New  '!Q124</f>
        <v>0.3393396694214876</v>
      </c>
      <c r="O14">
        <f>'1950 1969 New  '!R124</f>
        <v>0.4714994490358128</v>
      </c>
      <c r="P14">
        <f>'1950 1969 New  '!S124</f>
        <v>0.5881110192837465</v>
      </c>
      <c r="Q14">
        <f>'1950 1969 New  '!T124</f>
        <v>0.7008355371900826</v>
      </c>
      <c r="R14">
        <f>'1950 1969 New  '!U124</f>
        <v>0.816669696969697</v>
      </c>
      <c r="S14">
        <f>'1950 1969 New  '!V124</f>
        <v>0.9363909090909092</v>
      </c>
      <c r="T14">
        <f>'1950 1969 New  '!W124</f>
        <v>1.1602851239669423</v>
      </c>
      <c r="U14">
        <f>'1950 1969 New  '!X124</f>
        <v>1.411</v>
      </c>
    </row>
    <row r="15" spans="1:21" ht="12.75">
      <c r="A15" s="1" t="s">
        <v>93</v>
      </c>
      <c r="B15">
        <f>'1950 1969 New  '!E126</f>
        <v>0.13613406482704168</v>
      </c>
      <c r="C15">
        <f>'1950 1969 New  '!F126</f>
        <v>0.1579155151993683</v>
      </c>
      <c r="D15">
        <f>'1950 1969 New  '!G126</f>
        <v>0.16426843822463028</v>
      </c>
      <c r="E15">
        <f>'1950 1969 New  '!H126</f>
        <v>0.17062136124989222</v>
      </c>
      <c r="F15">
        <f>'1950 1969 New  '!I126</f>
        <v>0.1919490314061288</v>
      </c>
      <c r="G15">
        <f>'1950 1969 New  '!J126</f>
        <v>0.20919267961755403</v>
      </c>
      <c r="H15">
        <f>'1950 1969 New  '!K126</f>
        <v>0.21962962458762722</v>
      </c>
      <c r="I15">
        <f>'1950 1969 New  '!L126</f>
        <v>0.2436799760404046</v>
      </c>
      <c r="J15">
        <f>'1950 1969 New  '!M126</f>
        <v>0.26682276706100166</v>
      </c>
      <c r="K15">
        <f>'1950 1969 New  '!N126</f>
        <v>0.2786210526793453</v>
      </c>
      <c r="L15">
        <f>'1950 1969 New  '!O126</f>
        <v>0.31673859083091693</v>
      </c>
      <c r="M15">
        <f>'1950 1969 New  '!P126</f>
        <v>0.3371587005549732</v>
      </c>
      <c r="N15">
        <f>'1950 1969 New  '!Q126</f>
        <v>0.3575788102790295</v>
      </c>
      <c r="O15">
        <f>'1950 1969 New  '!R126</f>
        <v>0.5046036002922345</v>
      </c>
      <c r="P15">
        <f>'1950 1969 New  '!S126</f>
        <v>0.6293931597170226</v>
      </c>
      <c r="Q15">
        <f>'1950 1969 New  '!T126</f>
        <v>0.7033593349397153</v>
      </c>
      <c r="R15">
        <f>'1950 1969 New  '!U126</f>
        <v>0.8158968285300696</v>
      </c>
      <c r="S15">
        <f>'1950 1969 New  '!V126</f>
        <v>0.9043839706676468</v>
      </c>
      <c r="T15">
        <f>'1950 1969 New  '!W126</f>
        <v>0.9706358822168072</v>
      </c>
      <c r="U15">
        <f>'1950 1969 New  '!X126</f>
        <v>0.934</v>
      </c>
    </row>
    <row r="16" spans="1:21" ht="12.75">
      <c r="A16" s="1" t="s">
        <v>94</v>
      </c>
      <c r="B16">
        <f>'1950 1969 New  '!E127</f>
        <v>0.12099123003582726</v>
      </c>
      <c r="C16">
        <f>'1950 1969 New  '!F127</f>
        <v>0.14445212081862674</v>
      </c>
      <c r="D16">
        <f>'1950 1969 New  '!G127</f>
        <v>0.18760171479245724</v>
      </c>
      <c r="E16">
        <f>'1950 1969 New  '!H127</f>
        <v>0.2033399599085083</v>
      </c>
      <c r="F16">
        <f>'1950 1969 New  '!I127</f>
        <v>0.20955063071676033</v>
      </c>
      <c r="G16">
        <f>'1950 1969 New  '!J127</f>
        <v>0.21767673651068645</v>
      </c>
      <c r="H16">
        <f>'1950 1969 New  '!K127</f>
        <v>0.24411874661547353</v>
      </c>
      <c r="I16">
        <f>'1950 1969 New  '!L127</f>
        <v>0.26154841000206297</v>
      </c>
      <c r="J16">
        <f>'1950 1969 New  '!M127</f>
        <v>0.35011148363058237</v>
      </c>
      <c r="K16">
        <f>'1950 1969 New  '!N127</f>
        <v>0.31657531987657955</v>
      </c>
      <c r="L16">
        <f>'1950 1969 New  '!O127</f>
        <v>0.2871042987684628</v>
      </c>
      <c r="M16">
        <f>'1950 1969 New  '!P127</f>
        <v>0.40403839457448654</v>
      </c>
      <c r="N16">
        <f>'1950 1969 New  '!Q127</f>
        <v>0.4360547638759459</v>
      </c>
      <c r="O16">
        <f>'1950 1969 New  '!R127</f>
        <v>0.5093923997378991</v>
      </c>
      <c r="P16">
        <f>'1950 1969 New  '!S127</f>
        <v>0.5202628593013152</v>
      </c>
      <c r="Q16">
        <f>'1950 1969 New  '!T127</f>
        <v>0.5384354649836146</v>
      </c>
      <c r="R16">
        <f>'1950 1969 New  '!U127</f>
        <v>0.6678365147952128</v>
      </c>
      <c r="S16">
        <f>'1950 1969 New  '!V127</f>
        <v>0.9012001370682278</v>
      </c>
      <c r="T16">
        <f>'1950 1969 New  '!W127</f>
        <v>0.806222313087979</v>
      </c>
      <c r="U16">
        <f>'1950 1969 New  '!X127</f>
        <v>1.1049630208528192</v>
      </c>
    </row>
    <row r="17" spans="1:21" ht="12.75">
      <c r="A17" s="1" t="s">
        <v>95</v>
      </c>
      <c r="B17">
        <f>'1950 1969 New  '!E128</f>
        <v>0.4036404863167405</v>
      </c>
      <c r="C17">
        <f>'1950 1969 New  '!F128</f>
        <v>0.4294610792718475</v>
      </c>
      <c r="D17">
        <f>'1950 1969 New  '!G128</f>
        <v>0.47385701636369904</v>
      </c>
      <c r="E17">
        <f>'1950 1969 New  '!H128</f>
        <v>0.4940071431539631</v>
      </c>
      <c r="F17">
        <f>'1950 1969 New  '!I128</f>
        <v>0.5893091162913703</v>
      </c>
      <c r="G17">
        <f>'1950 1969 New  '!J128</f>
        <v>0.9630317948248659</v>
      </c>
      <c r="H17">
        <f>'1950 1969 New  '!K128</f>
        <v>0.6854666047215248</v>
      </c>
      <c r="I17">
        <f>'1950 1969 New  '!L128</f>
        <v>0.6923664630691045</v>
      </c>
      <c r="J17">
        <f>'1950 1969 New  '!M128</f>
        <v>0.7524446941893905</v>
      </c>
      <c r="K17">
        <f>'1950 1969 New  '!N128</f>
        <v>0.6717743354228635</v>
      </c>
      <c r="L17">
        <f>'1950 1969 New  '!O128</f>
        <v>0.6884526136133938</v>
      </c>
      <c r="M17">
        <f>'1950 1969 New  '!P128</f>
        <v>0.9837234776963295</v>
      </c>
      <c r="N17">
        <f>'1950 1969 New  '!Q128</f>
        <v>0.6347344320312381</v>
      </c>
      <c r="O17">
        <f>'1950 1969 New  '!R128</f>
        <v>0.6405044534213037</v>
      </c>
      <c r="P17">
        <f>'1950 1969 New  '!S128</f>
        <v>1.2498992045063189</v>
      </c>
      <c r="Q17">
        <f>'1950 1969 New  '!T128</f>
        <v>1.3540051106567872</v>
      </c>
      <c r="R17">
        <f>'1950 1969 New  '!U128</f>
        <v>1.382212967629215</v>
      </c>
      <c r="S17">
        <f>'1950 1969 New  '!V128</f>
        <v>1.4346036153266242</v>
      </c>
      <c r="T17">
        <f>'1950 1969 New  '!W128</f>
        <v>1.5520166449645894</v>
      </c>
      <c r="U17">
        <f>'1950 1969 New  '!X128</f>
        <v>1.4653125</v>
      </c>
    </row>
    <row r="18" spans="1:21" ht="12.75">
      <c r="A18" s="1" t="s">
        <v>68</v>
      </c>
      <c r="B18">
        <f>'1950 1969 New  '!E129</f>
        <v>0.009529384537892916</v>
      </c>
      <c r="C18">
        <f>'1950 1969 New  '!F129</f>
        <v>0.013159626266614028</v>
      </c>
      <c r="D18">
        <f>'1950 1969 New  '!G129</f>
        <v>0.01996632950796611</v>
      </c>
      <c r="E18">
        <f>'1950 1969 New  '!H129</f>
        <v>0.014067186698794306</v>
      </c>
      <c r="F18">
        <f>'1950 1969 New  '!I129</f>
        <v>0.023596571236687222</v>
      </c>
      <c r="G18">
        <f>'1950 1969 New  '!J129</f>
        <v>0.06534435111698</v>
      </c>
      <c r="H18">
        <f>'1950 1969 New  '!K129</f>
        <v>0.06352923025261945</v>
      </c>
      <c r="I18">
        <f>'1950 1969 New  '!L129</f>
        <v>0.06625191154916027</v>
      </c>
      <c r="J18">
        <f>'1950 1969 New  '!M129</f>
        <v>0.07033593349397153</v>
      </c>
      <c r="K18">
        <f>'1950 1969 New  '!N129</f>
        <v>0.07215105435833208</v>
      </c>
      <c r="L18">
        <f>'1950 1969 New  '!O129</f>
        <v>0.0898484827858475</v>
      </c>
      <c r="M18">
        <f>'1950 1969 New  '!P129</f>
        <v>0.1120837133742643</v>
      </c>
      <c r="N18">
        <f>'1950 1969 New  '!Q129</f>
        <v>0.1565541745510979</v>
      </c>
      <c r="O18">
        <f>'1950 1969 New  '!R129</f>
        <v>0.06670569176525042</v>
      </c>
      <c r="P18">
        <f>'1950 1969 New  '!S129</f>
        <v>0.37119221676173364</v>
      </c>
      <c r="Q18">
        <f>'1950 1969 New  '!T129</f>
        <v>0.43472144701435306</v>
      </c>
      <c r="R18">
        <f>'1950 1969 New  '!U129</f>
        <v>0.42655340312473056</v>
      </c>
      <c r="S18">
        <f>'1950 1969 New  '!V129</f>
        <v>0.4796456884072767</v>
      </c>
      <c r="T18">
        <f>'1950 1969 New  '!W129</f>
        <v>0.5150405452623076</v>
      </c>
      <c r="U18">
        <f>'1950 1969 New  '!X129</f>
        <v>0.94</v>
      </c>
    </row>
    <row r="19" spans="1:21" ht="12.75">
      <c r="A19" s="1" t="s">
        <v>160</v>
      </c>
      <c r="B19">
        <f>'1950 1969 New  '!E130</f>
        <v>0.27166217849847835</v>
      </c>
      <c r="C19">
        <f>'1950 1969 New  '!F130</f>
        <v>0.28184385343282325</v>
      </c>
      <c r="D19">
        <f>'1950 1969 New  '!G130</f>
        <v>0.2888001917545541</v>
      </c>
      <c r="E19">
        <f>'1950 1969 New  '!H130</f>
        <v>0.2975932552419858</v>
      </c>
      <c r="F19">
        <f>'1950 1969 New  '!I130</f>
        <v>0.32952984284463704</v>
      </c>
      <c r="G19">
        <f>'1950 1969 New  '!J130</f>
        <v>0.3286011505273249</v>
      </c>
      <c r="H19">
        <f>'1950 1969 New  '!K130</f>
        <v>0.3716274459127099</v>
      </c>
      <c r="I19">
        <f>'1950 1969 New  '!L130</f>
        <v>0.41188684813873017</v>
      </c>
      <c r="J19">
        <f>'1950 1969 New  '!M130</f>
        <v>0.46928426362082615</v>
      </c>
      <c r="K19">
        <f>'1950 1969 New  '!N130</f>
        <v>0.47018049105840165</v>
      </c>
      <c r="L19">
        <f>'1950 1969 New  '!O130</f>
        <v>0.5345076826878986</v>
      </c>
      <c r="M19">
        <f>'1950 1969 New  '!P130</f>
        <v>0.5446937846512985</v>
      </c>
      <c r="N19">
        <f>'1950 1969 New  '!Q130</f>
        <v>0.553939388886573</v>
      </c>
      <c r="O19">
        <f>'1950 1969 New  '!R130</f>
        <v>0.5886576264121056</v>
      </c>
      <c r="P19">
        <f>'1950 1969 New  '!S130</f>
        <v>0.6664006836466712</v>
      </c>
      <c r="Q19">
        <f>'1950 1969 New  '!T130</f>
        <v>0.760360440201759</v>
      </c>
      <c r="R19">
        <f>'1950 1969 New  '!U130</f>
        <v>0.8894894993538703</v>
      </c>
      <c r="S19">
        <f>'1950 1969 New  '!V130</f>
        <v>1.05425958564342</v>
      </c>
      <c r="T19">
        <f>'1950 1969 New  '!W130</f>
        <v>1.206499704031014</v>
      </c>
      <c r="U19">
        <f>'1950 1969 New  '!X130</f>
        <v>1.416</v>
      </c>
    </row>
    <row r="20" spans="2:21" ht="12.75">
      <c r="B20">
        <f aca="true" t="shared" si="4" ref="B20:U20">B3+B19</f>
        <v>2.689304306793843</v>
      </c>
      <c r="C20">
        <f t="shared" si="4"/>
        <v>3.09367992222598</v>
      </c>
      <c r="D20">
        <f t="shared" si="4"/>
        <v>3.4007899057731157</v>
      </c>
      <c r="E20">
        <f t="shared" si="4"/>
        <v>3.769929922611014</v>
      </c>
      <c r="F20">
        <f t="shared" si="4"/>
        <v>4.127630742615899</v>
      </c>
      <c r="G20">
        <f t="shared" si="4"/>
        <v>4.925897338302464</v>
      </c>
      <c r="H20">
        <f t="shared" si="4"/>
        <v>5.117572942803356</v>
      </c>
      <c r="I20">
        <f t="shared" si="4"/>
        <v>5.853740005470809</v>
      </c>
      <c r="J20">
        <f t="shared" si="4"/>
        <v>6.107732313472324</v>
      </c>
      <c r="K20">
        <f t="shared" si="4"/>
        <v>6.211279478186741</v>
      </c>
      <c r="L20">
        <f t="shared" si="4"/>
        <v>6.881657613979591</v>
      </c>
      <c r="M20">
        <f t="shared" si="4"/>
        <v>7.807769451188828</v>
      </c>
      <c r="N20">
        <f t="shared" si="4"/>
        <v>8.26202897806135</v>
      </c>
      <c r="O20">
        <f t="shared" si="4"/>
        <v>9.435964646908952</v>
      </c>
      <c r="P20">
        <f t="shared" si="4"/>
        <v>12.03018210158464</v>
      </c>
      <c r="Q20">
        <f t="shared" si="4"/>
        <v>13.790561252209248</v>
      </c>
      <c r="R20">
        <f t="shared" si="4"/>
        <v>15.469945198218872</v>
      </c>
      <c r="S20">
        <f t="shared" si="4"/>
        <v>17.499378742511162</v>
      </c>
      <c r="T20">
        <f t="shared" si="4"/>
        <v>19.49401551423828</v>
      </c>
      <c r="U20">
        <f t="shared" si="4"/>
        <v>22.437275520852822</v>
      </c>
    </row>
    <row r="22" ht="12.75">
      <c r="A22" s="1" t="s">
        <v>99</v>
      </c>
    </row>
    <row r="23" spans="1:21" ht="12.75">
      <c r="A23" s="1" t="s">
        <v>88</v>
      </c>
      <c r="B23">
        <v>0.2983257229832572</v>
      </c>
      <c r="C23">
        <v>0.2983257229832572</v>
      </c>
      <c r="D23">
        <v>0.2983257229832572</v>
      </c>
      <c r="E23">
        <v>0.2983257229832572</v>
      </c>
      <c r="F23">
        <v>0.2983257229832572</v>
      </c>
      <c r="G23">
        <v>0.2983257229832572</v>
      </c>
      <c r="H23">
        <v>0.2983257229832572</v>
      </c>
      <c r="I23">
        <v>0.2983257229832572</v>
      </c>
      <c r="J23">
        <v>0.2983257229832572</v>
      </c>
      <c r="K23">
        <v>0.2983257229832572</v>
      </c>
      <c r="L23">
        <v>0.2983257229832572</v>
      </c>
      <c r="M23">
        <v>0.2983257229832572</v>
      </c>
      <c r="N23">
        <v>0.2983257229832572</v>
      </c>
      <c r="O23">
        <v>0.2983257229832572</v>
      </c>
      <c r="P23">
        <v>0.2983257229832572</v>
      </c>
      <c r="Q23">
        <v>0.2983257229832572</v>
      </c>
      <c r="R23">
        <v>0.2983257229832572</v>
      </c>
      <c r="S23">
        <v>0.2983257229832572</v>
      </c>
      <c r="T23">
        <v>0.2983257229832572</v>
      </c>
      <c r="U23">
        <f>U8/U7</f>
        <v>0.2983257229832572</v>
      </c>
    </row>
    <row r="24" spans="1:21" ht="12.75">
      <c r="A24" s="1" t="s">
        <v>89</v>
      </c>
      <c r="B24">
        <v>0.7016742770167428</v>
      </c>
      <c r="C24">
        <v>0.7016742770167428</v>
      </c>
      <c r="D24">
        <v>0.7016742770167428</v>
      </c>
      <c r="E24">
        <v>0.7016742770167428</v>
      </c>
      <c r="F24">
        <v>0.7016742770167428</v>
      </c>
      <c r="G24">
        <v>0.7016742770167428</v>
      </c>
      <c r="H24">
        <v>0.7016742770167428</v>
      </c>
      <c r="I24">
        <v>0.7016742770167428</v>
      </c>
      <c r="J24">
        <v>0.7016742770167428</v>
      </c>
      <c r="K24">
        <v>0.7016742770167428</v>
      </c>
      <c r="L24">
        <v>0.7016742770167428</v>
      </c>
      <c r="M24">
        <v>0.7016742770167428</v>
      </c>
      <c r="N24">
        <v>0.7016742770167428</v>
      </c>
      <c r="O24">
        <v>0.7016742770167428</v>
      </c>
      <c r="P24">
        <v>0.7016742770167428</v>
      </c>
      <c r="Q24">
        <v>0.7016742770167428</v>
      </c>
      <c r="R24">
        <v>0.7016742770167428</v>
      </c>
      <c r="S24">
        <v>0.7016742770167428</v>
      </c>
      <c r="T24">
        <v>0.7016742770167428</v>
      </c>
      <c r="U24">
        <f>U9/U7</f>
        <v>0.7016742770167428</v>
      </c>
    </row>
    <row r="25" spans="1:21" ht="12.75">
      <c r="A25" s="1" t="s">
        <v>90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f>U10/U7</f>
        <v>0</v>
      </c>
    </row>
    <row r="29" ht="12.75">
      <c r="B29" t="s">
        <v>100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G2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41.57421875" style="0" bestFit="1" customWidth="1"/>
  </cols>
  <sheetData>
    <row r="3" spans="2:59" ht="12.75">
      <c r="B3" s="1">
        <v>1950</v>
      </c>
      <c r="C3" s="1">
        <v>1951</v>
      </c>
      <c r="D3" s="1">
        <v>1952</v>
      </c>
      <c r="E3" s="1">
        <v>1953</v>
      </c>
      <c r="F3" s="1">
        <v>1954</v>
      </c>
      <c r="G3" s="1">
        <v>1955</v>
      </c>
      <c r="H3" s="1">
        <v>1956</v>
      </c>
      <c r="I3" s="1">
        <v>1957</v>
      </c>
      <c r="J3" s="1">
        <v>1958</v>
      </c>
      <c r="K3" s="1">
        <v>1959</v>
      </c>
      <c r="L3" s="1">
        <v>1960</v>
      </c>
      <c r="M3" s="1">
        <v>1961</v>
      </c>
      <c r="N3" s="1">
        <v>1962</v>
      </c>
      <c r="O3" s="1">
        <v>1963</v>
      </c>
      <c r="P3" s="1">
        <v>1964</v>
      </c>
      <c r="Q3" s="1">
        <v>1965</v>
      </c>
      <c r="R3" s="1">
        <v>1966</v>
      </c>
      <c r="S3" s="1">
        <v>1967</v>
      </c>
      <c r="T3" s="1">
        <v>1968</v>
      </c>
      <c r="U3" s="1">
        <v>1969</v>
      </c>
      <c r="V3" s="1">
        <v>1970</v>
      </c>
      <c r="W3" s="1">
        <v>1971</v>
      </c>
      <c r="X3" s="1">
        <v>1972</v>
      </c>
      <c r="Y3" s="1">
        <v>1973</v>
      </c>
      <c r="Z3" s="1">
        <v>1974</v>
      </c>
      <c r="AA3" s="1">
        <v>1975</v>
      </c>
      <c r="AB3" s="1">
        <v>1976</v>
      </c>
      <c r="AC3" s="1">
        <v>1977</v>
      </c>
      <c r="AD3" s="1">
        <v>1978</v>
      </c>
      <c r="AE3" s="1">
        <v>1979</v>
      </c>
      <c r="AF3" s="1">
        <v>1980</v>
      </c>
      <c r="AG3" s="1">
        <v>1981</v>
      </c>
      <c r="AH3" s="1">
        <v>1982</v>
      </c>
      <c r="AI3" s="1">
        <v>1983</v>
      </c>
      <c r="AJ3" s="1">
        <v>1984</v>
      </c>
      <c r="AK3" s="1">
        <v>1985</v>
      </c>
      <c r="AL3" s="1">
        <v>1986</v>
      </c>
      <c r="AM3" s="1">
        <v>1987</v>
      </c>
      <c r="AN3" s="1">
        <v>1988</v>
      </c>
      <c r="AO3" s="1">
        <v>1989</v>
      </c>
      <c r="AP3" s="1">
        <v>1990</v>
      </c>
      <c r="AQ3" s="1">
        <v>1991</v>
      </c>
      <c r="AR3" s="1">
        <v>1992</v>
      </c>
      <c r="AS3" s="1">
        <v>1993</v>
      </c>
      <c r="AT3" s="1">
        <v>1994</v>
      </c>
      <c r="AU3" s="1">
        <v>1995</v>
      </c>
      <c r="AV3" s="1">
        <v>1996</v>
      </c>
      <c r="AW3" s="1">
        <v>1997</v>
      </c>
      <c r="AX3" s="1">
        <v>1998</v>
      </c>
      <c r="AY3" s="1">
        <v>1999</v>
      </c>
      <c r="AZ3" s="1">
        <v>2000</v>
      </c>
      <c r="BA3" s="1">
        <v>2001</v>
      </c>
      <c r="BB3" s="1">
        <v>2002</v>
      </c>
      <c r="BC3" s="1">
        <v>2003</v>
      </c>
      <c r="BD3" s="1">
        <v>2004</v>
      </c>
      <c r="BE3" s="1">
        <v>2005</v>
      </c>
      <c r="BF3" s="1">
        <v>2006</v>
      </c>
      <c r="BG3" s="1">
        <v>2007</v>
      </c>
    </row>
    <row r="5" spans="1:59" ht="12.75">
      <c r="A5" s="1" t="s">
        <v>135</v>
      </c>
      <c r="B5">
        <v>1.044088730954565</v>
      </c>
      <c r="C5">
        <v>0.7892940419452574</v>
      </c>
      <c r="D5">
        <v>0.8435955021485282</v>
      </c>
      <c r="E5">
        <v>0.7659187459252399</v>
      </c>
      <c r="F5">
        <v>0.8099145084845056</v>
      </c>
      <c r="G5">
        <v>1.0161754508001355</v>
      </c>
      <c r="H5">
        <v>0.8990514964111114</v>
      </c>
      <c r="I5">
        <v>1.0224822105471416</v>
      </c>
      <c r="J5">
        <v>1.0764256296696955</v>
      </c>
      <c r="K5">
        <v>1.204034845268514</v>
      </c>
      <c r="L5">
        <v>1.2866088134547748</v>
      </c>
      <c r="M5">
        <v>1.5226772760246403</v>
      </c>
      <c r="N5">
        <v>1.4355807769567246</v>
      </c>
      <c r="O5">
        <v>1.6230569341653505</v>
      </c>
      <c r="P5">
        <v>2.3741672408846473</v>
      </c>
      <c r="Q5">
        <v>2.7725718692577566</v>
      </c>
      <c r="R5">
        <v>2.9704840125464074</v>
      </c>
      <c r="S5">
        <v>3.2559831091229103</v>
      </c>
      <c r="T5">
        <v>3.5970680723135473</v>
      </c>
      <c r="U5">
        <v>3.4769999000000023</v>
      </c>
      <c r="V5">
        <v>3.950597425715361</v>
      </c>
      <c r="W5">
        <v>4.017380000000001</v>
      </c>
      <c r="X5">
        <v>4.727249999999999</v>
      </c>
      <c r="Y5">
        <v>5.539519999999999</v>
      </c>
      <c r="Z5">
        <v>6.349262499999993</v>
      </c>
      <c r="AA5">
        <v>7.6801</v>
      </c>
      <c r="AB5">
        <v>10.186</v>
      </c>
      <c r="AC5">
        <v>11.458612903029758</v>
      </c>
      <c r="AD5">
        <v>12.179465687768799</v>
      </c>
      <c r="AE5">
        <v>13.912114190667678</v>
      </c>
      <c r="AF5">
        <v>15.644924395678196</v>
      </c>
      <c r="AG5">
        <v>18.082000000000008</v>
      </c>
      <c r="AH5">
        <v>19.488999999999972</v>
      </c>
      <c r="AI5">
        <v>20.823999999999998</v>
      </c>
      <c r="AJ5">
        <v>23.50800000000001</v>
      </c>
      <c r="AK5">
        <v>25.896</v>
      </c>
      <c r="AL5">
        <v>23.324</v>
      </c>
      <c r="AM5">
        <v>21.965611005985</v>
      </c>
      <c r="AN5">
        <v>21.10664375076601</v>
      </c>
      <c r="AO5">
        <v>20.608408365892</v>
      </c>
      <c r="AP5">
        <v>21.624324189661998</v>
      </c>
      <c r="AQ5">
        <v>24.28424858534</v>
      </c>
      <c r="AR5">
        <v>24.908937596145</v>
      </c>
      <c r="AS5">
        <v>25.88483627609802</v>
      </c>
      <c r="AT5">
        <v>24.7797591289235</v>
      </c>
      <c r="AU5">
        <v>23.745756506073846</v>
      </c>
      <c r="AV5">
        <v>25.592275004424387</v>
      </c>
      <c r="AW5">
        <v>24.307837596598482</v>
      </c>
      <c r="AX5">
        <v>24.9857018346337</v>
      </c>
      <c r="AY5">
        <v>24.509</v>
      </c>
      <c r="AZ5">
        <v>29.483</v>
      </c>
      <c r="BA5">
        <v>29.621000000000002</v>
      </c>
      <c r="BB5">
        <v>28.350000100000003</v>
      </c>
      <c r="BC5">
        <v>30.193</v>
      </c>
      <c r="BD5">
        <v>33.378</v>
      </c>
      <c r="BE5">
        <v>35.82</v>
      </c>
      <c r="BF5">
        <v>40.22</v>
      </c>
      <c r="BG5">
        <v>38.734378311208</v>
      </c>
    </row>
    <row r="6" spans="1:55" ht="12.75">
      <c r="A6" s="1" t="s">
        <v>138</v>
      </c>
      <c r="B6">
        <v>11.63626404505765</v>
      </c>
      <c r="C6">
        <v>7.591165933359704</v>
      </c>
      <c r="D6">
        <v>6.107076166549216</v>
      </c>
      <c r="E6">
        <v>5.3543884482496615</v>
      </c>
      <c r="F6">
        <v>5.100661522415454</v>
      </c>
      <c r="G6">
        <v>5.4270274999635895</v>
      </c>
      <c r="H6">
        <v>5.154011407897773</v>
      </c>
      <c r="I6">
        <v>6.073681878653645</v>
      </c>
      <c r="J6">
        <v>6.636541620416306</v>
      </c>
      <c r="K6">
        <v>6.2058014982381025</v>
      </c>
      <c r="L6">
        <v>5.937480750910929</v>
      </c>
      <c r="M6">
        <v>5.815161788438193</v>
      </c>
      <c r="N6">
        <v>5.269898006294795</v>
      </c>
      <c r="O6">
        <v>5.207795326198706</v>
      </c>
      <c r="P6">
        <v>6.604078536637662</v>
      </c>
      <c r="Q6">
        <v>6.583268086018222</v>
      </c>
      <c r="R6">
        <v>6.258281993096574</v>
      </c>
      <c r="S6">
        <v>6.369649365869812</v>
      </c>
      <c r="T6">
        <v>6.093120755099498</v>
      </c>
      <c r="U6">
        <v>6.492308501657689</v>
      </c>
      <c r="V6">
        <v>6.677827034307717</v>
      </c>
      <c r="W6">
        <v>6.020834389152749</v>
      </c>
      <c r="X6">
        <v>6.339454496643006</v>
      </c>
      <c r="Y6">
        <v>6.503005088683756</v>
      </c>
      <c r="Z6">
        <v>6.581375005280104</v>
      </c>
      <c r="AA6">
        <v>7.141076384621164</v>
      </c>
      <c r="AB6">
        <v>8.67833846932758</v>
      </c>
      <c r="AC6">
        <v>8.745331524264468</v>
      </c>
      <c r="AD6">
        <v>8.698950313740282</v>
      </c>
      <c r="AE6">
        <v>9.275318604296313</v>
      </c>
      <c r="AF6">
        <v>9.70026557061355</v>
      </c>
      <c r="AG6">
        <v>10.690322037485528</v>
      </c>
      <c r="AH6">
        <v>11.069903329433448</v>
      </c>
      <c r="AI6">
        <v>11.411735445437268</v>
      </c>
      <c r="AJ6">
        <v>12.318865467587495</v>
      </c>
      <c r="AK6">
        <v>12.964108712830878</v>
      </c>
      <c r="AL6">
        <v>11.327678942686761</v>
      </c>
      <c r="AM6">
        <v>10.485285020719925</v>
      </c>
      <c r="AN6">
        <v>9.642040239255698</v>
      </c>
      <c r="AO6">
        <v>8.952643914405089</v>
      </c>
      <c r="AP6">
        <v>8.752162239674076</v>
      </c>
      <c r="AQ6">
        <v>9.409721442372664</v>
      </c>
      <c r="AR6">
        <v>9.242978773549657</v>
      </c>
      <c r="AS6">
        <v>9.334571276197767</v>
      </c>
      <c r="AT6">
        <v>8.367331622007251</v>
      </c>
      <c r="AU6">
        <v>7.75996610417342</v>
      </c>
      <c r="AV6">
        <v>7.931762235915432</v>
      </c>
      <c r="AW6">
        <v>7.345064266163573</v>
      </c>
      <c r="AX6">
        <v>6.921088818078692</v>
      </c>
      <c r="AY6">
        <v>6.382762584543</v>
      </c>
      <c r="AZ6">
        <v>6.947458431829957</v>
      </c>
      <c r="BA6">
        <v>6.699041563309996</v>
      </c>
      <c r="BB6">
        <v>6.204286099378605</v>
      </c>
      <c r="BC6">
        <v>6.2142838274515455</v>
      </c>
    </row>
    <row r="7" spans="1:59" ht="12.75">
      <c r="A7" s="1" t="s">
        <v>137</v>
      </c>
      <c r="B7">
        <v>8.441</v>
      </c>
      <c r="C7">
        <v>9.64</v>
      </c>
      <c r="D7">
        <v>10.052</v>
      </c>
      <c r="E7">
        <v>10.699</v>
      </c>
      <c r="F7">
        <v>11.954</v>
      </c>
      <c r="G7">
        <v>13.374</v>
      </c>
      <c r="H7">
        <v>14.504</v>
      </c>
      <c r="I7">
        <v>15.767</v>
      </c>
      <c r="J7">
        <v>15.912</v>
      </c>
      <c r="K7">
        <v>16.971</v>
      </c>
      <c r="L7">
        <v>18.986</v>
      </c>
      <c r="M7">
        <v>20.045</v>
      </c>
      <c r="N7">
        <v>21.579</v>
      </c>
      <c r="O7">
        <v>23.411</v>
      </c>
      <c r="P7">
        <v>27.548</v>
      </c>
      <c r="Q7">
        <v>30.767</v>
      </c>
      <c r="R7">
        <v>33.502</v>
      </c>
      <c r="S7">
        <v>36.755</v>
      </c>
      <c r="T7">
        <v>40.754</v>
      </c>
      <c r="U7">
        <v>51.79</v>
      </c>
      <c r="V7">
        <v>58.073000000200004</v>
      </c>
      <c r="W7">
        <v>65.9050000002</v>
      </c>
      <c r="X7">
        <v>73.8030000002</v>
      </c>
      <c r="Y7">
        <v>84.42100000020001</v>
      </c>
      <c r="Z7">
        <v>98.5850000002</v>
      </c>
      <c r="AA7">
        <v>106.56800000020002</v>
      </c>
      <c r="AB7">
        <v>121.32800000019999</v>
      </c>
      <c r="AC7">
        <v>131.03400000019997</v>
      </c>
      <c r="AD7">
        <v>141.7460000002</v>
      </c>
      <c r="AE7">
        <v>151.50000000020003</v>
      </c>
      <c r="AF7">
        <v>163.09100000010005</v>
      </c>
      <c r="AG7">
        <v>172.15300000009995</v>
      </c>
      <c r="AH7">
        <v>177.8780000001</v>
      </c>
      <c r="AI7">
        <v>184.0820000000999</v>
      </c>
      <c r="AJ7">
        <v>194.09500000010001</v>
      </c>
      <c r="AK7">
        <v>200.82700000009999</v>
      </c>
      <c r="AL7">
        <v>206.86100000010003</v>
      </c>
      <c r="AM7">
        <v>208.6470000001</v>
      </c>
      <c r="AN7">
        <v>217.59600000009996</v>
      </c>
      <c r="AO7">
        <v>230.27700000009997</v>
      </c>
      <c r="AP7">
        <v>243.65200000010003</v>
      </c>
      <c r="AQ7">
        <v>257.37500000010004</v>
      </c>
      <c r="AR7">
        <v>268.2990000001</v>
      </c>
      <c r="AS7">
        <v>276.01300000009996</v>
      </c>
      <c r="AT7">
        <v>290.04800000009993</v>
      </c>
      <c r="AU7">
        <v>305.2610000001</v>
      </c>
      <c r="AV7">
        <v>319.7550000001</v>
      </c>
      <c r="AW7">
        <v>342.2370000001</v>
      </c>
      <c r="AX7">
        <v>362.4640000001</v>
      </c>
      <c r="AY7">
        <v>386.1930000001</v>
      </c>
      <c r="AZ7">
        <v>417.96000000009997</v>
      </c>
      <c r="BA7">
        <v>447.731</v>
      </c>
      <c r="BB7">
        <v>465.21399999999903</v>
      </c>
      <c r="BC7">
        <v>476.945</v>
      </c>
      <c r="BD7">
        <v>491.18400000000105</v>
      </c>
      <c r="BE7">
        <v>513.4070000001001</v>
      </c>
      <c r="BF7">
        <v>539.9290000001001</v>
      </c>
      <c r="BG7">
        <v>567.0659999999999</v>
      </c>
    </row>
    <row r="8" spans="1:59" ht="12.75">
      <c r="A8" s="1" t="s">
        <v>136</v>
      </c>
      <c r="B8">
        <f>B6/100*B7</f>
        <v>0.9822170480433164</v>
      </c>
      <c r="C8">
        <f aca="true" t="shared" si="0" ref="C8:BC8">C6/100*C7</f>
        <v>0.7317883959758755</v>
      </c>
      <c r="D8">
        <f t="shared" si="0"/>
        <v>0.6138832962615272</v>
      </c>
      <c r="E8">
        <f t="shared" si="0"/>
        <v>0.5728660200782313</v>
      </c>
      <c r="F8">
        <f t="shared" si="0"/>
        <v>0.6097330783895433</v>
      </c>
      <c r="G8">
        <f t="shared" si="0"/>
        <v>0.7258106578451305</v>
      </c>
      <c r="H8">
        <f t="shared" si="0"/>
        <v>0.747537814601493</v>
      </c>
      <c r="I8">
        <f t="shared" si="0"/>
        <v>0.9576374218073201</v>
      </c>
      <c r="J8">
        <f t="shared" si="0"/>
        <v>1.0560065026406427</v>
      </c>
      <c r="K8">
        <f t="shared" si="0"/>
        <v>1.0531865722659883</v>
      </c>
      <c r="L8">
        <f t="shared" si="0"/>
        <v>1.127290095367949</v>
      </c>
      <c r="M8">
        <f t="shared" si="0"/>
        <v>1.1656491804924358</v>
      </c>
      <c r="N8">
        <f t="shared" si="0"/>
        <v>1.137191290778354</v>
      </c>
      <c r="O8">
        <f t="shared" si="0"/>
        <v>1.219196963816379</v>
      </c>
      <c r="P8">
        <f t="shared" si="0"/>
        <v>1.819291555272943</v>
      </c>
      <c r="Q8">
        <f t="shared" si="0"/>
        <v>2.0254740920252265</v>
      </c>
      <c r="R8">
        <f t="shared" si="0"/>
        <v>2.0966496333272144</v>
      </c>
      <c r="S8">
        <f t="shared" si="0"/>
        <v>2.3411646244254496</v>
      </c>
      <c r="T8">
        <f t="shared" si="0"/>
        <v>2.4831904325332497</v>
      </c>
      <c r="U8">
        <f t="shared" si="0"/>
        <v>3.3623665730085177</v>
      </c>
      <c r="V8">
        <f t="shared" si="0"/>
        <v>3.878014493646877</v>
      </c>
      <c r="W8">
        <f t="shared" si="0"/>
        <v>3.968030904183161</v>
      </c>
      <c r="X8">
        <f t="shared" si="0"/>
        <v>4.678707602170117</v>
      </c>
      <c r="Y8">
        <f t="shared" si="0"/>
        <v>5.489901925930721</v>
      </c>
      <c r="Z8">
        <f t="shared" si="0"/>
        <v>6.488248548968554</v>
      </c>
      <c r="AA8">
        <f t="shared" si="0"/>
        <v>7.610102281577366</v>
      </c>
      <c r="AB8">
        <f t="shared" si="0"/>
        <v>10.529254498083121</v>
      </c>
      <c r="AC8">
        <f t="shared" si="0"/>
        <v>11.459357709522191</v>
      </c>
      <c r="AD8">
        <f t="shared" si="0"/>
        <v>12.330414111731699</v>
      </c>
      <c r="AE8">
        <f t="shared" si="0"/>
        <v>14.052107685527469</v>
      </c>
      <c r="AF8">
        <f t="shared" si="0"/>
        <v>15.820260121779048</v>
      </c>
      <c r="AG8">
        <f t="shared" si="0"/>
        <v>18.403710097203145</v>
      </c>
      <c r="AH8">
        <f t="shared" si="0"/>
        <v>19.6909226443407</v>
      </c>
      <c r="AI8">
        <f t="shared" si="0"/>
        <v>21.00695084268123</v>
      </c>
      <c r="AJ8">
        <f t="shared" si="0"/>
        <v>23.91030192932627</v>
      </c>
      <c r="AK8">
        <f t="shared" si="0"/>
        <v>26.035430604729832</v>
      </c>
      <c r="AL8">
        <f t="shared" si="0"/>
        <v>23.432549937642595</v>
      </c>
      <c r="AM8">
        <f t="shared" si="0"/>
        <v>21.877232637191987</v>
      </c>
      <c r="AN8">
        <f t="shared" si="0"/>
        <v>20.980693879020468</v>
      </c>
      <c r="AO8">
        <f t="shared" si="0"/>
        <v>20.615879826783555</v>
      </c>
      <c r="AP8">
        <f t="shared" si="0"/>
        <v>21.324818340219434</v>
      </c>
      <c r="AQ8">
        <f t="shared" si="0"/>
        <v>24.218270562316057</v>
      </c>
      <c r="AR8">
        <f t="shared" si="0"/>
        <v>24.798819619655237</v>
      </c>
      <c r="AS8">
        <f t="shared" si="0"/>
        <v>25.764630216581075</v>
      </c>
      <c r="AT8">
        <f t="shared" si="0"/>
        <v>24.269278023007953</v>
      </c>
      <c r="AU8">
        <f t="shared" si="0"/>
        <v>23.688150129268585</v>
      </c>
      <c r="AV8">
        <f t="shared" si="0"/>
        <v>25.36220633745932</v>
      </c>
      <c r="AW8">
        <f t="shared" si="0"/>
        <v>25.13752759259757</v>
      </c>
      <c r="AX8">
        <f t="shared" si="0"/>
        <v>25.086455373567674</v>
      </c>
      <c r="AY8">
        <f t="shared" si="0"/>
        <v>24.649782308130533</v>
      </c>
      <c r="AZ8">
        <f t="shared" si="0"/>
        <v>29.037597261683434</v>
      </c>
      <c r="BA8">
        <f t="shared" si="0"/>
        <v>29.993685781823476</v>
      </c>
      <c r="BB8">
        <f t="shared" si="0"/>
        <v>28.86320753436312</v>
      </c>
      <c r="BC8">
        <f t="shared" si="0"/>
        <v>29.638716000838773</v>
      </c>
      <c r="BD8">
        <f>(BD6/100)*BD7</f>
        <v>0</v>
      </c>
      <c r="BE8">
        <f>(BE6/100)*BE7</f>
        <v>0</v>
      </c>
      <c r="BF8">
        <f>(BF6/100)*BF7</f>
        <v>0</v>
      </c>
      <c r="BG8">
        <f>(BG6/100)*BG7</f>
        <v>0</v>
      </c>
    </row>
    <row r="9" spans="1:59" ht="12.75">
      <c r="A9" s="1" t="s">
        <v>141</v>
      </c>
      <c r="B9">
        <f>B5-B8</f>
        <v>0.06187168291124856</v>
      </c>
      <c r="C9">
        <f aca="true" t="shared" si="1" ref="C9:BG9">C5-C8</f>
        <v>0.0575056459693819</v>
      </c>
      <c r="D9">
        <f t="shared" si="1"/>
        <v>0.22971220588700103</v>
      </c>
      <c r="E9">
        <f t="shared" si="1"/>
        <v>0.1930527258470086</v>
      </c>
      <c r="F9">
        <f t="shared" si="1"/>
        <v>0.20018143009496236</v>
      </c>
      <c r="G9">
        <f t="shared" si="1"/>
        <v>0.29036479295500495</v>
      </c>
      <c r="H9">
        <f t="shared" si="1"/>
        <v>0.15151368180961833</v>
      </c>
      <c r="I9">
        <f t="shared" si="1"/>
        <v>0.06484478873982147</v>
      </c>
      <c r="J9">
        <f t="shared" si="1"/>
        <v>0.020419127029052797</v>
      </c>
      <c r="K9">
        <f t="shared" si="1"/>
        <v>0.15084827300252557</v>
      </c>
      <c r="L9">
        <f t="shared" si="1"/>
        <v>0.15931871808682585</v>
      </c>
      <c r="M9">
        <f t="shared" si="1"/>
        <v>0.3570280955322045</v>
      </c>
      <c r="N9">
        <f t="shared" si="1"/>
        <v>0.2983894861783707</v>
      </c>
      <c r="O9">
        <f t="shared" si="1"/>
        <v>0.40385997034897136</v>
      </c>
      <c r="P9">
        <f t="shared" si="1"/>
        <v>0.5548756856117043</v>
      </c>
      <c r="Q9">
        <f t="shared" si="1"/>
        <v>0.74709777723253</v>
      </c>
      <c r="R9">
        <f t="shared" si="1"/>
        <v>0.8738343792191929</v>
      </c>
      <c r="S9">
        <f t="shared" si="1"/>
        <v>0.9148184846974607</v>
      </c>
      <c r="T9">
        <f t="shared" si="1"/>
        <v>1.1138776397802976</v>
      </c>
      <c r="U9">
        <f t="shared" si="1"/>
        <v>0.11463332699148454</v>
      </c>
      <c r="V9">
        <f t="shared" si="1"/>
        <v>0.07258293206848387</v>
      </c>
      <c r="W9">
        <f t="shared" si="1"/>
        <v>0.049349095816840105</v>
      </c>
      <c r="X9">
        <f t="shared" si="1"/>
        <v>0.04854239782988223</v>
      </c>
      <c r="Y9">
        <f t="shared" si="1"/>
        <v>0.04961807406927754</v>
      </c>
      <c r="Z9">
        <f t="shared" si="1"/>
        <v>-0.13898604896856082</v>
      </c>
      <c r="AA9">
        <f t="shared" si="1"/>
        <v>0.06999771842263414</v>
      </c>
      <c r="AB9">
        <f t="shared" si="1"/>
        <v>-0.34325449808312136</v>
      </c>
      <c r="AC9">
        <f t="shared" si="1"/>
        <v>-0.0007448064924329145</v>
      </c>
      <c r="AD9">
        <f t="shared" si="1"/>
        <v>-0.15094842396289998</v>
      </c>
      <c r="AE9">
        <f t="shared" si="1"/>
        <v>-0.13999349485979096</v>
      </c>
      <c r="AF9">
        <f t="shared" si="1"/>
        <v>-0.1753357261008528</v>
      </c>
      <c r="AG9">
        <f t="shared" si="1"/>
        <v>-0.3217100972031375</v>
      </c>
      <c r="AH9">
        <f t="shared" si="1"/>
        <v>-0.20192264434072626</v>
      </c>
      <c r="AI9">
        <f t="shared" si="1"/>
        <v>-0.18295084268123318</v>
      </c>
      <c r="AJ9">
        <f t="shared" si="1"/>
        <v>-0.40230192932625997</v>
      </c>
      <c r="AK9">
        <f t="shared" si="1"/>
        <v>-0.1394306047298315</v>
      </c>
      <c r="AL9">
        <f t="shared" si="1"/>
        <v>-0.10854993764259291</v>
      </c>
      <c r="AM9">
        <f t="shared" si="1"/>
        <v>0.08837836879301264</v>
      </c>
      <c r="AN9">
        <f t="shared" si="1"/>
        <v>0.12594987174554362</v>
      </c>
      <c r="AO9">
        <f t="shared" si="1"/>
        <v>-0.007471460891554926</v>
      </c>
      <c r="AP9">
        <f t="shared" si="1"/>
        <v>0.2995058494425642</v>
      </c>
      <c r="AQ9">
        <f t="shared" si="1"/>
        <v>0.06597802302394129</v>
      </c>
      <c r="AR9">
        <f t="shared" si="1"/>
        <v>0.1101179764897644</v>
      </c>
      <c r="AS9">
        <f t="shared" si="1"/>
        <v>0.12020605951694563</v>
      </c>
      <c r="AT9">
        <f t="shared" si="1"/>
        <v>0.5104811059155487</v>
      </c>
      <c r="AU9">
        <f t="shared" si="1"/>
        <v>0.057606376805260595</v>
      </c>
      <c r="AV9">
        <f t="shared" si="1"/>
        <v>0.23006866696506734</v>
      </c>
      <c r="AW9">
        <f t="shared" si="1"/>
        <v>-0.8296899959990895</v>
      </c>
      <c r="AX9">
        <f t="shared" si="1"/>
        <v>-0.10075353893397221</v>
      </c>
      <c r="AY9">
        <f t="shared" si="1"/>
        <v>-0.14078230813053239</v>
      </c>
      <c r="AZ9">
        <f t="shared" si="1"/>
        <v>0.4454027383165666</v>
      </c>
      <c r="BA9">
        <f t="shared" si="1"/>
        <v>-0.3726857818234741</v>
      </c>
      <c r="BB9">
        <f t="shared" si="1"/>
        <v>-0.5132074343631174</v>
      </c>
      <c r="BC9">
        <f t="shared" si="1"/>
        <v>0.5542839991612283</v>
      </c>
      <c r="BD9">
        <f t="shared" si="1"/>
        <v>33.378</v>
      </c>
      <c r="BE9">
        <f t="shared" si="1"/>
        <v>35.82</v>
      </c>
      <c r="BF9">
        <f t="shared" si="1"/>
        <v>40.22</v>
      </c>
      <c r="BG9">
        <f t="shared" si="1"/>
        <v>38.734378311208</v>
      </c>
    </row>
    <row r="11" spans="1:59" ht="12.75">
      <c r="A11" s="1" t="s">
        <v>158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0.04993925134514878</v>
      </c>
      <c r="V11">
        <v>0.21005904284465465</v>
      </c>
      <c r="W11">
        <v>0.36346278190907044</v>
      </c>
      <c r="X11">
        <v>0.5389651732463068</v>
      </c>
      <c r="Y11">
        <v>0.7071262950927003</v>
      </c>
      <c r="Z11">
        <v>1.0749864140670058</v>
      </c>
      <c r="AA11">
        <v>2.383433184128987</v>
      </c>
      <c r="AB11">
        <v>3.6175519183347085</v>
      </c>
      <c r="AC11">
        <v>3.890466140646539</v>
      </c>
      <c r="AD11">
        <v>3.9563168645849514</v>
      </c>
      <c r="AE11">
        <v>4.277342803254578</v>
      </c>
      <c r="AF11">
        <v>5.883457171316481</v>
      </c>
      <c r="AG11">
        <v>8.905473346548055</v>
      </c>
      <c r="AH11">
        <v>9.30350765085492</v>
      </c>
      <c r="AI11">
        <v>8.777693882005703</v>
      </c>
      <c r="AJ11">
        <v>10.108046324324272</v>
      </c>
      <c r="AK11">
        <v>10.841078157416309</v>
      </c>
      <c r="AL11">
        <v>7.809835801653976</v>
      </c>
      <c r="AM11">
        <v>4.4677324904066165</v>
      </c>
      <c r="AN11">
        <v>3.0689672982316605</v>
      </c>
      <c r="AO11">
        <v>3.0761325823993646</v>
      </c>
      <c r="AP11">
        <v>3.6621721091113453</v>
      </c>
      <c r="AQ11">
        <v>4.786953407317569</v>
      </c>
      <c r="AR11">
        <v>4.13227551815063</v>
      </c>
      <c r="AS11">
        <v>3.903068521863736</v>
      </c>
      <c r="AT11">
        <v>3.3196958408810584</v>
      </c>
      <c r="AU11">
        <v>3.694334983823392</v>
      </c>
      <c r="AV11">
        <v>4.791616775680677</v>
      </c>
      <c r="AW11">
        <v>4.317535546485733</v>
      </c>
      <c r="AX11">
        <v>3.409439623483778</v>
      </c>
      <c r="AY11">
        <v>2.845400029599846</v>
      </c>
      <c r="AZ11">
        <v>4.2471217924338065</v>
      </c>
      <c r="BA11">
        <v>6.191571090846658</v>
      </c>
      <c r="BB11">
        <v>6.043781521249835</v>
      </c>
      <c r="BC11">
        <v>5.8570907333857924</v>
      </c>
      <c r="BD11">
        <v>6.42</v>
      </c>
      <c r="BE11">
        <v>7.37</v>
      </c>
      <c r="BF11">
        <v>10.48</v>
      </c>
      <c r="BG11">
        <v>9.89</v>
      </c>
    </row>
    <row r="12" ht="12.75">
      <c r="A12" s="1"/>
    </row>
    <row r="13" spans="1:59" ht="12.75">
      <c r="A13" s="1" t="s">
        <v>142</v>
      </c>
      <c r="B13">
        <v>0.13722085710178927</v>
      </c>
      <c r="C13">
        <v>0.1183321561242151</v>
      </c>
      <c r="D13">
        <v>0.172776058941929</v>
      </c>
      <c r="E13">
        <v>0.18555370960322928</v>
      </c>
      <c r="F13">
        <v>0.21610896118459935</v>
      </c>
      <c r="G13">
        <v>0.20833126078206882</v>
      </c>
      <c r="H13">
        <v>0.22110891144336903</v>
      </c>
      <c r="I13">
        <v>0.29055266503739186</v>
      </c>
      <c r="J13">
        <v>0.3266634169062839</v>
      </c>
      <c r="K13">
        <v>0.3788851196089891</v>
      </c>
      <c r="L13">
        <v>0.4244402219666682</v>
      </c>
      <c r="M13">
        <v>0.4183291716503942</v>
      </c>
      <c r="N13">
        <v>0.4205513717654029</v>
      </c>
      <c r="O13">
        <v>0.4394400727429771</v>
      </c>
      <c r="P13">
        <v>0.457217673663047</v>
      </c>
      <c r="Q13">
        <v>0.5461056782633964</v>
      </c>
      <c r="R13">
        <v>0.6022162311673669</v>
      </c>
      <c r="S13">
        <v>0.6594378841288417</v>
      </c>
      <c r="T13">
        <v>0.8261028927544966</v>
      </c>
      <c r="U13">
        <v>1.1525979210460338</v>
      </c>
      <c r="V13">
        <v>1.2589040095001074</v>
      </c>
      <c r="W13">
        <v>1.2287441427509282</v>
      </c>
      <c r="X13">
        <v>1.4612443382369937</v>
      </c>
      <c r="Y13">
        <v>1.6533969031261835</v>
      </c>
      <c r="Z13">
        <v>2.203609690332943</v>
      </c>
      <c r="AA13">
        <v>2.496290273960694</v>
      </c>
      <c r="AB13">
        <v>3.0022951497250974</v>
      </c>
      <c r="AC13">
        <v>3.4555967922632704</v>
      </c>
      <c r="AD13">
        <v>3.6388872018547844</v>
      </c>
      <c r="AE13">
        <v>4.405968586665251</v>
      </c>
      <c r="AF13">
        <v>4.699297240999566</v>
      </c>
      <c r="AG13">
        <v>5.152325428671268</v>
      </c>
      <c r="AH13">
        <v>5.507236857504776</v>
      </c>
      <c r="AI13">
        <v>6.013137635067174</v>
      </c>
      <c r="AJ13">
        <v>6.419865892142749</v>
      </c>
      <c r="AK13">
        <v>7.588977024307228</v>
      </c>
      <c r="AL13">
        <v>7.140449353033276</v>
      </c>
      <c r="AM13">
        <v>6.496664221563704</v>
      </c>
      <c r="AN13">
        <v>6.205590435923282</v>
      </c>
      <c r="AO13">
        <v>6.548894929711851</v>
      </c>
      <c r="AP13">
        <v>7.060506863004985</v>
      </c>
      <c r="AQ13">
        <v>7.615321745698399</v>
      </c>
      <c r="AR13">
        <v>7.8444020790341265</v>
      </c>
      <c r="AS13">
        <v>7.565733048929939</v>
      </c>
      <c r="AT13">
        <v>7.08591403815909</v>
      </c>
      <c r="AU13">
        <v>6.038829945101834</v>
      </c>
      <c r="AV13">
        <v>5.619914784529152</v>
      </c>
      <c r="AW13">
        <v>5.455314723763014</v>
      </c>
      <c r="AX13">
        <v>5.012278512110588</v>
      </c>
      <c r="AY13">
        <v>5.283879680081978</v>
      </c>
      <c r="AZ13">
        <v>5.073190004250607</v>
      </c>
      <c r="BA13">
        <v>6.739767443429702</v>
      </c>
      <c r="BB13">
        <v>5.703877284570546</v>
      </c>
      <c r="BC13">
        <v>5.063674363161365</v>
      </c>
      <c r="BD13">
        <v>5.178</v>
      </c>
      <c r="BE13">
        <v>5.857</v>
      </c>
      <c r="BF13">
        <v>6.321</v>
      </c>
      <c r="BG13">
        <v>6.574</v>
      </c>
    </row>
    <row r="15" spans="1:59" ht="12.75">
      <c r="A15" s="1" t="s">
        <v>143</v>
      </c>
      <c r="B15">
        <v>0.25212763821553713</v>
      </c>
      <c r="C15">
        <v>0.22781075940287113</v>
      </c>
      <c r="D15">
        <v>0.2719650919837647</v>
      </c>
      <c r="E15">
        <v>0.22141158076795897</v>
      </c>
      <c r="F15">
        <v>0.23420993803778323</v>
      </c>
      <c r="G15">
        <v>0.24252887026316902</v>
      </c>
      <c r="H15">
        <v>0.2329301023108008</v>
      </c>
      <c r="I15">
        <v>0.2732449277107471</v>
      </c>
      <c r="J15">
        <v>0.28540336711708014</v>
      </c>
      <c r="K15">
        <v>0.2943622172059571</v>
      </c>
      <c r="L15">
        <v>0.30524082088530763</v>
      </c>
      <c r="M15">
        <v>0.36859268937093753</v>
      </c>
      <c r="N15">
        <v>0.4229857077676905</v>
      </c>
      <c r="O15">
        <v>0.44026349008195315</v>
      </c>
      <c r="P15">
        <v>0.5471297732849854</v>
      </c>
      <c r="Q15">
        <v>0.6354384384467724</v>
      </c>
      <c r="R15">
        <v>0.6898314568435253</v>
      </c>
      <c r="S15">
        <v>0.7832594649132424</v>
      </c>
      <c r="T15">
        <v>0.8747677193924853</v>
      </c>
      <c r="U15">
        <v>1.1775675467186084</v>
      </c>
      <c r="V15">
        <v>1.3003585043804267</v>
      </c>
      <c r="W15">
        <v>1.4841667197991066</v>
      </c>
      <c r="X15">
        <v>1.625544042289731</v>
      </c>
      <c r="Y15">
        <v>1.7407042549545586</v>
      </c>
      <c r="Z15">
        <v>2.086160177561589</v>
      </c>
      <c r="AA15">
        <v>2.2198873065798237</v>
      </c>
      <c r="AB15">
        <v>2.4951949632498924</v>
      </c>
      <c r="AC15">
        <v>2.7436050015458293</v>
      </c>
      <c r="AD15">
        <v>2.97238285498642</v>
      </c>
      <c r="AE15">
        <v>3.2633048868921</v>
      </c>
      <c r="AF15">
        <v>3.7501741392579855</v>
      </c>
      <c r="AG15">
        <v>4.097790665316853</v>
      </c>
      <c r="AH15">
        <v>4.601978009421497</v>
      </c>
      <c r="AI15">
        <v>4.943214871828924</v>
      </c>
      <c r="AJ15">
        <v>5.395244831314137</v>
      </c>
      <c r="AK15">
        <v>5.619386539710979</v>
      </c>
      <c r="AL15">
        <v>5.953759802894207</v>
      </c>
      <c r="AM15">
        <v>6.114738197073337</v>
      </c>
      <c r="AN15">
        <v>6.414812740653953</v>
      </c>
      <c r="AO15">
        <v>6.715406998528777</v>
      </c>
      <c r="AP15">
        <v>7.028624941583506</v>
      </c>
      <c r="AQ15">
        <v>7.650612840589691</v>
      </c>
      <c r="AR15">
        <v>8.30555771983383</v>
      </c>
      <c r="AS15">
        <v>9.221578807345448</v>
      </c>
      <c r="AT15">
        <v>9.350594615278144</v>
      </c>
      <c r="AU15">
        <v>9.590093186810215</v>
      </c>
      <c r="AV15">
        <v>10.178483699938269</v>
      </c>
      <c r="AW15">
        <v>10.882669999650792</v>
      </c>
      <c r="AX15">
        <v>11.234322975547574</v>
      </c>
      <c r="AY15">
        <v>11.947029689633379</v>
      </c>
      <c r="AZ15">
        <v>13.02946464126702</v>
      </c>
      <c r="BA15">
        <v>13.759011550148774</v>
      </c>
      <c r="BB15">
        <v>14.253422917599428</v>
      </c>
      <c r="BC15">
        <v>15.164775554945637</v>
      </c>
      <c r="BD15">
        <v>16.124</v>
      </c>
      <c r="BE15">
        <v>17.256</v>
      </c>
      <c r="BF15">
        <v>17.552</v>
      </c>
      <c r="BG15">
        <v>17.598</v>
      </c>
    </row>
    <row r="17" spans="1:59" ht="12.75">
      <c r="A17" s="1" t="s">
        <v>144</v>
      </c>
      <c r="B17">
        <v>0.5928685527259899</v>
      </c>
      <c r="C17">
        <v>0.3856454804487893</v>
      </c>
      <c r="D17">
        <v>0.16914214533583355</v>
      </c>
      <c r="E17">
        <v>0.16590072970704303</v>
      </c>
      <c r="F17">
        <v>0.1594141791671608</v>
      </c>
      <c r="G17">
        <v>0.2749505267998927</v>
      </c>
      <c r="H17">
        <v>0.2934988008473231</v>
      </c>
      <c r="I17">
        <v>0.3938398290591813</v>
      </c>
      <c r="J17">
        <v>0.4439397186172786</v>
      </c>
      <c r="K17">
        <v>0.3799392354510422</v>
      </c>
      <c r="L17">
        <v>0.3976090525159732</v>
      </c>
      <c r="M17">
        <v>0.3787273194711041</v>
      </c>
      <c r="N17">
        <v>0.29365421124526053</v>
      </c>
      <c r="O17">
        <v>0.33949340099144903</v>
      </c>
      <c r="P17">
        <v>0.8149441083249106</v>
      </c>
      <c r="Q17">
        <v>0.8439299753150578</v>
      </c>
      <c r="R17">
        <v>0.8046019453163223</v>
      </c>
      <c r="S17">
        <v>0.8984672753833655</v>
      </c>
      <c r="T17">
        <v>0.7823198203862675</v>
      </c>
      <c r="U17">
        <v>0.9822618538987262</v>
      </c>
      <c r="V17">
        <v>1.2416929369216876</v>
      </c>
      <c r="W17">
        <v>1.1366572597240558</v>
      </c>
      <c r="X17">
        <v>1.4279540483970847</v>
      </c>
      <c r="Y17">
        <v>1.863674472757279</v>
      </c>
      <c r="Z17">
        <v>1.7674922670070157</v>
      </c>
      <c r="AA17">
        <v>1.609491516907862</v>
      </c>
      <c r="AB17">
        <v>2.730212466773424</v>
      </c>
      <c r="AC17">
        <v>2.6856897750665536</v>
      </c>
      <c r="AD17">
        <v>3.0338271903055447</v>
      </c>
      <c r="AE17">
        <v>3.2854914087155414</v>
      </c>
      <c r="AF17">
        <v>3.01933157020502</v>
      </c>
      <c r="AG17">
        <v>2.803120656666969</v>
      </c>
      <c r="AH17">
        <v>3.091200126559509</v>
      </c>
      <c r="AI17">
        <v>3.7689044537794287</v>
      </c>
      <c r="AJ17">
        <v>4.369144881545111</v>
      </c>
      <c r="AK17">
        <v>4.435988883295309</v>
      </c>
      <c r="AL17">
        <v>4.7975049800611345</v>
      </c>
      <c r="AM17">
        <v>6.25009772814833</v>
      </c>
      <c r="AN17">
        <v>6.22132340421157</v>
      </c>
      <c r="AO17">
        <v>5.092445316143556</v>
      </c>
      <c r="AP17">
        <v>4.526514426519599</v>
      </c>
      <c r="AQ17">
        <v>5.254382568710398</v>
      </c>
      <c r="AR17">
        <v>5.514584302636653</v>
      </c>
      <c r="AS17">
        <v>5.982249838441953</v>
      </c>
      <c r="AT17">
        <v>5.466073528689658</v>
      </c>
      <c r="AU17">
        <v>5.362892013533142</v>
      </c>
      <c r="AV17">
        <v>6.50119107731122</v>
      </c>
      <c r="AW17">
        <v>5.798007322698035</v>
      </c>
      <c r="AX17">
        <v>6.56441426242573</v>
      </c>
      <c r="AY17">
        <v>5.685472908815332</v>
      </c>
      <c r="AZ17">
        <v>7.8908208237320006</v>
      </c>
      <c r="BA17">
        <v>5.0733356973983454</v>
      </c>
      <c r="BB17">
        <v>4.610756060741158</v>
      </c>
      <c r="BC17">
        <v>4.934536493232104</v>
      </c>
      <c r="BD17">
        <f>BD5-BD11-BD13-BD15</f>
        <v>5.655999999999999</v>
      </c>
      <c r="BE17">
        <v>4.932</v>
      </c>
      <c r="BF17">
        <v>5.462</v>
      </c>
      <c r="BG17">
        <v>4.76</v>
      </c>
    </row>
    <row r="19" spans="1:55" ht="12.75">
      <c r="A19" s="1" t="s">
        <v>145</v>
      </c>
      <c r="B19">
        <f aca="true" t="shared" si="2" ref="B19:AG19">B17+B15+B13+B11+B9</f>
        <v>1.0440887309545648</v>
      </c>
      <c r="C19">
        <f t="shared" si="2"/>
        <v>0.7892940419452574</v>
      </c>
      <c r="D19">
        <f t="shared" si="2"/>
        <v>0.8435955021485283</v>
      </c>
      <c r="E19">
        <f t="shared" si="2"/>
        <v>0.7659187459252399</v>
      </c>
      <c r="F19">
        <f t="shared" si="2"/>
        <v>0.8099145084845057</v>
      </c>
      <c r="G19">
        <f t="shared" si="2"/>
        <v>1.0161754508001355</v>
      </c>
      <c r="H19">
        <f t="shared" si="2"/>
        <v>0.8990514964111114</v>
      </c>
      <c r="I19">
        <f t="shared" si="2"/>
        <v>1.0224822105471416</v>
      </c>
      <c r="J19">
        <f t="shared" si="2"/>
        <v>1.0764256296696955</v>
      </c>
      <c r="K19">
        <f t="shared" si="2"/>
        <v>1.204034845268514</v>
      </c>
      <c r="L19">
        <f t="shared" si="2"/>
        <v>1.2866088134547748</v>
      </c>
      <c r="M19">
        <f t="shared" si="2"/>
        <v>1.5226772760246403</v>
      </c>
      <c r="N19">
        <f t="shared" si="2"/>
        <v>1.4355807769567246</v>
      </c>
      <c r="O19">
        <f t="shared" si="2"/>
        <v>1.6230569341653507</v>
      </c>
      <c r="P19">
        <f t="shared" si="2"/>
        <v>2.3741672408846473</v>
      </c>
      <c r="Q19">
        <f t="shared" si="2"/>
        <v>2.7725718692577566</v>
      </c>
      <c r="R19">
        <f t="shared" si="2"/>
        <v>2.9704840125464074</v>
      </c>
      <c r="S19">
        <f t="shared" si="2"/>
        <v>3.2559831091229103</v>
      </c>
      <c r="T19">
        <f t="shared" si="2"/>
        <v>3.597068072313547</v>
      </c>
      <c r="U19">
        <f t="shared" si="2"/>
        <v>3.476999900000002</v>
      </c>
      <c r="V19">
        <f t="shared" si="2"/>
        <v>4.083597425715359</v>
      </c>
      <c r="W19">
        <f t="shared" si="2"/>
        <v>4.262380000000001</v>
      </c>
      <c r="X19">
        <f t="shared" si="2"/>
        <v>5.102249999999998</v>
      </c>
      <c r="Y19">
        <f t="shared" si="2"/>
        <v>6.014519999999998</v>
      </c>
      <c r="Z19">
        <f t="shared" si="2"/>
        <v>6.993262499999992</v>
      </c>
      <c r="AA19">
        <f t="shared" si="2"/>
        <v>8.7791</v>
      </c>
      <c r="AB19">
        <f t="shared" si="2"/>
        <v>11.502</v>
      </c>
      <c r="AC19">
        <f t="shared" si="2"/>
        <v>12.77461290302976</v>
      </c>
      <c r="AD19">
        <f t="shared" si="2"/>
        <v>13.4504656877688</v>
      </c>
      <c r="AE19">
        <f t="shared" si="2"/>
        <v>15.09211419066768</v>
      </c>
      <c r="AF19">
        <f t="shared" si="2"/>
        <v>17.1769243956782</v>
      </c>
      <c r="AG19">
        <f t="shared" si="2"/>
        <v>20.637000000000008</v>
      </c>
      <c r="AH19">
        <f aca="true" t="shared" si="3" ref="AH19:BC19">AH17+AH15+AH13+AH11+AH9</f>
        <v>22.30199999999998</v>
      </c>
      <c r="AI19">
        <f t="shared" si="3"/>
        <v>23.319999999999997</v>
      </c>
      <c r="AJ19">
        <f t="shared" si="3"/>
        <v>25.89000000000001</v>
      </c>
      <c r="AK19">
        <f t="shared" si="3"/>
        <v>28.345999999999993</v>
      </c>
      <c r="AL19">
        <f t="shared" si="3"/>
        <v>25.593</v>
      </c>
      <c r="AM19">
        <f t="shared" si="3"/>
        <v>23.417611005985</v>
      </c>
      <c r="AN19">
        <f t="shared" si="3"/>
        <v>22.036643750766007</v>
      </c>
      <c r="AO19">
        <f t="shared" si="3"/>
        <v>21.425408365891993</v>
      </c>
      <c r="AP19">
        <f t="shared" si="3"/>
        <v>22.577324189662</v>
      </c>
      <c r="AQ19">
        <f t="shared" si="3"/>
        <v>25.373248585339997</v>
      </c>
      <c r="AR19">
        <f t="shared" si="3"/>
        <v>25.906937596145003</v>
      </c>
      <c r="AS19">
        <f t="shared" si="3"/>
        <v>26.792836276098022</v>
      </c>
      <c r="AT19">
        <f t="shared" si="3"/>
        <v>25.7327591289235</v>
      </c>
      <c r="AU19">
        <f t="shared" si="3"/>
        <v>24.743756506073844</v>
      </c>
      <c r="AV19">
        <f t="shared" si="3"/>
        <v>27.321275004424383</v>
      </c>
      <c r="AW19">
        <f t="shared" si="3"/>
        <v>25.623837596598484</v>
      </c>
      <c r="AX19">
        <f t="shared" si="3"/>
        <v>26.119701834633698</v>
      </c>
      <c r="AY19">
        <f t="shared" si="3"/>
        <v>25.621000000000002</v>
      </c>
      <c r="AZ19">
        <f t="shared" si="3"/>
        <v>30.686000000000003</v>
      </c>
      <c r="BA19">
        <f t="shared" si="3"/>
        <v>31.391000000000005</v>
      </c>
      <c r="BB19">
        <f t="shared" si="3"/>
        <v>30.09863034979785</v>
      </c>
      <c r="BC19">
        <f t="shared" si="3"/>
        <v>31.574361143886126</v>
      </c>
    </row>
    <row r="20" spans="1:59" ht="12.75">
      <c r="A20" s="1" t="s">
        <v>159</v>
      </c>
      <c r="BD20">
        <f>BD17+BD15</f>
        <v>21.779999999999998</v>
      </c>
      <c r="BE20">
        <f>BE17+BE15</f>
        <v>22.188000000000002</v>
      </c>
      <c r="BF20">
        <f>BF17+BF15</f>
        <v>23.014</v>
      </c>
      <c r="BG20">
        <f>BG17+BG15</f>
        <v>22.357999999999997</v>
      </c>
    </row>
    <row r="21" spans="1:55" ht="12.75">
      <c r="A21" t="s">
        <v>146</v>
      </c>
      <c r="B21">
        <f aca="true" t="shared" si="4" ref="B21:AG21">B19-B5</f>
        <v>0</v>
      </c>
      <c r="C21">
        <f t="shared" si="4"/>
        <v>0</v>
      </c>
      <c r="D21">
        <f t="shared" si="4"/>
        <v>0</v>
      </c>
      <c r="E21">
        <f t="shared" si="4"/>
        <v>0</v>
      </c>
      <c r="F21">
        <f t="shared" si="4"/>
        <v>0</v>
      </c>
      <c r="G21">
        <f t="shared" si="4"/>
        <v>0</v>
      </c>
      <c r="H21">
        <f t="shared" si="4"/>
        <v>0</v>
      </c>
      <c r="I21">
        <f t="shared" si="4"/>
        <v>0</v>
      </c>
      <c r="J21">
        <f t="shared" si="4"/>
        <v>0</v>
      </c>
      <c r="K21">
        <f t="shared" si="4"/>
        <v>0</v>
      </c>
      <c r="L21">
        <f t="shared" si="4"/>
        <v>0</v>
      </c>
      <c r="M21">
        <f t="shared" si="4"/>
        <v>0</v>
      </c>
      <c r="N21">
        <f t="shared" si="4"/>
        <v>0</v>
      </c>
      <c r="O21">
        <f t="shared" si="4"/>
        <v>0</v>
      </c>
      <c r="P21">
        <f t="shared" si="4"/>
        <v>0</v>
      </c>
      <c r="Q21">
        <f t="shared" si="4"/>
        <v>0</v>
      </c>
      <c r="R21">
        <f t="shared" si="4"/>
        <v>0</v>
      </c>
      <c r="S21">
        <f t="shared" si="4"/>
        <v>0</v>
      </c>
      <c r="T21">
        <f t="shared" si="4"/>
        <v>0</v>
      </c>
      <c r="U21">
        <f t="shared" si="4"/>
        <v>0</v>
      </c>
      <c r="V21">
        <f t="shared" si="4"/>
        <v>0.13299999999999823</v>
      </c>
      <c r="W21">
        <f t="shared" si="4"/>
        <v>0.2450000000000001</v>
      </c>
      <c r="X21">
        <f t="shared" si="4"/>
        <v>0.3749999999999991</v>
      </c>
      <c r="Y21">
        <f t="shared" si="4"/>
        <v>0.47499999999999964</v>
      </c>
      <c r="Z21">
        <f t="shared" si="4"/>
        <v>0.6439999999999992</v>
      </c>
      <c r="AA21">
        <f t="shared" si="4"/>
        <v>1.0989999999999993</v>
      </c>
      <c r="AB21">
        <f t="shared" si="4"/>
        <v>1.3160000000000007</v>
      </c>
      <c r="AC21">
        <f t="shared" si="4"/>
        <v>1.3160000000000025</v>
      </c>
      <c r="AD21">
        <f t="shared" si="4"/>
        <v>1.2710000000000008</v>
      </c>
      <c r="AE21">
        <f t="shared" si="4"/>
        <v>1.1800000000000015</v>
      </c>
      <c r="AF21">
        <f t="shared" si="4"/>
        <v>1.5320000000000036</v>
      </c>
      <c r="AG21">
        <f t="shared" si="4"/>
        <v>2.5549999999999997</v>
      </c>
      <c r="AH21">
        <f aca="true" t="shared" si="5" ref="AH21:BC21">AH19-AH5</f>
        <v>2.813000000000006</v>
      </c>
      <c r="AI21">
        <f t="shared" si="5"/>
        <v>2.4959999999999987</v>
      </c>
      <c r="AJ21">
        <f t="shared" si="5"/>
        <v>2.3820000000000014</v>
      </c>
      <c r="AK21">
        <f t="shared" si="5"/>
        <v>2.449999999999992</v>
      </c>
      <c r="AL21">
        <f t="shared" si="5"/>
        <v>2.2689999999999984</v>
      </c>
      <c r="AM21">
        <f t="shared" si="5"/>
        <v>1.4519999999999982</v>
      </c>
      <c r="AN21">
        <f t="shared" si="5"/>
        <v>0.9299999999999962</v>
      </c>
      <c r="AO21">
        <f t="shared" si="5"/>
        <v>0.8169999999999931</v>
      </c>
      <c r="AP21">
        <f t="shared" si="5"/>
        <v>0.953000000000003</v>
      </c>
      <c r="AQ21">
        <f t="shared" si="5"/>
        <v>1.0889999999999986</v>
      </c>
      <c r="AR21">
        <f t="shared" si="5"/>
        <v>0.9980000000000011</v>
      </c>
      <c r="AS21">
        <f t="shared" si="5"/>
        <v>0.9080000000000013</v>
      </c>
      <c r="AT21">
        <f t="shared" si="5"/>
        <v>0.9529999999999994</v>
      </c>
      <c r="AU21">
        <f t="shared" si="5"/>
        <v>0.9979999999999976</v>
      </c>
      <c r="AV21">
        <f t="shared" si="5"/>
        <v>1.7289999999999957</v>
      </c>
      <c r="AW21">
        <f t="shared" si="5"/>
        <v>1.3160000000000025</v>
      </c>
      <c r="AX21">
        <f t="shared" si="5"/>
        <v>1.1339999999999968</v>
      </c>
      <c r="AY21">
        <f t="shared" si="5"/>
        <v>1.1120000000000019</v>
      </c>
      <c r="AZ21">
        <f t="shared" si="5"/>
        <v>1.203000000000003</v>
      </c>
      <c r="BA21">
        <f t="shared" si="5"/>
        <v>1.7700000000000031</v>
      </c>
      <c r="BB21">
        <f t="shared" si="5"/>
        <v>1.7486302497978485</v>
      </c>
      <c r="BC21">
        <f t="shared" si="5"/>
        <v>1.3813611438861244</v>
      </c>
    </row>
    <row r="25" ht="12.75">
      <c r="B25" t="s">
        <v>147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79"/>
  <sheetViews>
    <sheetView workbookViewId="0" topLeftCell="B28">
      <selection activeCell="C62" sqref="C62"/>
    </sheetView>
  </sheetViews>
  <sheetFormatPr defaultColWidth="9.140625" defaultRowHeight="12.75"/>
  <cols>
    <col min="1" max="1" width="61.00390625" style="0" bestFit="1" customWidth="1"/>
    <col min="2" max="2" width="72.28125" style="0" bestFit="1" customWidth="1"/>
    <col min="49" max="60" width="12.00390625" style="0" bestFit="1" customWidth="1"/>
  </cols>
  <sheetData>
    <row r="1" spans="1:60" ht="12.75">
      <c r="A1" s="1" t="s">
        <v>101</v>
      </c>
      <c r="B1" s="1" t="s">
        <v>102</v>
      </c>
      <c r="C1" s="1">
        <v>1950</v>
      </c>
      <c r="D1" s="1">
        <v>1951</v>
      </c>
      <c r="E1" s="1">
        <v>1952</v>
      </c>
      <c r="F1" s="1">
        <v>1953</v>
      </c>
      <c r="G1" s="1">
        <v>1954</v>
      </c>
      <c r="H1" s="1">
        <v>1955</v>
      </c>
      <c r="I1" s="1">
        <v>1956</v>
      </c>
      <c r="J1" s="1">
        <v>1957</v>
      </c>
      <c r="K1" s="1">
        <v>1958</v>
      </c>
      <c r="L1" s="1">
        <v>1959</v>
      </c>
      <c r="M1" s="1">
        <v>1960</v>
      </c>
      <c r="N1" s="1">
        <v>1961</v>
      </c>
      <c r="O1" s="1">
        <v>1962</v>
      </c>
      <c r="P1" s="1">
        <v>1963</v>
      </c>
      <c r="Q1" s="1">
        <v>1964</v>
      </c>
      <c r="R1" s="1">
        <v>1965</v>
      </c>
      <c r="S1" s="1">
        <v>1966</v>
      </c>
      <c r="T1" s="1">
        <v>1967</v>
      </c>
      <c r="U1" s="1">
        <v>1968</v>
      </c>
      <c r="V1" s="1">
        <v>1969</v>
      </c>
      <c r="W1" s="1">
        <v>1970</v>
      </c>
      <c r="X1" s="1">
        <v>1971</v>
      </c>
      <c r="Y1" s="1">
        <v>1972</v>
      </c>
      <c r="Z1" s="1">
        <v>1973</v>
      </c>
      <c r="AA1" s="1">
        <v>1974</v>
      </c>
      <c r="AB1" s="1">
        <v>1975</v>
      </c>
      <c r="AC1" s="1">
        <v>1976</v>
      </c>
      <c r="AD1" s="1">
        <v>1977</v>
      </c>
      <c r="AE1" s="1">
        <v>1978</v>
      </c>
      <c r="AF1" s="1">
        <v>1979</v>
      </c>
      <c r="AG1" s="1">
        <v>1980</v>
      </c>
      <c r="AH1" s="1">
        <v>1981</v>
      </c>
      <c r="AI1" s="1">
        <v>1982</v>
      </c>
      <c r="AJ1" s="1">
        <v>1983</v>
      </c>
      <c r="AK1" s="1">
        <v>1984</v>
      </c>
      <c r="AL1" s="1">
        <v>1985</v>
      </c>
      <c r="AM1" s="1">
        <v>1986</v>
      </c>
      <c r="AN1" s="1">
        <v>1987</v>
      </c>
      <c r="AO1" s="1">
        <v>1988</v>
      </c>
      <c r="AP1" s="1">
        <v>1989</v>
      </c>
      <c r="AQ1" s="1">
        <v>1990</v>
      </c>
      <c r="AR1" s="1">
        <v>1991</v>
      </c>
      <c r="AS1" s="1">
        <v>1992</v>
      </c>
      <c r="AT1" s="1">
        <v>1993</v>
      </c>
      <c r="AU1" s="1">
        <v>1994</v>
      </c>
      <c r="AV1" s="1">
        <v>1995</v>
      </c>
      <c r="AW1" s="1">
        <v>1996</v>
      </c>
      <c r="AX1" s="1">
        <v>1997</v>
      </c>
      <c r="AY1" s="1">
        <v>1998</v>
      </c>
      <c r="AZ1" s="1">
        <v>1999</v>
      </c>
      <c r="BA1" s="1">
        <v>2000</v>
      </c>
      <c r="BB1" s="1">
        <v>2001</v>
      </c>
      <c r="BC1" s="1">
        <v>2002</v>
      </c>
      <c r="BD1" s="1">
        <v>2003</v>
      </c>
      <c r="BE1" s="1">
        <v>2004</v>
      </c>
      <c r="BF1" s="1">
        <v>2005</v>
      </c>
      <c r="BG1" s="1">
        <v>2006</v>
      </c>
      <c r="BH1" s="1">
        <v>2007</v>
      </c>
    </row>
    <row r="2" spans="1:2" ht="12.75">
      <c r="A2" s="1"/>
      <c r="B2" s="1"/>
    </row>
    <row r="3" spans="1:60" ht="12.75">
      <c r="A3" s="1" t="s">
        <v>103</v>
      </c>
      <c r="B3" s="1" t="s">
        <v>104</v>
      </c>
      <c r="C3" s="2">
        <v>0.23728291157030523</v>
      </c>
      <c r="D3" s="2">
        <v>0.27098771087996</v>
      </c>
      <c r="E3" s="2">
        <v>0.2825693433366554</v>
      </c>
      <c r="F3" s="2">
        <v>0.30671014017259435</v>
      </c>
      <c r="G3" s="2">
        <v>0.3595075975437765</v>
      </c>
      <c r="H3" s="2">
        <v>0.40031217290892346</v>
      </c>
      <c r="I3" s="2">
        <v>0.46773030694479734</v>
      </c>
      <c r="J3" s="2">
        <v>0.5429993716894113</v>
      </c>
      <c r="K3" s="2">
        <v>0.5805716515318204</v>
      </c>
      <c r="L3" s="2">
        <v>0.6080433998093464</v>
      </c>
      <c r="M3" s="2">
        <v>0.6618545790651837</v>
      </c>
      <c r="N3" s="2">
        <v>0.7137409352424471</v>
      </c>
      <c r="O3" s="2">
        <v>0.7841720626188425</v>
      </c>
      <c r="P3" s="2">
        <v>0.8833952187838875</v>
      </c>
      <c r="Q3" s="2">
        <v>1.0191292471116455</v>
      </c>
      <c r="R3" s="2">
        <v>1.1523850758029324</v>
      </c>
      <c r="S3" s="2">
        <v>1.3029594180653978</v>
      </c>
      <c r="T3" s="2">
        <v>1.42960575702619</v>
      </c>
      <c r="U3" s="2">
        <v>1.5939014583577427</v>
      </c>
      <c r="V3" s="2">
        <v>1.80538</v>
      </c>
      <c r="W3" s="2">
        <v>2.09215</v>
      </c>
      <c r="X3" s="2">
        <v>2.47316</v>
      </c>
      <c r="Y3" s="2">
        <v>2.84521</v>
      </c>
      <c r="Z3" s="2">
        <v>3.26706</v>
      </c>
      <c r="AA3" s="2">
        <v>3.80755</v>
      </c>
      <c r="AB3" s="2">
        <v>4.364050000000001</v>
      </c>
      <c r="AC3" s="2">
        <v>4.96902</v>
      </c>
      <c r="AD3" s="2">
        <v>5.54786</v>
      </c>
      <c r="AE3" s="2">
        <v>6.166980000000001</v>
      </c>
      <c r="AF3" s="2">
        <v>6.842789999999999</v>
      </c>
      <c r="AG3" s="2">
        <v>7.62615</v>
      </c>
      <c r="AH3" s="2">
        <v>8.28789</v>
      </c>
      <c r="AI3" s="2">
        <v>8.68442</v>
      </c>
      <c r="AJ3" s="2">
        <v>8.84328</v>
      </c>
      <c r="AK3" s="2">
        <v>9.14617</v>
      </c>
      <c r="AL3" s="2">
        <v>9.40416</v>
      </c>
      <c r="AM3" s="2">
        <v>9.4705</v>
      </c>
      <c r="AN3" s="2">
        <v>9.669699999999999</v>
      </c>
      <c r="AO3" s="2">
        <v>9.98159</v>
      </c>
      <c r="AP3" s="2">
        <v>10.43913</v>
      </c>
      <c r="AQ3" s="2">
        <v>10.91807</v>
      </c>
      <c r="AR3" s="2">
        <v>11.42688</v>
      </c>
      <c r="AS3" s="2">
        <v>11.84894</v>
      </c>
      <c r="AT3" s="2">
        <v>12.25291</v>
      </c>
      <c r="AU3" s="2">
        <v>12.7966</v>
      </c>
      <c r="AV3" s="2">
        <v>13.222819999999999</v>
      </c>
      <c r="AW3" s="2">
        <v>13.65905</v>
      </c>
      <c r="AX3" s="2">
        <v>14.063379999999999</v>
      </c>
      <c r="AY3" s="2">
        <v>14.55473</v>
      </c>
      <c r="AZ3" s="2">
        <v>15.18483</v>
      </c>
      <c r="BA3" s="2">
        <v>16.16872</v>
      </c>
      <c r="BB3" s="2">
        <v>17.18458</v>
      </c>
      <c r="BC3" s="2">
        <v>18.21544</v>
      </c>
      <c r="BD3" s="2">
        <v>19.18425</v>
      </c>
      <c r="BE3" s="2">
        <v>19.76981</v>
      </c>
      <c r="BF3" s="2">
        <v>20.385089999999998</v>
      </c>
      <c r="BG3" s="2">
        <v>21.261870000000002</v>
      </c>
      <c r="BH3" s="2">
        <v>22.252560000000003</v>
      </c>
    </row>
    <row r="4" spans="1:60" ht="12.7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2.75">
      <c r="A5" s="1" t="s">
        <v>5</v>
      </c>
      <c r="B5" s="1" t="s">
        <v>105</v>
      </c>
      <c r="C5" s="2">
        <v>0.16335158316741066</v>
      </c>
      <c r="D5" s="2">
        <v>0.1865548230936902</v>
      </c>
      <c r="E5" s="2">
        <v>0.1945279130433375</v>
      </c>
      <c r="F5" s="2">
        <v>0.21262371134189953</v>
      </c>
      <c r="G5" s="2">
        <v>0.2531281148225216</v>
      </c>
      <c r="H5" s="2">
        <v>0.27647786386581974</v>
      </c>
      <c r="I5" s="2">
        <v>0.3199392257358617</v>
      </c>
      <c r="J5" s="2">
        <v>0.3704249200997504</v>
      </c>
      <c r="K5" s="2">
        <v>0.39493913987110507</v>
      </c>
      <c r="L5" s="2">
        <v>0.4150040501148673</v>
      </c>
      <c r="M5" s="2">
        <v>0.4558565666656299</v>
      </c>
      <c r="N5" s="2">
        <v>0.4911665272880455</v>
      </c>
      <c r="O5" s="2">
        <v>0.540100075894064</v>
      </c>
      <c r="P5" s="2">
        <v>0.6062926603647582</v>
      </c>
      <c r="Q5" s="2">
        <v>0.7012406660709463</v>
      </c>
      <c r="R5" s="2">
        <v>0.7920766656214985</v>
      </c>
      <c r="S5" s="2">
        <v>0.8944645907362312</v>
      </c>
      <c r="T5" s="2">
        <v>0.9768384451766368</v>
      </c>
      <c r="U5" s="2">
        <v>1.0858591334754908</v>
      </c>
      <c r="V5" s="2">
        <v>1.2225174560623675</v>
      </c>
      <c r="W5" s="2">
        <v>1.4068556071587044</v>
      </c>
      <c r="X5" s="2">
        <v>1.6520525657960572</v>
      </c>
      <c r="Y5" s="2">
        <v>1.8955491927315409</v>
      </c>
      <c r="Z5" s="2">
        <v>2.1754462129976178</v>
      </c>
      <c r="AA5" s="2">
        <v>2.5267244872733188</v>
      </c>
      <c r="AB5" s="2">
        <v>2.872127104719869</v>
      </c>
      <c r="AC5" s="2">
        <v>3.248139439184268</v>
      </c>
      <c r="AD5" s="2">
        <v>3.6095278948198555</v>
      </c>
      <c r="AE5" s="2">
        <v>3.986189611809732</v>
      </c>
      <c r="AF5" s="2">
        <v>4.427161951905601</v>
      </c>
      <c r="AG5" s="2">
        <v>4.920575827205127</v>
      </c>
      <c r="AH5" s="2">
        <v>5.3298881378791</v>
      </c>
      <c r="AI5" s="2">
        <v>5.580247976230503</v>
      </c>
      <c r="AJ5" s="2">
        <v>5.698055994124254</v>
      </c>
      <c r="AK5" s="2">
        <v>5.932762671767416</v>
      </c>
      <c r="AL5" s="2">
        <v>6.166611001140746</v>
      </c>
      <c r="AM5" s="2">
        <v>6.202070308370043</v>
      </c>
      <c r="AN5" s="2">
        <v>6.285531851330518</v>
      </c>
      <c r="AO5" s="2">
        <v>6.4439983235835525</v>
      </c>
      <c r="AP5" s="2">
        <v>6.7706402951451174</v>
      </c>
      <c r="AQ5" s="2">
        <v>7.080391719838762</v>
      </c>
      <c r="AR5" s="2">
        <v>7.421093443276046</v>
      </c>
      <c r="AS5" s="2">
        <v>7.66191604561298</v>
      </c>
      <c r="AT5" s="2">
        <v>7.946516339176629</v>
      </c>
      <c r="AU5" s="2">
        <v>8.436502019997981</v>
      </c>
      <c r="AV5" s="2">
        <v>8.690777389046223</v>
      </c>
      <c r="AW5" s="2">
        <v>8.944865176182669</v>
      </c>
      <c r="AX5" s="2">
        <v>9.209808246985324</v>
      </c>
      <c r="AY5" s="2">
        <v>9.534881340936822</v>
      </c>
      <c r="AZ5" s="2">
        <v>9.959488671258942</v>
      </c>
      <c r="BA5" s="2">
        <v>10.618877845731937</v>
      </c>
      <c r="BB5" s="2">
        <v>11.300372570162597</v>
      </c>
      <c r="BC5" s="2">
        <v>11.98518791524705</v>
      </c>
      <c r="BD5" s="2">
        <v>12.733867500648845</v>
      </c>
      <c r="BE5" s="2">
        <v>13.125163111131435</v>
      </c>
      <c r="BF5" s="2">
        <v>13.528802042081539</v>
      </c>
      <c r="BG5" s="2">
        <v>14.103556430334347</v>
      </c>
      <c r="BH5" s="2">
        <v>14.80660540968715</v>
      </c>
    </row>
    <row r="6" spans="1:60" ht="12.75">
      <c r="A6" s="1" t="s">
        <v>106</v>
      </c>
      <c r="B6" s="1" t="s">
        <v>86</v>
      </c>
      <c r="C6" s="2">
        <v>0.035710876132215394</v>
      </c>
      <c r="D6" s="2">
        <v>0.04078341972687553</v>
      </c>
      <c r="E6" s="2">
        <v>0.04252644554922748</v>
      </c>
      <c r="F6" s="2">
        <v>0.04792971466336572</v>
      </c>
      <c r="G6" s="2">
        <v>0.05606580885254987</v>
      </c>
      <c r="H6" s="2">
        <v>0.06742180688224379</v>
      </c>
      <c r="I6" s="2">
        <v>0.08307188892482534</v>
      </c>
      <c r="J6" s="2">
        <v>0.09833782174581315</v>
      </c>
      <c r="K6" s="2">
        <v>0.10528147741984417</v>
      </c>
      <c r="L6" s="2">
        <v>0.10683876267639261</v>
      </c>
      <c r="M6" s="2">
        <v>0.11291592187138451</v>
      </c>
      <c r="N6" s="2">
        <v>0.11938908914023316</v>
      </c>
      <c r="O6" s="2">
        <v>0.1283408369564919</v>
      </c>
      <c r="P6" s="2">
        <v>0.14574861364450586</v>
      </c>
      <c r="Q6" s="2">
        <v>0.16469203625929313</v>
      </c>
      <c r="R6" s="2">
        <v>0.18257657331337082</v>
      </c>
      <c r="S6" s="2">
        <v>0.2000973442668818</v>
      </c>
      <c r="T6" s="2">
        <v>0.21512004529841555</v>
      </c>
      <c r="U6" s="2">
        <v>0.23356531965031863</v>
      </c>
      <c r="V6" s="2">
        <v>0.2639610504000547</v>
      </c>
      <c r="W6" s="2">
        <v>0.31160997633486176</v>
      </c>
      <c r="X6" s="2">
        <v>0.37160509756829785</v>
      </c>
      <c r="Y6" s="2">
        <v>0.4219546553785294</v>
      </c>
      <c r="Z6" s="2">
        <v>0.47972708177384593</v>
      </c>
      <c r="AA6" s="2">
        <v>0.5617351557290395</v>
      </c>
      <c r="AB6" s="2">
        <v>0.6572637702000427</v>
      </c>
      <c r="AC6" s="2">
        <v>0.7608215192003415</v>
      </c>
      <c r="AD6" s="2">
        <v>0.857098805569951</v>
      </c>
      <c r="AE6" s="2">
        <v>0.9657018880991434</v>
      </c>
      <c r="AF6" s="2">
        <v>1.0750429121496352</v>
      </c>
      <c r="AG6" s="2">
        <v>1.223016274598414</v>
      </c>
      <c r="AH6" s="2">
        <v>1.3640725978412176</v>
      </c>
      <c r="AI6" s="2">
        <v>1.4524602631309662</v>
      </c>
      <c r="AJ6" s="2">
        <v>1.4952119709669058</v>
      </c>
      <c r="AK6" s="2">
        <v>1.551879748814737</v>
      </c>
      <c r="AL6" s="2">
        <v>1.5911568993427128</v>
      </c>
      <c r="AM6" s="2">
        <v>1.6130979735682818</v>
      </c>
      <c r="AN6" s="2">
        <v>1.685116497754541</v>
      </c>
      <c r="AO6" s="2">
        <v>1.7852734749398964</v>
      </c>
      <c r="AP6" s="2">
        <v>1.8864828842268255</v>
      </c>
      <c r="AQ6" s="2">
        <v>2.003362813215768</v>
      </c>
      <c r="AR6" s="2">
        <v>2.1250386695696486</v>
      </c>
      <c r="AS6" s="2">
        <v>2.2550842333433554</v>
      </c>
      <c r="AT6" s="2">
        <v>2.3465558842177217</v>
      </c>
      <c r="AU6" s="2">
        <v>2.4112692445207555</v>
      </c>
      <c r="AV6" s="2">
        <v>2.5317812378609856</v>
      </c>
      <c r="AW6" s="2">
        <v>2.651323284387103</v>
      </c>
      <c r="AX6" s="2">
        <v>2.7675574633086715</v>
      </c>
      <c r="AY6" s="2">
        <v>2.9041172547289174</v>
      </c>
      <c r="AZ6" s="2">
        <v>3.063995223525109</v>
      </c>
      <c r="BA6" s="2">
        <v>3.298399113512085</v>
      </c>
      <c r="BB6" s="2">
        <v>3.5363417070638996</v>
      </c>
      <c r="BC6" s="2">
        <v>3.7966701530992726</v>
      </c>
      <c r="BD6" s="2">
        <v>3.996909613288347</v>
      </c>
      <c r="BE6" s="2">
        <v>4.174048433645974</v>
      </c>
      <c r="BF6" s="2">
        <v>4.362339064847341</v>
      </c>
      <c r="BG6" s="2">
        <v>4.614331487695997</v>
      </c>
      <c r="BH6" s="2">
        <v>4.869794184077612</v>
      </c>
    </row>
    <row r="7" spans="1:60" ht="12.75">
      <c r="A7" s="1" t="s">
        <v>107</v>
      </c>
      <c r="B7" s="1" t="s">
        <v>108</v>
      </c>
      <c r="C7" s="2">
        <v>0.03822045227067916</v>
      </c>
      <c r="D7" s="2">
        <v>0.04364946805939427</v>
      </c>
      <c r="E7" s="2">
        <v>0.04551498474409038</v>
      </c>
      <c r="F7" s="2">
        <v>0.046156714167329076</v>
      </c>
      <c r="G7" s="2">
        <v>0.050313673868704986</v>
      </c>
      <c r="H7" s="2">
        <v>0.056412502160859905</v>
      </c>
      <c r="I7" s="2">
        <v>0.06471919228411027</v>
      </c>
      <c r="J7" s="2">
        <v>0.0742366298438476</v>
      </c>
      <c r="K7" s="2">
        <v>0.08035103424087116</v>
      </c>
      <c r="L7" s="2">
        <v>0.08620058701808651</v>
      </c>
      <c r="M7" s="2">
        <v>0.09308209052816932</v>
      </c>
      <c r="N7" s="2">
        <v>0.1031853188141684</v>
      </c>
      <c r="O7" s="2">
        <v>0.1157311497682867</v>
      </c>
      <c r="P7" s="2">
        <v>0.1313539447746234</v>
      </c>
      <c r="Q7" s="2">
        <v>0.1531965447814061</v>
      </c>
      <c r="R7" s="2">
        <v>0.17773183686806304</v>
      </c>
      <c r="S7" s="2">
        <v>0.20839748306228484</v>
      </c>
      <c r="T7" s="2">
        <v>0.2376472665511375</v>
      </c>
      <c r="U7" s="2">
        <v>0.27447700523193314</v>
      </c>
      <c r="V7" s="2">
        <v>0.3189014935375778</v>
      </c>
      <c r="W7" s="2">
        <v>0.373684416506434</v>
      </c>
      <c r="X7" s="2">
        <v>0.4495023366356449</v>
      </c>
      <c r="Y7" s="2">
        <v>0.5277061518899298</v>
      </c>
      <c r="Z7" s="2">
        <v>0.6118867052285357</v>
      </c>
      <c r="AA7" s="2">
        <v>0.7190903569976417</v>
      </c>
      <c r="AB7" s="2">
        <v>0.8346591250800882</v>
      </c>
      <c r="AC7" s="2">
        <v>0.9600590416153902</v>
      </c>
      <c r="AD7" s="2">
        <v>1.0812332996101934</v>
      </c>
      <c r="AE7" s="2">
        <v>1.2150885000911245</v>
      </c>
      <c r="AF7" s="2">
        <v>1.3405851359447638</v>
      </c>
      <c r="AG7" s="2">
        <v>1.4825578981964587</v>
      </c>
      <c r="AH7" s="2">
        <v>1.5939292642796832</v>
      </c>
      <c r="AI7" s="2">
        <v>1.6517117606385312</v>
      </c>
      <c r="AJ7" s="2">
        <v>1.6500120349088394</v>
      </c>
      <c r="AK7" s="2">
        <v>1.6615275794178461</v>
      </c>
      <c r="AL7" s="2">
        <v>1.6463920995165409</v>
      </c>
      <c r="AM7" s="2">
        <v>1.6553317180616738</v>
      </c>
      <c r="AN7" s="2">
        <v>1.6990516509149405</v>
      </c>
      <c r="AO7" s="2">
        <v>1.7523182014765513</v>
      </c>
      <c r="AP7" s="2">
        <v>1.7820068206280566</v>
      </c>
      <c r="AQ7" s="2">
        <v>1.83431546694547</v>
      </c>
      <c r="AR7" s="2">
        <v>1.880747887154306</v>
      </c>
      <c r="AS7" s="2">
        <v>1.9319397210436642</v>
      </c>
      <c r="AT7" s="2">
        <v>1.9598377766056503</v>
      </c>
      <c r="AU7" s="2">
        <v>1.9488287354812646</v>
      </c>
      <c r="AV7" s="2">
        <v>2.0002613730927905</v>
      </c>
      <c r="AW7" s="2">
        <v>2.062861539430228</v>
      </c>
      <c r="AX7" s="2">
        <v>2.0860142897060054</v>
      </c>
      <c r="AY7" s="2">
        <v>2.115731404334259</v>
      </c>
      <c r="AZ7" s="2">
        <v>2.161346105215949</v>
      </c>
      <c r="BA7" s="2">
        <v>2.2514430407559765</v>
      </c>
      <c r="BB7" s="2">
        <v>2.3478657227735047</v>
      </c>
      <c r="BC7" s="2">
        <v>2.4335819316536766</v>
      </c>
      <c r="BD7" s="2">
        <v>2.453472886062808</v>
      </c>
      <c r="BE7" s="2">
        <v>2.4705984552225915</v>
      </c>
      <c r="BF7" s="2">
        <v>2.4939488930711198</v>
      </c>
      <c r="BG7" s="2">
        <v>2.543982081969654</v>
      </c>
      <c r="BH7" s="2">
        <v>2.576160406235238</v>
      </c>
    </row>
    <row r="8" spans="1:60" ht="12.75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2.75">
      <c r="A9" s="1" t="s">
        <v>109</v>
      </c>
      <c r="B9" s="1" t="s">
        <v>110</v>
      </c>
      <c r="C9" s="2">
        <f aca="true" t="shared" si="0" ref="C9:AH9">C11+C12+C13</f>
        <v>0.26858550878323534</v>
      </c>
      <c r="D9" s="2">
        <f t="shared" si="0"/>
        <v>0.3152390092949655</v>
      </c>
      <c r="E9" s="2">
        <f t="shared" si="0"/>
        <v>0.3089236018074905</v>
      </c>
      <c r="F9" s="2">
        <f t="shared" si="0"/>
        <v>0.5360215058435411</v>
      </c>
      <c r="G9" s="2">
        <f t="shared" si="0"/>
        <v>0.42790867705544267</v>
      </c>
      <c r="H9" s="2">
        <f t="shared" si="0"/>
        <v>0.5940744005829071</v>
      </c>
      <c r="I9" s="2">
        <f t="shared" si="0"/>
        <v>0.7117592361493554</v>
      </c>
      <c r="J9" s="2">
        <f t="shared" si="0"/>
        <v>0.6863644104400775</v>
      </c>
      <c r="K9" s="2">
        <f t="shared" si="0"/>
        <v>0.6725640562898715</v>
      </c>
      <c r="L9" s="2">
        <f t="shared" si="0"/>
        <v>0.6444904055599519</v>
      </c>
      <c r="M9" s="2">
        <f t="shared" si="0"/>
        <v>0.6966424428873449</v>
      </c>
      <c r="N9" s="2">
        <f t="shared" si="0"/>
        <v>0.8685347415207445</v>
      </c>
      <c r="O9" s="2">
        <f t="shared" si="0"/>
        <v>0.9290854392229382</v>
      </c>
      <c r="P9" s="2">
        <f t="shared" si="0"/>
        <v>1.1813937984736467</v>
      </c>
      <c r="Q9" s="2">
        <f t="shared" si="0"/>
        <v>1.3472526612687066</v>
      </c>
      <c r="R9" s="2">
        <f t="shared" si="0"/>
        <v>1.485364798883065</v>
      </c>
      <c r="S9" s="2">
        <f t="shared" si="0"/>
        <v>1.620159435404829</v>
      </c>
      <c r="T9" s="2">
        <f t="shared" si="0"/>
        <v>1.8827049880163624</v>
      </c>
      <c r="U9" s="2">
        <f t="shared" si="0"/>
        <v>2.1789185934187296</v>
      </c>
      <c r="V9" s="2">
        <f t="shared" si="0"/>
        <v>2.589631840421</v>
      </c>
      <c r="W9" s="2">
        <f t="shared" si="0"/>
        <v>2.9238166113338</v>
      </c>
      <c r="X9" s="2">
        <f t="shared" si="0"/>
        <v>3.362495003385</v>
      </c>
      <c r="Y9" s="2">
        <f t="shared" si="0"/>
        <v>3.3108854456790002</v>
      </c>
      <c r="Z9" s="2">
        <f t="shared" si="0"/>
        <v>3.4115562677030997</v>
      </c>
      <c r="AA9" s="2">
        <f t="shared" si="0"/>
        <v>3.819189332004</v>
      </c>
      <c r="AB9" s="2">
        <f t="shared" si="0"/>
        <v>4.649904867668</v>
      </c>
      <c r="AC9" s="2">
        <f t="shared" si="0"/>
        <v>5.121401558401</v>
      </c>
      <c r="AD9" s="2">
        <f t="shared" si="0"/>
        <v>4.9549242588519995</v>
      </c>
      <c r="AE9" s="2">
        <f t="shared" si="0"/>
        <v>5.419755179539</v>
      </c>
      <c r="AF9" s="2">
        <f t="shared" si="0"/>
        <v>5.577486324021001</v>
      </c>
      <c r="AG9" s="2">
        <f t="shared" si="0"/>
        <v>6.194306313434</v>
      </c>
      <c r="AH9" s="2">
        <f t="shared" si="0"/>
        <v>6.348878888755</v>
      </c>
      <c r="AI9" s="2">
        <f aca="true" t="shared" si="1" ref="AI9:BH9">AI11+AI12+AI13</f>
        <v>6.240206204184</v>
      </c>
      <c r="AJ9" s="2">
        <f t="shared" si="1"/>
        <v>5.9434165945</v>
      </c>
      <c r="AK9" s="2">
        <f t="shared" si="1"/>
        <v>6.661619700192</v>
      </c>
      <c r="AL9" s="2">
        <f t="shared" si="1"/>
        <v>6.486156021782</v>
      </c>
      <c r="AM9" s="2">
        <f t="shared" si="1"/>
        <v>6.296213446461</v>
      </c>
      <c r="AN9" s="2">
        <f t="shared" si="1"/>
        <v>6.903310303987799</v>
      </c>
      <c r="AO9" s="2">
        <f t="shared" si="1"/>
        <v>7.3176124127042</v>
      </c>
      <c r="AP9" s="2">
        <f t="shared" si="1"/>
        <v>7.496537116953</v>
      </c>
      <c r="AQ9" s="2">
        <f t="shared" si="1"/>
        <v>8.102511092657</v>
      </c>
      <c r="AR9" s="2">
        <f t="shared" si="1"/>
        <v>8.484326059236999</v>
      </c>
      <c r="AS9" s="2">
        <f t="shared" si="1"/>
        <v>8.992644694629</v>
      </c>
      <c r="AT9" s="2">
        <f t="shared" si="1"/>
        <v>9.063089748650999</v>
      </c>
      <c r="AU9" s="2">
        <f t="shared" si="1"/>
        <v>9.273576736503</v>
      </c>
      <c r="AV9" s="2">
        <f t="shared" si="1"/>
        <v>9.888</v>
      </c>
      <c r="AW9" s="2">
        <f t="shared" si="1"/>
        <v>10.978000000000002</v>
      </c>
      <c r="AX9" s="2">
        <f t="shared" si="1"/>
        <v>10.375</v>
      </c>
      <c r="AY9" s="2">
        <f t="shared" si="1"/>
        <v>11.198999999999998</v>
      </c>
      <c r="AZ9" s="2">
        <f t="shared" si="1"/>
        <v>12.184999999999999</v>
      </c>
      <c r="BA9" s="2">
        <f t="shared" si="1"/>
        <v>13.647</v>
      </c>
      <c r="BB9" s="2">
        <f t="shared" si="1"/>
        <v>14.961</v>
      </c>
      <c r="BC9" s="2">
        <f t="shared" si="1"/>
        <v>16.859</v>
      </c>
      <c r="BD9" s="2">
        <f t="shared" si="1"/>
        <v>17.424</v>
      </c>
      <c r="BE9" s="2">
        <f t="shared" si="1"/>
        <v>16.555</v>
      </c>
      <c r="BF9" s="2">
        <f t="shared" si="1"/>
        <v>17.501</v>
      </c>
      <c r="BG9" s="2">
        <f t="shared" si="1"/>
        <v>18.516</v>
      </c>
      <c r="BH9" s="2">
        <f t="shared" si="1"/>
        <v>19.891000000000002</v>
      </c>
    </row>
    <row r="10" spans="1:60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2.75">
      <c r="A11" s="1" t="s">
        <v>111</v>
      </c>
      <c r="B11" s="1" t="s">
        <v>112</v>
      </c>
      <c r="C11" s="2">
        <v>0.198604082427341</v>
      </c>
      <c r="D11" s="2">
        <v>0.23531708652860833</v>
      </c>
      <c r="E11" s="2">
        <v>0.22558592881501932</v>
      </c>
      <c r="F11" s="2">
        <v>0.363591438207737</v>
      </c>
      <c r="G11" s="2">
        <v>0.30564681727682025</v>
      </c>
      <c r="H11" s="2">
        <v>0.32112820454843927</v>
      </c>
      <c r="I11" s="2">
        <v>0.38747700714109196</v>
      </c>
      <c r="J11" s="2">
        <v>0.437902097111508</v>
      </c>
      <c r="K11" s="2">
        <v>0.39632351415344563</v>
      </c>
      <c r="L11" s="2">
        <v>0.4348058196571843</v>
      </c>
      <c r="M11" s="2">
        <v>0.47815370401771723</v>
      </c>
      <c r="N11" s="2">
        <v>0.5453871573116055</v>
      </c>
      <c r="O11" s="2">
        <v>0.6126206106054936</v>
      </c>
      <c r="P11" s="2">
        <v>0.7267405510648564</v>
      </c>
      <c r="Q11" s="2">
        <v>0.8691693139637507</v>
      </c>
      <c r="R11" s="2">
        <v>0.9129595236749013</v>
      </c>
      <c r="S11" s="2">
        <v>1.003636220551527</v>
      </c>
      <c r="T11" s="2">
        <v>1.1208524384652134</v>
      </c>
      <c r="U11" s="2">
        <v>1.3048597843221705</v>
      </c>
      <c r="V11" s="2">
        <v>1.375631840421</v>
      </c>
      <c r="W11" s="2">
        <v>1.5288166113338</v>
      </c>
      <c r="X11" s="2">
        <v>1.771495003385</v>
      </c>
      <c r="Y11" s="2">
        <v>1.7248854456790002</v>
      </c>
      <c r="Z11" s="2">
        <v>1.7595562677031</v>
      </c>
      <c r="AA11" s="2">
        <v>1.969189332004</v>
      </c>
      <c r="AB11" s="2">
        <v>2.183904867668</v>
      </c>
      <c r="AC11" s="2">
        <v>2.390401558401</v>
      </c>
      <c r="AD11" s="2">
        <v>2.251924258852</v>
      </c>
      <c r="AE11" s="2">
        <v>2.472755179539</v>
      </c>
      <c r="AF11" s="2">
        <v>2.6334863240210002</v>
      </c>
      <c r="AG11" s="2">
        <v>2.798306313434</v>
      </c>
      <c r="AH11" s="2">
        <v>2.919878888755</v>
      </c>
      <c r="AI11" s="2">
        <v>2.7862062041840003</v>
      </c>
      <c r="AJ11" s="2">
        <v>2.6974165945</v>
      </c>
      <c r="AK11" s="2">
        <v>3.1386197001919998</v>
      </c>
      <c r="AL11" s="2">
        <v>3.092156021782</v>
      </c>
      <c r="AM11" s="2">
        <v>2.978213446461</v>
      </c>
      <c r="AN11" s="2">
        <v>3.2893103039877998</v>
      </c>
      <c r="AO11" s="2">
        <v>3.3956124127042</v>
      </c>
      <c r="AP11" s="2">
        <v>3.282537116953</v>
      </c>
      <c r="AQ11" s="2">
        <v>3.5395110926570004</v>
      </c>
      <c r="AR11" s="2">
        <v>3.622326059237</v>
      </c>
      <c r="AS11" s="2">
        <v>3.870644694629</v>
      </c>
      <c r="AT11" s="2">
        <v>4.0070897486509995</v>
      </c>
      <c r="AU11" s="2">
        <v>4.144576736503</v>
      </c>
      <c r="AV11" s="2">
        <v>4.308</v>
      </c>
      <c r="AW11" s="2">
        <v>5.034000000000001</v>
      </c>
      <c r="AX11" s="2">
        <v>4.856</v>
      </c>
      <c r="AY11" s="2">
        <v>5.284</v>
      </c>
      <c r="AZ11" s="2">
        <v>5.912</v>
      </c>
      <c r="BA11" s="2">
        <v>6.72</v>
      </c>
      <c r="BB11" s="2">
        <v>7.6770000000000005</v>
      </c>
      <c r="BC11" s="2">
        <v>8.354</v>
      </c>
      <c r="BD11" s="2">
        <v>8.353</v>
      </c>
      <c r="BE11" s="2">
        <v>8.145</v>
      </c>
      <c r="BF11" s="2">
        <v>8.578</v>
      </c>
      <c r="BG11" s="2">
        <v>8.689</v>
      </c>
      <c r="BH11" s="2">
        <v>9.163</v>
      </c>
    </row>
    <row r="12" spans="1:60" ht="12.75">
      <c r="A12" s="1" t="s">
        <v>113</v>
      </c>
      <c r="B12" s="1" t="s">
        <v>114</v>
      </c>
      <c r="C12" s="2">
        <v>0.03380296421203288</v>
      </c>
      <c r="D12" s="2">
        <v>0.03860449887501445</v>
      </c>
      <c r="E12" s="2">
        <v>0.04025440069415406</v>
      </c>
      <c r="F12" s="2">
        <v>0.12364272050638579</v>
      </c>
      <c r="G12" s="2">
        <v>0.09273080192413354</v>
      </c>
      <c r="H12" s="2">
        <v>0.17889803039131602</v>
      </c>
      <c r="I12" s="2">
        <v>0.2189156093325819</v>
      </c>
      <c r="J12" s="2">
        <v>0.1613589481267563</v>
      </c>
      <c r="K12" s="2">
        <v>0.14933034022274222</v>
      </c>
      <c r="L12" s="2">
        <v>0.07596621627849282</v>
      </c>
      <c r="M12" s="2">
        <v>0.1031321511844934</v>
      </c>
      <c r="N12" s="2">
        <v>0.13466913669636066</v>
      </c>
      <c r="O12" s="2">
        <v>0.12783447871460107</v>
      </c>
      <c r="P12" s="2">
        <v>0.2397089597144702</v>
      </c>
      <c r="Q12" s="2">
        <v>0.21068931667158536</v>
      </c>
      <c r="R12" s="2">
        <v>0.2300520923380449</v>
      </c>
      <c r="S12" s="2">
        <v>0.20034144337395643</v>
      </c>
      <c r="T12" s="2">
        <v>0.26490154783682973</v>
      </c>
      <c r="U12" s="2">
        <v>0.28825822817191826</v>
      </c>
      <c r="V12" s="2">
        <v>0.661</v>
      </c>
      <c r="W12" s="2">
        <v>0.823</v>
      </c>
      <c r="X12" s="2">
        <v>0.903</v>
      </c>
      <c r="Y12" s="2">
        <v>0.873</v>
      </c>
      <c r="Z12" s="2">
        <v>0.952</v>
      </c>
      <c r="AA12" s="2">
        <v>1.077</v>
      </c>
      <c r="AB12" s="2">
        <v>1.44</v>
      </c>
      <c r="AC12" s="2">
        <v>1.656</v>
      </c>
      <c r="AD12" s="2">
        <v>1.683</v>
      </c>
      <c r="AE12" s="2">
        <v>1.886</v>
      </c>
      <c r="AF12" s="2">
        <v>1.964</v>
      </c>
      <c r="AG12" s="2">
        <v>2.407</v>
      </c>
      <c r="AH12" s="2">
        <v>2.536</v>
      </c>
      <c r="AI12" s="2">
        <v>2.438</v>
      </c>
      <c r="AJ12" s="2">
        <v>2.445</v>
      </c>
      <c r="AK12" s="2">
        <v>2.692</v>
      </c>
      <c r="AL12" s="2">
        <v>2.656</v>
      </c>
      <c r="AM12" s="2">
        <v>2.568</v>
      </c>
      <c r="AN12" s="2">
        <v>2.788</v>
      </c>
      <c r="AO12" s="2">
        <v>3.18</v>
      </c>
      <c r="AP12" s="2">
        <v>3.524</v>
      </c>
      <c r="AQ12" s="2">
        <v>3.706</v>
      </c>
      <c r="AR12" s="2">
        <v>3.992</v>
      </c>
      <c r="AS12" s="2">
        <v>4.214</v>
      </c>
      <c r="AT12" s="2">
        <v>4.186</v>
      </c>
      <c r="AU12" s="2">
        <v>4.137</v>
      </c>
      <c r="AV12" s="2">
        <v>4.387</v>
      </c>
      <c r="AW12" s="2">
        <v>4.706</v>
      </c>
      <c r="AX12" s="2">
        <v>4.901</v>
      </c>
      <c r="AY12" s="2">
        <v>5.366</v>
      </c>
      <c r="AZ12" s="2">
        <v>5.616</v>
      </c>
      <c r="BA12" s="2">
        <v>6.176</v>
      </c>
      <c r="BB12" s="2">
        <v>6.39</v>
      </c>
      <c r="BC12" s="2">
        <v>7.428</v>
      </c>
      <c r="BD12" s="2">
        <v>8.106</v>
      </c>
      <c r="BE12" s="2">
        <v>7.666</v>
      </c>
      <c r="BF12" s="2">
        <v>8.132</v>
      </c>
      <c r="BG12" s="2">
        <v>8.873</v>
      </c>
      <c r="BH12" s="2">
        <v>9.669</v>
      </c>
    </row>
    <row r="13" spans="1:60" ht="12.75">
      <c r="A13" s="1" t="s">
        <v>115</v>
      </c>
      <c r="B13" s="1" t="s">
        <v>116</v>
      </c>
      <c r="C13" s="2">
        <v>0.036178462143861424</v>
      </c>
      <c r="D13" s="2">
        <v>0.04131742389134275</v>
      </c>
      <c r="E13" s="2">
        <v>0.04308327229831714</v>
      </c>
      <c r="F13" s="2">
        <v>0.04878734712941833</v>
      </c>
      <c r="G13" s="2">
        <v>0.029531057854488868</v>
      </c>
      <c r="H13" s="2">
        <v>0.09404816564315177</v>
      </c>
      <c r="I13" s="2">
        <v>0.1053666196756816</v>
      </c>
      <c r="J13" s="2">
        <v>0.08710336520181314</v>
      </c>
      <c r="K13" s="2">
        <v>0.12691020191368366</v>
      </c>
      <c r="L13" s="2">
        <v>0.1337183696242748</v>
      </c>
      <c r="M13" s="2">
        <v>0.11535658768513421</v>
      </c>
      <c r="N13" s="2">
        <v>0.18847844751277829</v>
      </c>
      <c r="O13" s="2">
        <v>0.1886303499028436</v>
      </c>
      <c r="P13" s="2">
        <v>0.21494428769432006</v>
      </c>
      <c r="Q13" s="2">
        <v>0.26739403063337036</v>
      </c>
      <c r="R13" s="2">
        <v>0.34235318287011873</v>
      </c>
      <c r="S13" s="2">
        <v>0.4161817714793454</v>
      </c>
      <c r="T13" s="2">
        <v>0.4969510017143194</v>
      </c>
      <c r="U13" s="2">
        <v>0.5858005809246409</v>
      </c>
      <c r="V13" s="2">
        <v>0.553</v>
      </c>
      <c r="W13" s="2">
        <v>0.572</v>
      </c>
      <c r="X13" s="2">
        <v>0.688</v>
      </c>
      <c r="Y13" s="2">
        <v>0.713</v>
      </c>
      <c r="Z13" s="2">
        <v>0.7</v>
      </c>
      <c r="AA13" s="2">
        <v>0.773</v>
      </c>
      <c r="AB13" s="2">
        <v>1.026</v>
      </c>
      <c r="AC13" s="2">
        <v>1.075</v>
      </c>
      <c r="AD13" s="2">
        <v>1.02</v>
      </c>
      <c r="AE13" s="2">
        <v>1.061</v>
      </c>
      <c r="AF13" s="2">
        <v>0.98</v>
      </c>
      <c r="AG13" s="2">
        <v>0.989</v>
      </c>
      <c r="AH13" s="2">
        <v>0.893</v>
      </c>
      <c r="AI13" s="2">
        <v>1.016</v>
      </c>
      <c r="AJ13" s="2">
        <v>0.801</v>
      </c>
      <c r="AK13" s="2">
        <v>0.831</v>
      </c>
      <c r="AL13" s="2">
        <v>0.738</v>
      </c>
      <c r="AM13" s="2">
        <v>0.75</v>
      </c>
      <c r="AN13" s="2">
        <v>0.826</v>
      </c>
      <c r="AO13" s="2">
        <v>0.742</v>
      </c>
      <c r="AP13" s="2">
        <v>0.69</v>
      </c>
      <c r="AQ13" s="2">
        <v>0.857</v>
      </c>
      <c r="AR13" s="2">
        <v>0.87</v>
      </c>
      <c r="AS13" s="2">
        <v>0.908</v>
      </c>
      <c r="AT13" s="2">
        <v>0.87</v>
      </c>
      <c r="AU13" s="2">
        <v>0.992</v>
      </c>
      <c r="AV13" s="2">
        <v>1.193</v>
      </c>
      <c r="AW13" s="2">
        <v>1.238</v>
      </c>
      <c r="AX13" s="2">
        <v>0.618</v>
      </c>
      <c r="AY13" s="2">
        <v>0.549</v>
      </c>
      <c r="AZ13" s="2">
        <v>0.657</v>
      </c>
      <c r="BA13" s="2">
        <v>0.751</v>
      </c>
      <c r="BB13" s="2">
        <v>0.894</v>
      </c>
      <c r="BC13" s="2">
        <v>1.077</v>
      </c>
      <c r="BD13" s="2">
        <v>0.965</v>
      </c>
      <c r="BE13" s="2">
        <v>0.744</v>
      </c>
      <c r="BF13" s="2">
        <v>0.791</v>
      </c>
      <c r="BG13" s="2">
        <v>0.954</v>
      </c>
      <c r="BH13" s="2">
        <v>1.059</v>
      </c>
    </row>
    <row r="14" spans="1:60" ht="12.75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3:60" ht="12.7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7" spans="2:60" ht="12.75">
      <c r="B17" s="1" t="s">
        <v>85</v>
      </c>
      <c r="C17" s="2">
        <f>'Classification '!B3</f>
        <v>2.417642128295365</v>
      </c>
      <c r="D17" s="2">
        <f>'Classification '!C3</f>
        <v>2.8118360687931565</v>
      </c>
      <c r="E17" s="2">
        <f>'Classification '!D3</f>
        <v>3.1119897140185615</v>
      </c>
      <c r="F17" s="2">
        <f>'Classification '!E3</f>
        <v>3.4723366673690284</v>
      </c>
      <c r="G17" s="2">
        <f>'Classification '!F3</f>
        <v>3.7981008997712626</v>
      </c>
      <c r="H17" s="2">
        <f>'Classification '!G3</f>
        <v>4.5972961877751395</v>
      </c>
      <c r="I17" s="2">
        <f>'Classification '!H3</f>
        <v>4.745945496890647</v>
      </c>
      <c r="J17" s="2">
        <f>'Classification '!I3</f>
        <v>5.441853157332079</v>
      </c>
      <c r="K17" s="2">
        <f>'Classification '!J3</f>
        <v>5.6384480498514975</v>
      </c>
      <c r="L17" s="2">
        <f>'Classification '!K3</f>
        <v>5.741098987128339</v>
      </c>
      <c r="M17" s="2">
        <f>'Classification '!L3</f>
        <v>6.347149931291693</v>
      </c>
      <c r="N17" s="2">
        <f>'Classification '!M3</f>
        <v>7.26307566653753</v>
      </c>
      <c r="O17" s="2">
        <f>'Classification '!N3</f>
        <v>7.708089589174777</v>
      </c>
      <c r="P17" s="2">
        <f>'Classification '!O3</f>
        <v>8.847307020496846</v>
      </c>
      <c r="Q17" s="2">
        <f>'Classification '!P3</f>
        <v>11.363781417937968</v>
      </c>
      <c r="R17" s="2">
        <f>'Classification '!Q3</f>
        <v>13.030200812007488</v>
      </c>
      <c r="S17" s="2">
        <f>'Classification '!R3</f>
        <v>14.580455698865002</v>
      </c>
      <c r="T17" s="2">
        <f>'Classification '!S3</f>
        <v>16.445119156867744</v>
      </c>
      <c r="U17" s="2">
        <f>'Classification '!T3</f>
        <v>18.287515810207267</v>
      </c>
      <c r="V17" s="2">
        <f>'Classification '!U3</f>
        <v>21.02127552085282</v>
      </c>
      <c r="W17" s="2">
        <v>25.7263390000886</v>
      </c>
      <c r="X17" s="2">
        <v>29.657250000090002</v>
      </c>
      <c r="Y17" s="2">
        <v>33.506562000090796</v>
      </c>
      <c r="Z17" s="2">
        <v>38.495976000091204</v>
      </c>
      <c r="AA17" s="2">
        <v>44.9547600000912</v>
      </c>
      <c r="AB17" s="2">
        <v>54.24311200010181</v>
      </c>
      <c r="AC17" s="2">
        <v>62.1199360001024</v>
      </c>
      <c r="AD17" s="2">
        <v>67.61354400010319</v>
      </c>
      <c r="AE17" s="2">
        <v>75.125380000106</v>
      </c>
      <c r="AF17" s="2">
        <v>82.41600000010882</v>
      </c>
      <c r="AG17" s="2">
        <v>91.16786900005592</v>
      </c>
      <c r="AH17" s="2">
        <v>97.95505700005687</v>
      </c>
      <c r="AI17" s="2">
        <v>106.3710440000598</v>
      </c>
      <c r="AJ17" s="2">
        <v>111.18552800006033</v>
      </c>
      <c r="AK17" s="2">
        <v>114.90424000005922</v>
      </c>
      <c r="AL17" s="2">
        <v>117.88544900005871</v>
      </c>
      <c r="AM17" s="2">
        <v>121.22054600005862</v>
      </c>
      <c r="AN17" s="2">
        <v>126.6487290000607</v>
      </c>
      <c r="AO17" s="2">
        <v>127.51125600005857</v>
      </c>
      <c r="AP17" s="2">
        <v>128.72484300005587</v>
      </c>
      <c r="AQ17" s="2">
        <v>136.68877200005613</v>
      </c>
      <c r="AR17" s="2">
        <v>144.64475000005623</v>
      </c>
      <c r="AS17" s="2">
        <v>152.6621310000569</v>
      </c>
      <c r="AT17" s="2">
        <v>157.32741000005697</v>
      </c>
      <c r="AU17" s="2">
        <v>158.07616000005447</v>
      </c>
      <c r="AV17" s="2">
        <v>174.60929200005722</v>
      </c>
      <c r="AW17" s="2">
        <v>160.1972550000501</v>
      </c>
      <c r="AX17" s="2">
        <v>164.273760000048</v>
      </c>
      <c r="AY17" s="2">
        <v>171.08300800004722</v>
      </c>
      <c r="AZ17" s="2">
        <v>178.8073590000463</v>
      </c>
      <c r="BA17" s="2">
        <v>188.08200000004499</v>
      </c>
      <c r="BB17" s="2">
        <v>202.374412</v>
      </c>
      <c r="BC17" s="2">
        <v>213.53322599999953</v>
      </c>
      <c r="BD17" s="2">
        <v>223.68720499999998</v>
      </c>
      <c r="BE17" s="2">
        <v>226.43582400000048</v>
      </c>
      <c r="BF17" s="2">
        <v>230.00633600004483</v>
      </c>
      <c r="BG17" s="2">
        <v>247.82741100004594</v>
      </c>
      <c r="BH17" s="2">
        <v>257.44796399999996</v>
      </c>
    </row>
    <row r="18" spans="2:60" ht="12.75">
      <c r="B18" s="1" t="s">
        <v>66</v>
      </c>
      <c r="C18" s="2">
        <f>'Classification '!B4</f>
        <v>0.32745928537254804</v>
      </c>
      <c r="D18" s="2">
        <f>'Classification '!C4</f>
        <v>0.4085237076020446</v>
      </c>
      <c r="E18" s="2">
        <f>'Classification '!D4</f>
        <v>0.39826901593765196</v>
      </c>
      <c r="F18" s="2">
        <f>'Classification '!E4</f>
        <v>0.45983051733120306</v>
      </c>
      <c r="G18" s="2">
        <f>'Classification '!F4</f>
        <v>0.602128939559493</v>
      </c>
      <c r="H18" s="2">
        <f>'Classification '!G4</f>
        <v>0.6271809263601255</v>
      </c>
      <c r="I18" s="2">
        <f>'Classification '!H4</f>
        <v>0.7124242067844536</v>
      </c>
      <c r="J18" s="2">
        <f>'Classification '!I4</f>
        <v>0.7250949986191001</v>
      </c>
      <c r="K18" s="2">
        <f>'Classification '!J4</f>
        <v>0.613863610670777</v>
      </c>
      <c r="L18" s="2">
        <f>'Classification '!K4</f>
        <v>0.5399035227661194</v>
      </c>
      <c r="M18" s="2">
        <f>'Classification '!L4</f>
        <v>0.6317888733424616</v>
      </c>
      <c r="N18" s="2">
        <f>'Classification '!M4</f>
        <v>0.699430918939033</v>
      </c>
      <c r="O18" s="2">
        <f>'Classification '!N4</f>
        <v>0.7505363368582624</v>
      </c>
      <c r="P18" s="2">
        <f>'Classification '!O4</f>
        <v>0.8827244550168537</v>
      </c>
      <c r="Q18" s="2">
        <f>'Classification '!P4</f>
        <v>0.993228805332104</v>
      </c>
      <c r="R18" s="2">
        <f>'Classification '!Q4</f>
        <v>0.9938561826572616</v>
      </c>
      <c r="S18" s="2">
        <f>'Classification '!R4</f>
        <v>1.0402828694510355</v>
      </c>
      <c r="T18" s="2">
        <f>'Classification '!S4</f>
        <v>1.175356941788698</v>
      </c>
      <c r="U18" s="2">
        <f>'Classification '!T4</f>
        <v>1.1880815717505244</v>
      </c>
      <c r="V18" s="2">
        <f>'Classification '!U4</f>
        <v>1.293</v>
      </c>
      <c r="W18" s="2">
        <v>1.5679710000054004</v>
      </c>
      <c r="X18" s="2">
        <v>1.9112450000058</v>
      </c>
      <c r="Y18" s="2">
        <v>1.845075000005</v>
      </c>
      <c r="Z18" s="2">
        <v>1.9416830000046001</v>
      </c>
      <c r="AA18" s="2">
        <v>2.2674550000046</v>
      </c>
      <c r="AB18" s="2">
        <v>2.6642000000050006</v>
      </c>
      <c r="AC18" s="2">
        <v>3.033200000005</v>
      </c>
      <c r="AD18" s="2">
        <v>3.2758500000049993</v>
      </c>
      <c r="AE18" s="2">
        <v>3.6853960000052006</v>
      </c>
      <c r="AF18" s="2">
        <v>4.0905000000054015</v>
      </c>
      <c r="AG18" s="2">
        <v>4.403457000002702</v>
      </c>
      <c r="AH18" s="2">
        <v>4.820284000002798</v>
      </c>
      <c r="AI18" s="2">
        <v>4.9805840000028</v>
      </c>
      <c r="AJ18" s="2">
        <v>5.338378000002897</v>
      </c>
      <c r="AK18" s="2">
        <v>5.240565000002701</v>
      </c>
      <c r="AL18" s="2">
        <v>5.2215020000026</v>
      </c>
      <c r="AM18" s="2">
        <v>5.378386000002601</v>
      </c>
      <c r="AN18" s="2">
        <v>5.633469000002701</v>
      </c>
      <c r="AO18" s="2">
        <v>5.6574960000026</v>
      </c>
      <c r="AP18" s="2">
        <v>5.5266480000024</v>
      </c>
      <c r="AQ18" s="2">
        <v>5.847648000002401</v>
      </c>
      <c r="AR18" s="2">
        <v>5.919625000002301</v>
      </c>
      <c r="AS18" s="2">
        <v>6.1708770000023</v>
      </c>
      <c r="AT18" s="2">
        <v>5.7962730000021</v>
      </c>
      <c r="AU18" s="2">
        <v>5.510912000001898</v>
      </c>
      <c r="AV18" s="2">
        <v>5.494698000001801</v>
      </c>
      <c r="AW18" s="2">
        <v>5.4358350000017</v>
      </c>
      <c r="AX18" s="2">
        <v>5.475792000001601</v>
      </c>
      <c r="AY18" s="2">
        <v>5.0744960000014</v>
      </c>
      <c r="AZ18" s="2">
        <v>5.7928950000015</v>
      </c>
      <c r="BA18" s="2">
        <v>5.4334800000013</v>
      </c>
      <c r="BB18" s="2">
        <v>5.820503</v>
      </c>
      <c r="BC18" s="2">
        <v>6.047781999999988</v>
      </c>
      <c r="BD18" s="2">
        <v>6.200285</v>
      </c>
      <c r="BE18" s="2">
        <v>6.385392000000015</v>
      </c>
      <c r="BF18" s="2">
        <v>6.160884000001201</v>
      </c>
      <c r="BG18" s="2">
        <v>6.479148000001202</v>
      </c>
      <c r="BH18" s="2">
        <v>6.804791999999999</v>
      </c>
    </row>
    <row r="19" spans="2:60" ht="12.75">
      <c r="B19" s="1" t="s">
        <v>153</v>
      </c>
      <c r="C19" s="4">
        <f aca="true" t="shared" si="2" ref="C19:AH19">(C20-C12+C6)</f>
        <v>0.7001756406312436</v>
      </c>
      <c r="D19" s="4">
        <f t="shared" si="2"/>
        <v>0.8336644269924716</v>
      </c>
      <c r="E19" s="4">
        <f t="shared" si="2"/>
        <v>0.9627700745104083</v>
      </c>
      <c r="F19" s="4">
        <f t="shared" si="2"/>
        <v>0.9405493142894684</v>
      </c>
      <c r="G19" s="4">
        <f t="shared" si="2"/>
        <v>1.028379251152292</v>
      </c>
      <c r="H19" s="4">
        <f t="shared" si="2"/>
        <v>1.1424244010439757</v>
      </c>
      <c r="I19" s="4">
        <f t="shared" si="2"/>
        <v>1.2429264728034848</v>
      </c>
      <c r="J19" s="4">
        <f t="shared" si="2"/>
        <v>1.47343386548799</v>
      </c>
      <c r="K19" s="4">
        <f t="shared" si="2"/>
        <v>1.539949292655249</v>
      </c>
      <c r="L19" s="4">
        <f t="shared" si="2"/>
        <v>1.697481678654215</v>
      </c>
      <c r="M19" s="4">
        <f t="shared" si="2"/>
        <v>1.837279764280053</v>
      </c>
      <c r="N19" s="4">
        <f t="shared" si="2"/>
        <v>1.9383349783623478</v>
      </c>
      <c r="O19" s="4">
        <f t="shared" si="2"/>
        <v>2.210186916055378</v>
      </c>
      <c r="P19" s="4">
        <f t="shared" si="2"/>
        <v>2.3978013257158883</v>
      </c>
      <c r="Q19" s="4">
        <f t="shared" si="2"/>
        <v>2.922568330786958</v>
      </c>
      <c r="R19" s="4">
        <f t="shared" si="2"/>
        <v>3.3933675102701253</v>
      </c>
      <c r="S19" s="4">
        <f t="shared" si="2"/>
        <v>3.883704741030543</v>
      </c>
      <c r="T19" s="4">
        <f t="shared" si="2"/>
        <v>4.2879827840538445</v>
      </c>
      <c r="U19" s="4">
        <f t="shared" si="2"/>
        <v>4.807682112127278</v>
      </c>
      <c r="V19" s="4">
        <f t="shared" si="2"/>
        <v>5.124329209979057</v>
      </c>
      <c r="W19" s="4">
        <f t="shared" si="2"/>
        <v>5.644347976356062</v>
      </c>
      <c r="X19" s="4">
        <f t="shared" si="2"/>
        <v>6.454535097589498</v>
      </c>
      <c r="Y19" s="4">
        <f t="shared" si="2"/>
        <v>7.372072655399729</v>
      </c>
      <c r="Z19" s="4">
        <f t="shared" si="2"/>
        <v>8.307511081794647</v>
      </c>
      <c r="AA19" s="4">
        <f t="shared" si="2"/>
        <v>9.73757515574984</v>
      </c>
      <c r="AB19" s="4">
        <f t="shared" si="2"/>
        <v>11.152879770222444</v>
      </c>
      <c r="AC19" s="4">
        <f t="shared" si="2"/>
        <v>12.693557519222738</v>
      </c>
      <c r="AD19" s="4">
        <f t="shared" si="2"/>
        <v>14.374042805593145</v>
      </c>
      <c r="AE19" s="4">
        <f t="shared" si="2"/>
        <v>15.522237888122344</v>
      </c>
      <c r="AF19" s="4">
        <f t="shared" si="2"/>
        <v>16.988042912173242</v>
      </c>
      <c r="AG19" s="4">
        <f t="shared" si="2"/>
        <v>18.223845274610323</v>
      </c>
      <c r="AH19" s="4">
        <f t="shared" si="2"/>
        <v>19.314279597853112</v>
      </c>
      <c r="AI19" s="4">
        <f aca="true" t="shared" si="3" ref="AI19:BH19">(AI20-AI12+AI6)</f>
        <v>20.537698263143067</v>
      </c>
      <c r="AJ19" s="4">
        <f t="shared" si="3"/>
        <v>21.508215970979094</v>
      </c>
      <c r="AK19" s="4">
        <f t="shared" si="3"/>
        <v>21.76308974882654</v>
      </c>
      <c r="AL19" s="4">
        <f t="shared" si="3"/>
        <v>22.632742899354515</v>
      </c>
      <c r="AM19" s="4">
        <f t="shared" si="3"/>
        <v>22.834112973579785</v>
      </c>
      <c r="AN19" s="4">
        <f t="shared" si="3"/>
        <v>24.14340349776664</v>
      </c>
      <c r="AO19" s="4">
        <f t="shared" si="3"/>
        <v>24.716793474951892</v>
      </c>
      <c r="AP19" s="4">
        <f t="shared" si="3"/>
        <v>25.535168884238622</v>
      </c>
      <c r="AQ19" s="4">
        <f t="shared" si="3"/>
        <v>26.80464681322747</v>
      </c>
      <c r="AR19" s="4">
        <f t="shared" si="3"/>
        <v>28.760663669581554</v>
      </c>
      <c r="AS19" s="4">
        <f t="shared" si="3"/>
        <v>30.505263233355457</v>
      </c>
      <c r="AT19" s="4">
        <f t="shared" si="3"/>
        <v>32.66218088423022</v>
      </c>
      <c r="AU19" s="4">
        <f t="shared" si="3"/>
        <v>34.82031724453334</v>
      </c>
      <c r="AV19" s="4">
        <f t="shared" si="3"/>
        <v>35.99714523787338</v>
      </c>
      <c r="AW19" s="4">
        <f t="shared" si="3"/>
        <v>36.6356782843992</v>
      </c>
      <c r="AX19" s="4">
        <f t="shared" si="3"/>
        <v>37.90828646332037</v>
      </c>
      <c r="AY19" s="4">
        <f t="shared" si="3"/>
        <v>40.30886925474072</v>
      </c>
      <c r="AZ19" s="4">
        <f t="shared" si="3"/>
        <v>42.632576223536816</v>
      </c>
      <c r="BA19" s="4">
        <f t="shared" si="3"/>
        <v>45.605759113523675</v>
      </c>
      <c r="BB19" s="4">
        <f t="shared" si="3"/>
        <v>50.874061707063895</v>
      </c>
      <c r="BC19" s="4">
        <f t="shared" si="3"/>
        <v>54.52042015309915</v>
      </c>
      <c r="BD19" s="4">
        <f t="shared" si="3"/>
        <v>57.416814613288345</v>
      </c>
      <c r="BE19" s="4">
        <f t="shared" si="3"/>
        <v>57.9060484336461</v>
      </c>
      <c r="BF19" s="4">
        <f t="shared" si="3"/>
        <v>58.86599306485955</v>
      </c>
      <c r="BG19" s="4">
        <f t="shared" si="3"/>
        <v>61.61266948770822</v>
      </c>
      <c r="BH19" s="4">
        <f t="shared" si="3"/>
        <v>62.68164818407761</v>
      </c>
    </row>
    <row r="20" spans="2:60" ht="12.75">
      <c r="B20" s="1" t="s">
        <v>152</v>
      </c>
      <c r="C20" s="2">
        <f>'Classification '!B5</f>
        <v>0.6982677287110611</v>
      </c>
      <c r="D20" s="2">
        <f>'Classification '!C5</f>
        <v>0.8314855061406106</v>
      </c>
      <c r="E20" s="2">
        <f>'Classification '!D5</f>
        <v>0.9604980296553349</v>
      </c>
      <c r="F20" s="2">
        <f>'Classification '!E5</f>
        <v>1.0162623201324885</v>
      </c>
      <c r="G20" s="2">
        <f>'Classification '!F5</f>
        <v>1.0650442442238757</v>
      </c>
      <c r="H20" s="2">
        <f>'Classification '!G5</f>
        <v>1.253900624553048</v>
      </c>
      <c r="I20" s="2">
        <f>'Classification '!H5</f>
        <v>1.3787701932112413</v>
      </c>
      <c r="J20" s="2">
        <f>'Classification '!I5</f>
        <v>1.5364549918689332</v>
      </c>
      <c r="K20" s="2">
        <f>'Classification '!J5</f>
        <v>1.583998155458147</v>
      </c>
      <c r="L20" s="2">
        <f>'Classification '!K5</f>
        <v>1.6666091322563152</v>
      </c>
      <c r="M20" s="2">
        <f>'Classification '!L5</f>
        <v>1.8274959935931618</v>
      </c>
      <c r="N20" s="2">
        <f>'Classification '!M5</f>
        <v>1.9536150259184752</v>
      </c>
      <c r="O20" s="2">
        <f>'Classification '!N5</f>
        <v>2.209680557813487</v>
      </c>
      <c r="P20" s="2">
        <f>'Classification '!O5</f>
        <v>2.491761671785853</v>
      </c>
      <c r="Q20" s="2">
        <f>'Classification '!P5</f>
        <v>2.96856561119925</v>
      </c>
      <c r="R20" s="2">
        <f>'Classification '!Q5</f>
        <v>3.4408430292947996</v>
      </c>
      <c r="S20" s="2">
        <f>'Classification '!R5</f>
        <v>3.883948840137618</v>
      </c>
      <c r="T20" s="2">
        <f>'Classification '!S5</f>
        <v>4.337764286592259</v>
      </c>
      <c r="U20" s="2">
        <f>'Classification '!T5</f>
        <v>4.862375020648878</v>
      </c>
      <c r="V20" s="2">
        <f>'Classification '!U5</f>
        <v>5.521368159579001</v>
      </c>
      <c r="W20" s="2">
        <v>6.1557380000212</v>
      </c>
      <c r="X20" s="2">
        <v>6.985930000021201</v>
      </c>
      <c r="Y20" s="2">
        <v>7.8231180000212</v>
      </c>
      <c r="Z20" s="2">
        <v>8.779784000020802</v>
      </c>
      <c r="AA20" s="2">
        <v>10.2528400000208</v>
      </c>
      <c r="AB20" s="2">
        <v>11.935616000022401</v>
      </c>
      <c r="AC20" s="2">
        <v>13.588736000022397</v>
      </c>
      <c r="AD20" s="2">
        <v>15.199944000023194</v>
      </c>
      <c r="AE20" s="2">
        <v>16.4425360000232</v>
      </c>
      <c r="AF20" s="2">
        <v>17.877000000023607</v>
      </c>
      <c r="AG20" s="2">
        <v>19.40782900001191</v>
      </c>
      <c r="AH20" s="2">
        <v>20.486207000011895</v>
      </c>
      <c r="AI20" s="2">
        <v>21.5232380000121</v>
      </c>
      <c r="AJ20" s="2">
        <v>22.45800400001219</v>
      </c>
      <c r="AK20" s="2">
        <v>22.903210000011804</v>
      </c>
      <c r="AL20" s="2">
        <v>23.6975860000118</v>
      </c>
      <c r="AM20" s="2">
        <v>23.789015000011506</v>
      </c>
      <c r="AN20" s="2">
        <v>25.2462870000121</v>
      </c>
      <c r="AO20" s="2">
        <v>26.111520000011996</v>
      </c>
      <c r="AP20" s="2">
        <v>27.172686000011797</v>
      </c>
      <c r="AQ20" s="2">
        <v>28.5072840000117</v>
      </c>
      <c r="AR20" s="2">
        <v>30.627625000011907</v>
      </c>
      <c r="AS20" s="2">
        <v>32.4641790000121</v>
      </c>
      <c r="AT20" s="2">
        <v>34.501625000012496</v>
      </c>
      <c r="AU20" s="2">
        <v>36.54604800001259</v>
      </c>
      <c r="AV20" s="2">
        <v>37.8523640000124</v>
      </c>
      <c r="AW20" s="2">
        <v>38.6903550000121</v>
      </c>
      <c r="AX20" s="2">
        <v>40.0417290000117</v>
      </c>
      <c r="AY20" s="2">
        <v>42.770752000011804</v>
      </c>
      <c r="AZ20" s="2">
        <v>45.184581000011704</v>
      </c>
      <c r="BA20" s="2">
        <v>48.483360000011594</v>
      </c>
      <c r="BB20" s="2">
        <v>53.72772</v>
      </c>
      <c r="BC20" s="2">
        <v>58.15174999999988</v>
      </c>
      <c r="BD20" s="2">
        <v>61.525905</v>
      </c>
      <c r="BE20" s="2">
        <v>61.39800000000013</v>
      </c>
      <c r="BF20" s="2">
        <v>62.63565400001221</v>
      </c>
      <c r="BG20" s="2">
        <v>65.87133800001222</v>
      </c>
      <c r="BH20" s="2">
        <v>67.480854</v>
      </c>
    </row>
    <row r="21" spans="2:60" ht="12.75">
      <c r="B21" s="1" t="s">
        <v>157</v>
      </c>
      <c r="C21" s="4">
        <f aca="true" t="shared" si="4" ref="C21:AH21">C22-C11+C5</f>
        <v>0.16335158316741066</v>
      </c>
      <c r="D21" s="4">
        <f t="shared" si="4"/>
        <v>0.1865548230936902</v>
      </c>
      <c r="E21" s="4">
        <f t="shared" si="4"/>
        <v>0.1945279130433375</v>
      </c>
      <c r="F21" s="4">
        <f t="shared" si="4"/>
        <v>0.21262371134189953</v>
      </c>
      <c r="G21" s="4">
        <f t="shared" si="4"/>
        <v>0.2531281148225216</v>
      </c>
      <c r="H21" s="4">
        <f t="shared" si="4"/>
        <v>0.27647786386581974</v>
      </c>
      <c r="I21" s="4">
        <f t="shared" si="4"/>
        <v>0.3199392257358617</v>
      </c>
      <c r="J21" s="4">
        <f t="shared" si="4"/>
        <v>0.3704249200997504</v>
      </c>
      <c r="K21" s="4">
        <f t="shared" si="4"/>
        <v>0.39493913987110507</v>
      </c>
      <c r="L21" s="4">
        <f t="shared" si="4"/>
        <v>0.4150040501148673</v>
      </c>
      <c r="M21" s="4">
        <f t="shared" si="4"/>
        <v>0.4558565666656299</v>
      </c>
      <c r="N21" s="4">
        <f t="shared" si="4"/>
        <v>0.4911665272880455</v>
      </c>
      <c r="O21" s="4">
        <f t="shared" si="4"/>
        <v>0.540100075894064</v>
      </c>
      <c r="P21" s="4">
        <f t="shared" si="4"/>
        <v>0.6062926603647582</v>
      </c>
      <c r="Q21" s="4">
        <f t="shared" si="4"/>
        <v>0.7012406660709463</v>
      </c>
      <c r="R21" s="4">
        <f t="shared" si="4"/>
        <v>0.7920766656214985</v>
      </c>
      <c r="S21" s="4">
        <f t="shared" si="4"/>
        <v>0.8944645907362312</v>
      </c>
      <c r="T21" s="4">
        <f t="shared" si="4"/>
        <v>0.9768384451766368</v>
      </c>
      <c r="U21" s="4">
        <f t="shared" si="4"/>
        <v>1.0858591334754908</v>
      </c>
      <c r="V21" s="4">
        <f t="shared" si="4"/>
        <v>1.2225174560623675</v>
      </c>
      <c r="W21" s="4">
        <f t="shared" si="4"/>
        <v>1.4068556071587044</v>
      </c>
      <c r="X21" s="4">
        <f t="shared" si="4"/>
        <v>1.6520525657960572</v>
      </c>
      <c r="Y21" s="4">
        <f t="shared" si="4"/>
        <v>1.8955491927315409</v>
      </c>
      <c r="Z21" s="4">
        <f t="shared" si="4"/>
        <v>2.1754462129976178</v>
      </c>
      <c r="AA21" s="4">
        <f t="shared" si="4"/>
        <v>2.5267244872733188</v>
      </c>
      <c r="AB21" s="4">
        <f t="shared" si="4"/>
        <v>2.872127104719869</v>
      </c>
      <c r="AC21" s="4">
        <f t="shared" si="4"/>
        <v>3.248139439184268</v>
      </c>
      <c r="AD21" s="4">
        <f t="shared" si="4"/>
        <v>3.6095278948198555</v>
      </c>
      <c r="AE21" s="4">
        <f t="shared" si="4"/>
        <v>3.986189611809732</v>
      </c>
      <c r="AF21" s="4">
        <f t="shared" si="4"/>
        <v>4.427161951905601</v>
      </c>
      <c r="AG21" s="4">
        <f t="shared" si="4"/>
        <v>4.920575827205127</v>
      </c>
      <c r="AH21" s="4">
        <f t="shared" si="4"/>
        <v>5.3298881378791</v>
      </c>
      <c r="AI21" s="4">
        <f aca="true" t="shared" si="5" ref="AI21:BH21">AI22-AI11+AI5</f>
        <v>5.580247976230503</v>
      </c>
      <c r="AJ21" s="4">
        <f t="shared" si="5"/>
        <v>5.698055994124254</v>
      </c>
      <c r="AK21" s="4">
        <f t="shared" si="5"/>
        <v>5.932762671767416</v>
      </c>
      <c r="AL21" s="4">
        <f t="shared" si="5"/>
        <v>6.166611001140746</v>
      </c>
      <c r="AM21" s="4">
        <f t="shared" si="5"/>
        <v>6.202070308370043</v>
      </c>
      <c r="AN21" s="4">
        <f t="shared" si="5"/>
        <v>6.285531851330518</v>
      </c>
      <c r="AO21" s="4">
        <f t="shared" si="5"/>
        <v>6.4439983235835525</v>
      </c>
      <c r="AP21" s="4">
        <f t="shared" si="5"/>
        <v>6.7706402951451174</v>
      </c>
      <c r="AQ21" s="4">
        <f t="shared" si="5"/>
        <v>7.080391719838762</v>
      </c>
      <c r="AR21" s="4">
        <f t="shared" si="5"/>
        <v>7.421093443276046</v>
      </c>
      <c r="AS21" s="4">
        <f t="shared" si="5"/>
        <v>7.66191604561298</v>
      </c>
      <c r="AT21" s="4">
        <f t="shared" si="5"/>
        <v>7.946516339176629</v>
      </c>
      <c r="AU21" s="4">
        <f t="shared" si="5"/>
        <v>8.436502019997981</v>
      </c>
      <c r="AV21" s="4">
        <f t="shared" si="5"/>
        <v>8.690777389046223</v>
      </c>
      <c r="AW21" s="4">
        <f t="shared" si="5"/>
        <v>8.944865176182669</v>
      </c>
      <c r="AX21" s="4">
        <f t="shared" si="5"/>
        <v>9.209808246985324</v>
      </c>
      <c r="AY21" s="4">
        <f t="shared" si="5"/>
        <v>9.534881340936822</v>
      </c>
      <c r="AZ21" s="4">
        <f t="shared" si="5"/>
        <v>9.959488671258942</v>
      </c>
      <c r="BA21" s="4">
        <f t="shared" si="5"/>
        <v>10.618877845731937</v>
      </c>
      <c r="BB21" s="4">
        <f t="shared" si="5"/>
        <v>11.300372570162597</v>
      </c>
      <c r="BC21" s="4">
        <f t="shared" si="5"/>
        <v>11.98518791524705</v>
      </c>
      <c r="BD21" s="4">
        <f t="shared" si="5"/>
        <v>12.733867500648845</v>
      </c>
      <c r="BE21" s="4">
        <f t="shared" si="5"/>
        <v>13.125163111131435</v>
      </c>
      <c r="BF21" s="4">
        <f t="shared" si="5"/>
        <v>13.528802042081539</v>
      </c>
      <c r="BG21" s="4">
        <f t="shared" si="5"/>
        <v>14.103556430334347</v>
      </c>
      <c r="BH21" s="4">
        <f t="shared" si="5"/>
        <v>14.80660540968715</v>
      </c>
    </row>
    <row r="22" spans="2:60" ht="12.75">
      <c r="B22" s="1" t="s">
        <v>156</v>
      </c>
      <c r="C22" s="6">
        <f>'Classification '!B6</f>
        <v>0.198604082427341</v>
      </c>
      <c r="D22" s="6">
        <f>'Classification '!C6</f>
        <v>0.23531708652860833</v>
      </c>
      <c r="E22" s="6">
        <f>'Classification '!D6</f>
        <v>0.22558592881501932</v>
      </c>
      <c r="F22" s="6">
        <f>'Classification '!E6</f>
        <v>0.363591438207737</v>
      </c>
      <c r="G22" s="6">
        <f>'Classification '!F6</f>
        <v>0.30564681727682025</v>
      </c>
      <c r="H22" s="6">
        <f>'Classification '!G6</f>
        <v>0.32112820454843927</v>
      </c>
      <c r="I22" s="6">
        <f>'Classification '!H6</f>
        <v>0.38747700714109196</v>
      </c>
      <c r="J22" s="6">
        <f>'Classification '!I6</f>
        <v>0.437902097111508</v>
      </c>
      <c r="K22" s="6">
        <f>'Classification '!J6</f>
        <v>0.39632351415344563</v>
      </c>
      <c r="L22" s="6">
        <f>'Classification '!K6</f>
        <v>0.4348058196571843</v>
      </c>
      <c r="M22" s="6">
        <f>'Classification '!L6</f>
        <v>0.47815370401771723</v>
      </c>
      <c r="N22" s="6">
        <f>'Classification '!M6</f>
        <v>0.5453871573116055</v>
      </c>
      <c r="O22" s="6">
        <f>'Classification '!N6</f>
        <v>0.6126206106054936</v>
      </c>
      <c r="P22" s="6">
        <f>'Classification '!O6</f>
        <v>0.7267405510648564</v>
      </c>
      <c r="Q22" s="6">
        <f>'Classification '!P6</f>
        <v>0.8691693139637507</v>
      </c>
      <c r="R22" s="6">
        <f>'Classification '!Q6</f>
        <v>0.9129595236749013</v>
      </c>
      <c r="S22" s="6">
        <f>'Classification '!R6</f>
        <v>1.003636220551527</v>
      </c>
      <c r="T22" s="6">
        <f>'Classification '!S6</f>
        <v>1.1208524384652134</v>
      </c>
      <c r="U22" s="6">
        <f>'Classification '!T6</f>
        <v>1.3048597843221705</v>
      </c>
      <c r="V22" s="6">
        <f>'Classification '!U6</f>
        <v>1.375631840421</v>
      </c>
      <c r="W22" s="6">
        <v>1.5288166113338</v>
      </c>
      <c r="X22" s="6">
        <v>1.771495003385</v>
      </c>
      <c r="Y22" s="6">
        <v>1.7248854456790002</v>
      </c>
      <c r="Z22" s="6">
        <v>1.7595562677031</v>
      </c>
      <c r="AA22" s="6">
        <v>1.969189332004</v>
      </c>
      <c r="AB22" s="6">
        <v>2.183904867668</v>
      </c>
      <c r="AC22" s="6">
        <v>2.390401558401</v>
      </c>
      <c r="AD22" s="6">
        <v>2.251924258852</v>
      </c>
      <c r="AE22" s="6">
        <v>2.472755179539</v>
      </c>
      <c r="AF22" s="6">
        <v>2.6334863240210002</v>
      </c>
      <c r="AG22" s="6">
        <v>2.798306313434</v>
      </c>
      <c r="AH22" s="6">
        <v>2.919878888755</v>
      </c>
      <c r="AI22" s="6">
        <v>2.7862062041840003</v>
      </c>
      <c r="AJ22" s="6">
        <v>2.6974165945</v>
      </c>
      <c r="AK22" s="6">
        <v>3.1386197001919998</v>
      </c>
      <c r="AL22" s="6">
        <v>3.092156021782</v>
      </c>
      <c r="AM22" s="6">
        <v>2.978213446461</v>
      </c>
      <c r="AN22" s="6">
        <v>3.2893103039877998</v>
      </c>
      <c r="AO22" s="6">
        <v>3.3956124127042</v>
      </c>
      <c r="AP22" s="6">
        <v>3.282537116953</v>
      </c>
      <c r="AQ22" s="6">
        <v>3.5395110926570004</v>
      </c>
      <c r="AR22" s="6">
        <v>3.622326059237</v>
      </c>
      <c r="AS22" s="6">
        <v>3.870644694629</v>
      </c>
      <c r="AT22" s="6">
        <v>4.0070897486509995</v>
      </c>
      <c r="AU22" s="6">
        <v>4.144576736503</v>
      </c>
      <c r="AV22" s="6">
        <v>4.308</v>
      </c>
      <c r="AW22" s="6">
        <v>5.034000000000001</v>
      </c>
      <c r="AX22" s="6">
        <v>4.856</v>
      </c>
      <c r="AY22" s="6">
        <v>5.284</v>
      </c>
      <c r="AZ22" s="6">
        <v>5.912</v>
      </c>
      <c r="BA22" s="6">
        <v>6.72</v>
      </c>
      <c r="BB22" s="6">
        <v>7.6770000000000005</v>
      </c>
      <c r="BC22" s="6">
        <v>8.354</v>
      </c>
      <c r="BD22" s="6">
        <v>8.353</v>
      </c>
      <c r="BE22" s="6">
        <v>8.145</v>
      </c>
      <c r="BF22" s="6">
        <v>8.578</v>
      </c>
      <c r="BG22" s="6">
        <v>8.689</v>
      </c>
      <c r="BH22" s="6">
        <v>9.163</v>
      </c>
    </row>
    <row r="23" spans="2:60" ht="12.75">
      <c r="B23" s="1" t="s">
        <v>87</v>
      </c>
      <c r="C23" s="2">
        <f>'Classification '!B7</f>
        <v>0.07877380352644837</v>
      </c>
      <c r="D23" s="2">
        <f>'Classification '!C7</f>
        <v>0.09333702770780859</v>
      </c>
      <c r="E23" s="2">
        <f>'Classification '!D7</f>
        <v>0.09664685138539043</v>
      </c>
      <c r="F23" s="2">
        <f>'Classification '!E7</f>
        <v>0.11187204030226702</v>
      </c>
      <c r="G23" s="2">
        <f>'Classification '!F7</f>
        <v>0.12775919395465996</v>
      </c>
      <c r="H23" s="2">
        <f>'Classification '!G7</f>
        <v>0.1545687657430731</v>
      </c>
      <c r="I23" s="2">
        <f>'Classification '!H7</f>
        <v>0.16449823677581868</v>
      </c>
      <c r="J23" s="2">
        <f>'Classification '!I7</f>
        <v>0.18965289672544083</v>
      </c>
      <c r="K23" s="2">
        <f>'Classification '!J7</f>
        <v>0.21712443324937028</v>
      </c>
      <c r="L23" s="2">
        <f>'Classification '!K7</f>
        <v>0.22606095717884134</v>
      </c>
      <c r="M23" s="2">
        <f>'Classification '!L7</f>
        <v>0.2512156171284635</v>
      </c>
      <c r="N23" s="2">
        <f>'Classification '!M7</f>
        <v>0.26908866498740563</v>
      </c>
      <c r="O23" s="2">
        <f>'Classification '!N7</f>
        <v>0.3038418136020151</v>
      </c>
      <c r="P23" s="2">
        <f>'Classification '!O7</f>
        <v>0.35415113350125954</v>
      </c>
      <c r="Q23" s="2">
        <f>'Classification '!P7</f>
        <v>0.4339178841309824</v>
      </c>
      <c r="R23" s="2">
        <f>'Classification '!Q7</f>
        <v>0.506072040302267</v>
      </c>
      <c r="S23" s="2">
        <f>'Classification '!R7</f>
        <v>0.6083455919395466</v>
      </c>
      <c r="T23" s="2">
        <f>'Classification '!S7</f>
        <v>0.7142599496221664</v>
      </c>
      <c r="U23" s="2">
        <f>'Classification '!T7</f>
        <v>1.0336579345088164</v>
      </c>
      <c r="V23" s="2">
        <f>'Classification '!U7</f>
        <v>1.314</v>
      </c>
      <c r="W23" s="2">
        <v>1.6260440000056</v>
      </c>
      <c r="X23" s="2">
        <v>2.0430550000062</v>
      </c>
      <c r="Y23" s="2">
        <v>2.5831050000070004</v>
      </c>
      <c r="Z23" s="2">
        <v>3.0391560000072007</v>
      </c>
      <c r="AA23" s="2">
        <v>3.5490600000072003</v>
      </c>
      <c r="AB23" s="2">
        <v>4.3692880000082</v>
      </c>
      <c r="AC23" s="2">
        <v>4.974448000008199</v>
      </c>
      <c r="AD23" s="2">
        <v>5.503428000008399</v>
      </c>
      <c r="AE23" s="2">
        <v>6.0950780000086</v>
      </c>
      <c r="AF23" s="2">
        <v>6.666000000008802</v>
      </c>
      <c r="AG23" s="2">
        <v>7.502186000004603</v>
      </c>
      <c r="AH23" s="2">
        <v>8.091191000004697</v>
      </c>
      <c r="AI23" s="2">
        <v>8.7160220000049</v>
      </c>
      <c r="AJ23" s="2">
        <v>8.835936000004795</v>
      </c>
      <c r="AK23" s="2">
        <v>8.9283700000046</v>
      </c>
      <c r="AL23" s="2">
        <v>9.238042000004599</v>
      </c>
      <c r="AM23" s="2">
        <v>10.136189000004903</v>
      </c>
      <c r="AN23" s="2">
        <v>10.8496440000052</v>
      </c>
      <c r="AO23" s="2">
        <v>11.097396000005098</v>
      </c>
      <c r="AP23" s="2">
        <v>11.9744040000052</v>
      </c>
      <c r="AQ23" s="2">
        <v>12.9135560000053</v>
      </c>
      <c r="AR23" s="2">
        <v>14.155625000005502</v>
      </c>
      <c r="AS23" s="2">
        <v>16.097940000006002</v>
      </c>
      <c r="AT23" s="2">
        <v>17.1128060000062</v>
      </c>
      <c r="AU23" s="2">
        <v>17.692928000006095</v>
      </c>
      <c r="AV23" s="2">
        <v>18.315660000006</v>
      </c>
      <c r="AW23" s="2">
        <v>17.906280000005598</v>
      </c>
      <c r="AX23" s="2">
        <v>20.8764570000061</v>
      </c>
      <c r="AY23" s="2">
        <v>21.747840000005997</v>
      </c>
      <c r="AZ23" s="2">
        <v>23.171580000006</v>
      </c>
      <c r="BA23" s="2">
        <v>25.077600000005997</v>
      </c>
      <c r="BB23" s="2">
        <v>27.759322</v>
      </c>
      <c r="BC23" s="2">
        <v>31.634551999999935</v>
      </c>
      <c r="BD23" s="2">
        <v>34.34004</v>
      </c>
      <c r="BE23" s="2">
        <v>35.36524800000008</v>
      </c>
      <c r="BF23" s="2">
        <v>36.4518970000071</v>
      </c>
      <c r="BG23" s="2">
        <v>45.893965000008514</v>
      </c>
      <c r="BH23" s="2">
        <v>49.33474199999999</v>
      </c>
    </row>
    <row r="24" spans="2:60" ht="12.75">
      <c r="B24" s="1" t="s">
        <v>88</v>
      </c>
      <c r="C24" s="5">
        <f>'Classification '!B8</f>
        <v>0.02350025188916877</v>
      </c>
      <c r="D24" s="5">
        <f>'Classification '!C8</f>
        <v>0.027844836272040308</v>
      </c>
      <c r="E24" s="5">
        <f>'Classification '!D8</f>
        <v>0.028832241813602014</v>
      </c>
      <c r="F24" s="5">
        <f>'Classification '!E8</f>
        <v>0.0333743073047859</v>
      </c>
      <c r="G24" s="5">
        <f>'Classification '!F8</f>
        <v>0.03811385390428212</v>
      </c>
      <c r="H24" s="5">
        <f>'Classification '!G8</f>
        <v>0.046111838790932</v>
      </c>
      <c r="I24" s="5">
        <f>'Classification '!H8</f>
        <v>0.049074055415617136</v>
      </c>
      <c r="J24" s="5">
        <f>'Classification '!I8</f>
        <v>0.05657833753148615</v>
      </c>
      <c r="K24" s="5">
        <f>'Classification '!J8</f>
        <v>0.06477380352644836</v>
      </c>
      <c r="L24" s="5">
        <f>'Classification '!K8</f>
        <v>0.06743979848866499</v>
      </c>
      <c r="M24" s="5">
        <f>'Classification '!L8</f>
        <v>0.07494408060453402</v>
      </c>
      <c r="N24" s="5">
        <f>'Classification '!M8</f>
        <v>0.08027607052896728</v>
      </c>
      <c r="O24" s="5">
        <f>'Classification '!N8</f>
        <v>0.09064382871536524</v>
      </c>
      <c r="P24" s="5">
        <f>'Classification '!O8</f>
        <v>0.1056523929471033</v>
      </c>
      <c r="Q24" s="5">
        <f>'Classification '!P8</f>
        <v>0.12944886649874057</v>
      </c>
      <c r="R24" s="5">
        <f>'Classification '!Q8</f>
        <v>0.1509743073047859</v>
      </c>
      <c r="S24" s="5">
        <f>'Classification '!R8</f>
        <v>0.18148513853904283</v>
      </c>
      <c r="T24" s="5">
        <f>'Classification '!S8</f>
        <v>0.21308211586901768</v>
      </c>
      <c r="U24" s="5">
        <f>'Classification '!T8</f>
        <v>0.30836675062972296</v>
      </c>
      <c r="V24" s="5">
        <f>'Classification '!U8</f>
        <v>0.392</v>
      </c>
      <c r="W24" s="2">
        <v>0.46458400000160005</v>
      </c>
      <c r="X24" s="2">
        <v>0.6590500000020001</v>
      </c>
      <c r="Y24" s="2">
        <v>0.8856360000024001</v>
      </c>
      <c r="Z24" s="2">
        <v>1.0974730000026003</v>
      </c>
      <c r="AA24" s="2">
        <v>1.3801900000027998</v>
      </c>
      <c r="AB24" s="2">
        <v>1.7050880000032003</v>
      </c>
      <c r="AC24" s="2">
        <v>1.9412480000032</v>
      </c>
      <c r="AD24" s="2">
        <v>2.2275780000034</v>
      </c>
      <c r="AE24" s="2">
        <v>2.4096820000034005</v>
      </c>
      <c r="AF24" s="2">
        <v>2.5755000000034007</v>
      </c>
      <c r="AG24" s="2">
        <v>3.0987290000019008</v>
      </c>
      <c r="AH24" s="2">
        <v>3.270907000001899</v>
      </c>
      <c r="AI24" s="2">
        <v>3.5575600000020002</v>
      </c>
      <c r="AJ24" s="2">
        <v>3.681640000001998</v>
      </c>
      <c r="AK24" s="2">
        <v>3.6878050000019003</v>
      </c>
      <c r="AL24" s="2">
        <v>3.8157130000018995</v>
      </c>
      <c r="AM24" s="2">
        <v>3.9303590000019004</v>
      </c>
      <c r="AN24" s="2">
        <v>4.172940000002</v>
      </c>
      <c r="AO24" s="2">
        <v>4.351920000001999</v>
      </c>
      <c r="AP24" s="2">
        <v>5.7569250000025</v>
      </c>
      <c r="AQ24" s="2">
        <v>6.0913000000025015</v>
      </c>
      <c r="AR24" s="2">
        <v>6.691750000002601</v>
      </c>
      <c r="AS24" s="2">
        <v>9.658764000003602</v>
      </c>
      <c r="AT24" s="2">
        <v>10.2124810000037</v>
      </c>
      <c r="AU24" s="2">
        <v>10.731776000003698</v>
      </c>
      <c r="AV24" s="2">
        <v>11.294657000003703</v>
      </c>
      <c r="AW24" s="2">
        <v>8.3136300000026</v>
      </c>
      <c r="AX24" s="2">
        <v>10.267110000003</v>
      </c>
      <c r="AY24" s="2">
        <v>11.236384000003099</v>
      </c>
      <c r="AZ24" s="2">
        <v>11.585790000003</v>
      </c>
      <c r="BA24" s="2">
        <v>12.956760000003099</v>
      </c>
      <c r="BB24" s="2">
        <v>14.327392</v>
      </c>
      <c r="BC24" s="2">
        <v>16.747703999999967</v>
      </c>
      <c r="BD24" s="2">
        <v>18.12391</v>
      </c>
      <c r="BE24" s="2">
        <v>19.15617600000004</v>
      </c>
      <c r="BF24" s="2">
        <v>19.5094660000038</v>
      </c>
      <c r="BG24" s="2">
        <v>20.517302000003806</v>
      </c>
      <c r="BH24" s="2">
        <v>20.981442</v>
      </c>
    </row>
    <row r="25" spans="2:60" ht="12.75">
      <c r="B25" s="1" t="s">
        <v>89</v>
      </c>
      <c r="C25" s="5">
        <f>'Classification '!B9</f>
        <v>0.05527355163727961</v>
      </c>
      <c r="D25" s="5">
        <f>'Classification '!C9</f>
        <v>0.06549219143576829</v>
      </c>
      <c r="E25" s="5">
        <f>'Classification '!D9</f>
        <v>0.06781460957178842</v>
      </c>
      <c r="F25" s="5">
        <f>'Classification '!E9</f>
        <v>0.07849773299748113</v>
      </c>
      <c r="G25" s="5">
        <f>'Classification '!F9</f>
        <v>0.08964534005037784</v>
      </c>
      <c r="H25" s="5">
        <f>'Classification '!G9</f>
        <v>0.1084569269521411</v>
      </c>
      <c r="I25" s="5">
        <f>'Classification '!H9</f>
        <v>0.11542418136020154</v>
      </c>
      <c r="J25" s="5">
        <f>'Classification '!I9</f>
        <v>0.1330745591939547</v>
      </c>
      <c r="K25" s="5">
        <f>'Classification '!J9</f>
        <v>0.15235062972292193</v>
      </c>
      <c r="L25" s="5">
        <f>'Classification '!K9</f>
        <v>0.15862115869017634</v>
      </c>
      <c r="M25" s="5">
        <f>'Classification '!L9</f>
        <v>0.17627153652392952</v>
      </c>
      <c r="N25" s="5">
        <f>'Classification '!M9</f>
        <v>0.18881259445843834</v>
      </c>
      <c r="O25" s="5">
        <f>'Classification '!N9</f>
        <v>0.21319798488664987</v>
      </c>
      <c r="P25" s="5">
        <f>'Classification '!O9</f>
        <v>0.24849874055415624</v>
      </c>
      <c r="Q25" s="5">
        <f>'Classification '!P9</f>
        <v>0.3044690176322419</v>
      </c>
      <c r="R25" s="5">
        <f>'Classification '!Q9</f>
        <v>0.35509773299748115</v>
      </c>
      <c r="S25" s="5">
        <f>'Classification '!R9</f>
        <v>0.4268604534005038</v>
      </c>
      <c r="T25" s="5">
        <f>'Classification '!S9</f>
        <v>0.5011778337531487</v>
      </c>
      <c r="U25" s="5">
        <f>'Classification '!T9</f>
        <v>0.7252911838790934</v>
      </c>
      <c r="V25" s="5">
        <f>'Classification '!U9</f>
        <v>0.922</v>
      </c>
      <c r="W25" s="2">
        <v>1.1033870000038</v>
      </c>
      <c r="X25" s="2">
        <v>1.3840050000042001</v>
      </c>
      <c r="Y25" s="2">
        <v>1.6236660000044</v>
      </c>
      <c r="Z25" s="2">
        <v>1.9416830000046001</v>
      </c>
      <c r="AA25" s="2">
        <v>2.2674550000046</v>
      </c>
      <c r="AB25" s="2">
        <v>2.6642000000050006</v>
      </c>
      <c r="AC25" s="2">
        <v>3.033200000005</v>
      </c>
      <c r="AD25" s="2">
        <v>3.4068840000051996</v>
      </c>
      <c r="AE25" s="2">
        <v>3.6853960000052006</v>
      </c>
      <c r="AF25" s="2">
        <v>4.0905000000054015</v>
      </c>
      <c r="AG25" s="2">
        <v>4.403457000002702</v>
      </c>
      <c r="AH25" s="2">
        <v>4.820284000002798</v>
      </c>
      <c r="AI25" s="2">
        <v>5.1584620000029</v>
      </c>
      <c r="AJ25" s="2">
        <v>5.154296000002796</v>
      </c>
      <c r="AK25" s="2">
        <v>5.240565000002701</v>
      </c>
      <c r="AL25" s="2">
        <v>5.4223290000027005</v>
      </c>
      <c r="AM25" s="2">
        <v>6.205830000003001</v>
      </c>
      <c r="AN25" s="2">
        <v>6.6767040000032</v>
      </c>
      <c r="AO25" s="2">
        <v>6.745476000003099</v>
      </c>
      <c r="AP25" s="2">
        <v>6.447756000002799</v>
      </c>
      <c r="AQ25" s="2">
        <v>6.8222560000028</v>
      </c>
      <c r="AR25" s="2">
        <v>7.463875000002901</v>
      </c>
      <c r="AS25" s="2">
        <v>6.4391760000024005</v>
      </c>
      <c r="AT25" s="2">
        <v>6.9003250000025</v>
      </c>
      <c r="AU25" s="2">
        <v>6.961152000002398</v>
      </c>
      <c r="AV25" s="2">
        <v>7.0210030000023</v>
      </c>
      <c r="AW25" s="2">
        <v>9.592650000003</v>
      </c>
      <c r="AX25" s="2">
        <v>10.267110000003</v>
      </c>
      <c r="AY25" s="2">
        <v>10.873920000002999</v>
      </c>
      <c r="AZ25" s="2">
        <v>11.1995970000029</v>
      </c>
      <c r="BA25" s="2">
        <v>12.120840000002898</v>
      </c>
      <c r="BB25" s="2">
        <v>13.43193</v>
      </c>
      <c r="BC25" s="2">
        <v>14.886847999999969</v>
      </c>
      <c r="BD25" s="2">
        <v>16.21613</v>
      </c>
      <c r="BE25" s="2">
        <v>16.209072000000035</v>
      </c>
      <c r="BF25" s="2">
        <v>16.942431000003303</v>
      </c>
      <c r="BG25" s="2">
        <v>24.836734000004604</v>
      </c>
      <c r="BH25" s="2">
        <v>26.652101999999996</v>
      </c>
    </row>
    <row r="26" spans="2:60" ht="12.75">
      <c r="B26" s="1" t="s">
        <v>90</v>
      </c>
      <c r="C26" s="5">
        <f>'Classification '!B10</f>
        <v>0</v>
      </c>
      <c r="D26" s="5">
        <f>'Classification '!C10</f>
        <v>0</v>
      </c>
      <c r="E26" s="5">
        <f>'Classification '!D10</f>
        <v>0</v>
      </c>
      <c r="F26" s="5">
        <f>'Classification '!E10</f>
        <v>0</v>
      </c>
      <c r="G26" s="5">
        <f>'Classification '!F10</f>
        <v>0</v>
      </c>
      <c r="H26" s="5">
        <f>'Classification '!G10</f>
        <v>0</v>
      </c>
      <c r="I26" s="5">
        <f>'Classification '!H10</f>
        <v>0</v>
      </c>
      <c r="J26" s="5">
        <f>'Classification '!I10</f>
        <v>0</v>
      </c>
      <c r="K26" s="5">
        <f>'Classification '!J10</f>
        <v>0</v>
      </c>
      <c r="L26" s="5">
        <f>'Classification '!K10</f>
        <v>0</v>
      </c>
      <c r="M26" s="5">
        <f>'Classification '!L10</f>
        <v>0</v>
      </c>
      <c r="N26" s="5">
        <f>'Classification '!M10</f>
        <v>0</v>
      </c>
      <c r="O26" s="5">
        <f>'Classification '!N10</f>
        <v>0</v>
      </c>
      <c r="P26" s="5">
        <f>'Classification '!O10</f>
        <v>0</v>
      </c>
      <c r="Q26" s="5">
        <f>'Classification '!P10</f>
        <v>0</v>
      </c>
      <c r="R26" s="5">
        <f>'Classification '!Q10</f>
        <v>0</v>
      </c>
      <c r="S26" s="5">
        <f>'Classification '!R10</f>
        <v>0</v>
      </c>
      <c r="T26" s="5">
        <f>'Classification '!S10</f>
        <v>0</v>
      </c>
      <c r="U26" s="5">
        <f>'Classification '!T10</f>
        <v>0</v>
      </c>
      <c r="V26" s="5">
        <f>'Classification '!U10</f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2.268264</v>
      </c>
    </row>
    <row r="27" spans="2:60" ht="12.75">
      <c r="B27" s="1" t="s">
        <v>154</v>
      </c>
      <c r="C27" s="4">
        <f aca="true" t="shared" si="6" ref="C27:AH27">(C28-C13+C7)</f>
        <v>0.24728309584016267</v>
      </c>
      <c r="D27" s="4">
        <f t="shared" si="6"/>
        <v>0.27720651976155736</v>
      </c>
      <c r="E27" s="4">
        <f t="shared" si="6"/>
        <v>0.3386241377841201</v>
      </c>
      <c r="F27" s="4">
        <f t="shared" si="6"/>
        <v>0.3902992082123613</v>
      </c>
      <c r="G27" s="4">
        <f t="shared" si="6"/>
        <v>0.43362714179240625</v>
      </c>
      <c r="H27" s="4">
        <f t="shared" si="6"/>
        <v>0.4554576236984526</v>
      </c>
      <c r="I27" s="4">
        <f t="shared" si="6"/>
        <v>0.5335471134432499</v>
      </c>
      <c r="J27" s="4">
        <f t="shared" si="6"/>
        <v>0.6686744725848919</v>
      </c>
      <c r="K27" s="4">
        <f t="shared" si="6"/>
        <v>0.6888174267723253</v>
      </c>
      <c r="L27" s="4">
        <f t="shared" si="6"/>
        <v>0.7711519279763505</v>
      </c>
      <c r="M27" s="4">
        <f t="shared" si="6"/>
        <v>0.8824628824125137</v>
      </c>
      <c r="N27" s="4">
        <f t="shared" si="6"/>
        <v>0.9439886801377194</v>
      </c>
      <c r="O27" s="4">
        <f t="shared" si="6"/>
        <v>1.0957225024449104</v>
      </c>
      <c r="P27" s="4">
        <f t="shared" si="6"/>
        <v>1.2331256383680398</v>
      </c>
      <c r="Q27" s="4">
        <f t="shared" si="6"/>
        <v>1.5616568349890174</v>
      </c>
      <c r="R27" s="4">
        <f t="shared" si="6"/>
        <v>1.7775490472000466</v>
      </c>
      <c r="S27" s="4">
        <f t="shared" si="6"/>
        <v>2.024498400983412</v>
      </c>
      <c r="T27" s="4">
        <f t="shared" si="6"/>
        <v>2.2996132098663806</v>
      </c>
      <c r="U27" s="4">
        <f t="shared" si="6"/>
        <v>2.556383825999286</v>
      </c>
      <c r="V27" s="4">
        <f t="shared" si="6"/>
        <v>3.047901493537578</v>
      </c>
      <c r="W27" s="4">
        <f t="shared" si="6"/>
        <v>3.4602834165190344</v>
      </c>
      <c r="X27" s="4">
        <f t="shared" si="6"/>
        <v>4.045327336648645</v>
      </c>
      <c r="Y27" s="4">
        <f t="shared" si="6"/>
        <v>4.611901151902931</v>
      </c>
      <c r="Z27" s="4">
        <f t="shared" si="6"/>
        <v>5.314830705241336</v>
      </c>
      <c r="AA27" s="4">
        <f t="shared" si="6"/>
        <v>6.354115357010642</v>
      </c>
      <c r="AB27" s="4">
        <f t="shared" si="6"/>
        <v>7.4815551250944905</v>
      </c>
      <c r="AC27" s="4">
        <f t="shared" si="6"/>
        <v>8.37801904162939</v>
      </c>
      <c r="AD27" s="4">
        <f t="shared" si="6"/>
        <v>9.233613299624192</v>
      </c>
      <c r="AE27" s="4">
        <f t="shared" si="6"/>
        <v>10.076308500105126</v>
      </c>
      <c r="AF27" s="4">
        <f t="shared" si="6"/>
        <v>10.965585135958767</v>
      </c>
      <c r="AG27" s="4">
        <f t="shared" si="6"/>
        <v>11.583745898203263</v>
      </c>
      <c r="AH27" s="4">
        <f t="shared" si="6"/>
        <v>12.06302726428628</v>
      </c>
      <c r="AI27" s="4">
        <f aca="true" t="shared" si="7" ref="AI27:BH27">(AI28-AI13+AI7)</f>
        <v>12.55353776064523</v>
      </c>
      <c r="AJ27" s="4">
        <f t="shared" si="7"/>
        <v>12.446178034915132</v>
      </c>
      <c r="AK27" s="4">
        <f t="shared" si="7"/>
        <v>12.282132579423749</v>
      </c>
      <c r="AL27" s="4">
        <f t="shared" si="7"/>
        <v>12.355531099522242</v>
      </c>
      <c r="AM27" s="4">
        <f t="shared" si="7"/>
        <v>12.903269718067476</v>
      </c>
      <c r="AN27" s="4">
        <f t="shared" si="7"/>
        <v>14.01781265092124</v>
      </c>
      <c r="AO27" s="4">
        <f t="shared" si="7"/>
        <v>14.06607820148255</v>
      </c>
      <c r="AP27" s="4">
        <f t="shared" si="7"/>
        <v>13.987518820633655</v>
      </c>
      <c r="AQ27" s="4">
        <f t="shared" si="7"/>
        <v>14.621827466951071</v>
      </c>
      <c r="AR27" s="4">
        <f t="shared" si="7"/>
        <v>15.16637288715981</v>
      </c>
      <c r="AS27" s="4">
        <f t="shared" si="7"/>
        <v>15.780384721049165</v>
      </c>
      <c r="AT27" s="4">
        <f t="shared" si="7"/>
        <v>16.27055277661115</v>
      </c>
      <c r="AU27" s="4">
        <f t="shared" si="7"/>
        <v>16.90946873548676</v>
      </c>
      <c r="AV27" s="4">
        <f t="shared" si="7"/>
        <v>17.29135537309819</v>
      </c>
      <c r="AW27" s="4">
        <f t="shared" si="7"/>
        <v>17.452121539435428</v>
      </c>
      <c r="AX27" s="4">
        <f t="shared" si="7"/>
        <v>18.237627289710908</v>
      </c>
      <c r="AY27" s="4">
        <f t="shared" si="7"/>
        <v>18.965003404339058</v>
      </c>
      <c r="AZ27" s="4">
        <f t="shared" si="7"/>
        <v>20.041610105220748</v>
      </c>
      <c r="BA27" s="4">
        <f t="shared" si="7"/>
        <v>21.562523040760773</v>
      </c>
      <c r="BB27" s="4">
        <f t="shared" si="7"/>
        <v>23.39268472277351</v>
      </c>
      <c r="BC27" s="4">
        <f t="shared" si="7"/>
        <v>24.61728193165363</v>
      </c>
      <c r="BD27" s="4">
        <f t="shared" si="7"/>
        <v>26.28961288606281</v>
      </c>
      <c r="BE27" s="4">
        <f t="shared" si="7"/>
        <v>26.776982455222644</v>
      </c>
      <c r="BF27" s="4">
        <f t="shared" si="7"/>
        <v>27.886705893076222</v>
      </c>
      <c r="BG27" s="4">
        <f t="shared" si="7"/>
        <v>29.126361081974757</v>
      </c>
      <c r="BH27" s="4">
        <f t="shared" si="7"/>
        <v>29.870460406235235</v>
      </c>
    </row>
    <row r="28" spans="2:60" ht="12.75">
      <c r="B28" s="1" t="s">
        <v>155</v>
      </c>
      <c r="C28" s="2">
        <f>'Classification '!B11</f>
        <v>0.24524110571334493</v>
      </c>
      <c r="D28" s="2">
        <f>'Classification '!C11</f>
        <v>0.2748744755935058</v>
      </c>
      <c r="E28" s="2">
        <f>'Classification '!D11</f>
        <v>0.33619242533834687</v>
      </c>
      <c r="F28" s="2">
        <f>'Classification '!E11</f>
        <v>0.39292984117445057</v>
      </c>
      <c r="G28" s="2">
        <f>'Classification '!F11</f>
        <v>0.4128445257781901</v>
      </c>
      <c r="H28" s="2">
        <f>'Classification '!G11</f>
        <v>0.49309328718074447</v>
      </c>
      <c r="I28" s="2">
        <f>'Classification '!H11</f>
        <v>0.5741945408348212</v>
      </c>
      <c r="J28" s="2">
        <f>'Classification '!I11</f>
        <v>0.6815412079428574</v>
      </c>
      <c r="K28" s="2">
        <f>'Classification '!J11</f>
        <v>0.7353765944451377</v>
      </c>
      <c r="L28" s="2">
        <f>'Classification '!K11</f>
        <v>0.8186697105825388</v>
      </c>
      <c r="M28" s="2">
        <f>'Classification '!L11</f>
        <v>0.9047373795694786</v>
      </c>
      <c r="N28" s="2">
        <f>'Classification '!M11</f>
        <v>1.0292818088363294</v>
      </c>
      <c r="O28" s="2">
        <f>'Classification '!N11</f>
        <v>1.1686217025794674</v>
      </c>
      <c r="P28" s="2">
        <f>'Classification '!O11</f>
        <v>1.3167159812877363</v>
      </c>
      <c r="Q28" s="2">
        <f>'Classification '!P11</f>
        <v>1.6758543208409817</v>
      </c>
      <c r="R28" s="2">
        <f>'Classification '!Q11</f>
        <v>1.9421703932021024</v>
      </c>
      <c r="S28" s="2">
        <f>'Classification '!R11</f>
        <v>2.232282689400473</v>
      </c>
      <c r="T28" s="2">
        <f>'Classification '!S11</f>
        <v>2.5589169450295626</v>
      </c>
      <c r="U28" s="2">
        <f>'Classification '!T11</f>
        <v>2.8677074016919937</v>
      </c>
      <c r="V28" s="2">
        <f>'Classification '!U11</f>
        <v>3.282</v>
      </c>
      <c r="W28" s="2">
        <v>3.6585990000126003</v>
      </c>
      <c r="X28" s="2">
        <v>4.2838250000130005</v>
      </c>
      <c r="Y28" s="2">
        <v>4.797195000013001</v>
      </c>
      <c r="Z28" s="2">
        <v>5.402944000012801</v>
      </c>
      <c r="AA28" s="2">
        <v>6.408025000013</v>
      </c>
      <c r="AB28" s="2">
        <v>7.672896000014402</v>
      </c>
      <c r="AC28" s="2">
        <v>8.492960000014</v>
      </c>
      <c r="AD28" s="2">
        <v>9.172380000013998</v>
      </c>
      <c r="AE28" s="2">
        <v>9.922220000014002</v>
      </c>
      <c r="AF28" s="2">
        <v>10.605000000014003</v>
      </c>
      <c r="AG28" s="2">
        <v>11.090188000006805</v>
      </c>
      <c r="AH28" s="2">
        <v>11.362098000006597</v>
      </c>
      <c r="AI28" s="2">
        <v>11.9178260000067</v>
      </c>
      <c r="AJ28" s="2">
        <v>11.597166000006293</v>
      </c>
      <c r="AK28" s="2">
        <v>11.451605000005902</v>
      </c>
      <c r="AL28" s="2">
        <v>11.4471390000057</v>
      </c>
      <c r="AM28" s="2">
        <v>11.997938000005801</v>
      </c>
      <c r="AN28" s="2">
        <v>13.1447610000063</v>
      </c>
      <c r="AO28" s="2">
        <v>13.055760000005998</v>
      </c>
      <c r="AP28" s="2">
        <v>12.895512000005597</v>
      </c>
      <c r="AQ28" s="2">
        <v>13.6445120000056</v>
      </c>
      <c r="AR28" s="2">
        <v>14.155625000005502</v>
      </c>
      <c r="AS28" s="2">
        <v>14.7564450000055</v>
      </c>
      <c r="AT28" s="2">
        <v>15.180715000005499</v>
      </c>
      <c r="AU28" s="2">
        <v>15.952640000005497</v>
      </c>
      <c r="AV28" s="2">
        <v>16.484094000005403</v>
      </c>
      <c r="AW28" s="2">
        <v>16.6272600000052</v>
      </c>
      <c r="AX28" s="2">
        <v>16.769613000004902</v>
      </c>
      <c r="AY28" s="2">
        <v>17.3982720000048</v>
      </c>
      <c r="AZ28" s="2">
        <v>18.5372640000048</v>
      </c>
      <c r="BA28" s="2">
        <v>20.062080000004798</v>
      </c>
      <c r="BB28" s="2">
        <v>21.938819000000002</v>
      </c>
      <c r="BC28" s="2">
        <v>23.260699999999954</v>
      </c>
      <c r="BD28" s="2">
        <v>24.80114</v>
      </c>
      <c r="BE28" s="2">
        <v>25.05038400000005</v>
      </c>
      <c r="BF28" s="2">
        <v>26.1837570000051</v>
      </c>
      <c r="BG28" s="2">
        <v>27.536379000005105</v>
      </c>
      <c r="BH28" s="2">
        <v>28.353299999999997</v>
      </c>
    </row>
    <row r="29" spans="2:60" ht="12.75">
      <c r="B29" s="1" t="s">
        <v>64</v>
      </c>
      <c r="C29" s="2">
        <f>'Classification '!B12</f>
        <v>0.4561262516899881</v>
      </c>
      <c r="D29" s="2">
        <f>'Classification '!C12</f>
        <v>0.5256775596821172</v>
      </c>
      <c r="E29" s="2">
        <f>'Classification '!D12</f>
        <v>0.6009741170151528</v>
      </c>
      <c r="F29" s="2">
        <f>'Classification '!E12</f>
        <v>0.6197761803681244</v>
      </c>
      <c r="G29" s="2">
        <f>'Classification '!F12</f>
        <v>0.671771491450166</v>
      </c>
      <c r="H29" s="2">
        <f>'Classification '!G12</f>
        <v>0.7190482334478628</v>
      </c>
      <c r="I29" s="2">
        <f>'Classification '!H12</f>
        <v>0.7795854771690756</v>
      </c>
      <c r="J29" s="2">
        <f>'Classification '!I12</f>
        <v>1.1125885904459751</v>
      </c>
      <c r="K29" s="2">
        <f>'Classification '!J12</f>
        <v>1.268981114191258</v>
      </c>
      <c r="L29" s="2">
        <f>'Classification '!K12</f>
        <v>1.3111244549061445</v>
      </c>
      <c r="M29" s="2">
        <f>'Classification '!L12</f>
        <v>1.4754572672411688</v>
      </c>
      <c r="N29" s="2">
        <f>'Classification '!M12</f>
        <v>1.6704648994740858</v>
      </c>
      <c r="O29" s="2">
        <f>'Classification '!N12</f>
        <v>1.8714999611337149</v>
      </c>
      <c r="P29" s="2">
        <f>'Classification '!O12</f>
        <v>2.3680030826537326</v>
      </c>
      <c r="Q29" s="2">
        <f>'Classification '!P12</f>
        <v>2.8019540612028475</v>
      </c>
      <c r="R29" s="2">
        <f>'Classification '!Q12</f>
        <v>3.4455730852050155</v>
      </c>
      <c r="S29" s="2">
        <f>'Classification '!R12</f>
        <v>4.003193116630857</v>
      </c>
      <c r="T29" s="2">
        <f>'Classification '!S12</f>
        <v>4.623719291635943</v>
      </c>
      <c r="U29" s="2">
        <f>'Classification '!T12</f>
        <v>4.963776907057988</v>
      </c>
      <c r="V29" s="2">
        <f>'Classification '!U12</f>
        <v>5.829963020852819</v>
      </c>
      <c r="W29" s="2">
        <v>6.620322000022801</v>
      </c>
      <c r="X29" s="2">
        <v>7.908600000024</v>
      </c>
      <c r="Y29" s="2">
        <v>9.3729810000254</v>
      </c>
      <c r="Z29" s="2">
        <v>11.059151000026201</v>
      </c>
      <c r="AA29" s="2">
        <v>13.4075600000272</v>
      </c>
      <c r="AB29" s="2">
        <v>16.518040000031004</v>
      </c>
      <c r="AC29" s="2">
        <v>19.2911520000318</v>
      </c>
      <c r="AD29" s="2">
        <v>21.096474000032195</v>
      </c>
      <c r="AE29" s="2">
        <v>23.6715820000334</v>
      </c>
      <c r="AF29" s="2">
        <v>25.755000000034006</v>
      </c>
      <c r="AG29" s="2">
        <v>28.704016000017614</v>
      </c>
      <c r="AH29" s="2">
        <v>31.33184600001819</v>
      </c>
      <c r="AI29" s="2">
        <v>34.6862100000195</v>
      </c>
      <c r="AJ29" s="2">
        <v>36.81640000001998</v>
      </c>
      <c r="AK29" s="2">
        <v>36.878050000019</v>
      </c>
      <c r="AL29" s="2">
        <v>37.5546490000187</v>
      </c>
      <c r="AM29" s="2">
        <v>37.44184100001811</v>
      </c>
      <c r="AN29" s="2">
        <v>37.3478130000179</v>
      </c>
      <c r="AO29" s="2">
        <v>38.07930000001749</v>
      </c>
      <c r="AP29" s="2">
        <v>38.2259820000166</v>
      </c>
      <c r="AQ29" s="2">
        <v>42.3954480000174</v>
      </c>
      <c r="AR29" s="2">
        <v>44.268500000017205</v>
      </c>
      <c r="AS29" s="2">
        <v>45.87912900001711</v>
      </c>
      <c r="AT29" s="2">
        <v>46.922210000016996</v>
      </c>
      <c r="AU29" s="2">
        <v>45.82758400001579</v>
      </c>
      <c r="AV29" s="2">
        <v>44.873367000014696</v>
      </c>
      <c r="AW29" s="2">
        <v>45.08545500001409</v>
      </c>
      <c r="AX29" s="2">
        <v>43.4640990000127</v>
      </c>
      <c r="AY29" s="2">
        <v>44.2206080000122</v>
      </c>
      <c r="AZ29" s="2">
        <v>44.7983880000116</v>
      </c>
      <c r="BA29" s="2">
        <v>46.81152000001119</v>
      </c>
      <c r="BB29" s="2">
        <v>49.698141</v>
      </c>
      <c r="BC29" s="2">
        <v>52.56918199999989</v>
      </c>
      <c r="BD29" s="2">
        <v>55.802564999999994</v>
      </c>
      <c r="BE29" s="2">
        <v>56.486160000000126</v>
      </c>
      <c r="BF29" s="2">
        <v>56.47477000001101</v>
      </c>
      <c r="BG29" s="2">
        <v>59.93211900001111</v>
      </c>
      <c r="BH29" s="2">
        <v>61.243128</v>
      </c>
    </row>
    <row r="30" spans="2:60" ht="12.75">
      <c r="B30" s="1" t="s">
        <v>91</v>
      </c>
      <c r="C30" s="2">
        <f>'Classification '!B13</f>
        <v>0.07267175572519083</v>
      </c>
      <c r="D30" s="2">
        <f>'Classification '!C13</f>
        <v>0.08220992366412212</v>
      </c>
      <c r="E30" s="2">
        <f>'Classification '!D13</f>
        <v>0.08856870229007632</v>
      </c>
      <c r="F30" s="2">
        <f>'Classification '!E13</f>
        <v>0.09810687022900762</v>
      </c>
      <c r="G30" s="2">
        <f>'Classification '!F13</f>
        <v>0.11945419847328242</v>
      </c>
      <c r="H30" s="2">
        <f>'Classification '!G13</f>
        <v>0.12581297709923664</v>
      </c>
      <c r="I30" s="2">
        <f>'Classification '!H13</f>
        <v>0.13353435114503814</v>
      </c>
      <c r="J30" s="2">
        <f>'Classification '!I13</f>
        <v>0.3788015267175571</v>
      </c>
      <c r="K30" s="2">
        <f>'Classification '!J13</f>
        <v>0.4110496183206106</v>
      </c>
      <c r="L30" s="2">
        <f>'Classification '!K13</f>
        <v>0.4551068702290076</v>
      </c>
      <c r="M30" s="2">
        <f>'Classification '!L13</f>
        <v>0.585916030534351</v>
      </c>
      <c r="N30" s="2">
        <f>'Classification '!M13</f>
        <v>0.6245229007633587</v>
      </c>
      <c r="O30" s="2">
        <f>'Classification '!N13</f>
        <v>0.7385267175572519</v>
      </c>
      <c r="P30" s="2">
        <f>'Classification '!O13</f>
        <v>0.8825076335877862</v>
      </c>
      <c r="Q30" s="2">
        <f>'Classification '!P13</f>
        <v>1.0641870229007633</v>
      </c>
      <c r="R30" s="2">
        <f>'Classification '!Q13</f>
        <v>1.5029427480916029</v>
      </c>
      <c r="S30" s="2">
        <f>'Classification '!R13</f>
        <v>1.7027900763358779</v>
      </c>
      <c r="T30" s="2">
        <f>'Classification '!S13</f>
        <v>1.88174427480916</v>
      </c>
      <c r="U30" s="2">
        <f>'Classification '!T13</f>
        <v>2.0266335877862596</v>
      </c>
      <c r="V30" s="2">
        <f>'Classification '!U13</f>
        <v>2.38</v>
      </c>
      <c r="W30" s="2">
        <v>2.7294310000094</v>
      </c>
      <c r="X30" s="2">
        <v>3.2293450000098005</v>
      </c>
      <c r="Y30" s="2">
        <v>3.6163470000098004</v>
      </c>
      <c r="Z30" s="2">
        <v>4.3054710000102006</v>
      </c>
      <c r="AA30" s="2">
        <v>5.1264200000104</v>
      </c>
      <c r="AB30" s="2">
        <v>5.967808000011201</v>
      </c>
      <c r="AC30" s="2">
        <v>6.915696000011399</v>
      </c>
      <c r="AD30" s="2">
        <v>7.731006000011798</v>
      </c>
      <c r="AE30" s="2">
        <v>8.504760000012</v>
      </c>
      <c r="AF30" s="2">
        <v>9.090000000012001</v>
      </c>
      <c r="AG30" s="2">
        <v>9.785460000006003</v>
      </c>
      <c r="AH30" s="2">
        <v>10.329180000005996</v>
      </c>
      <c r="AI30" s="2">
        <v>10.8505580000061</v>
      </c>
      <c r="AJ30" s="2">
        <v>11.044920000005993</v>
      </c>
      <c r="AK30" s="2">
        <v>11.063415000005701</v>
      </c>
      <c r="AL30" s="2">
        <v>11.647966000005798</v>
      </c>
      <c r="AM30" s="2">
        <v>11.997938000005801</v>
      </c>
      <c r="AN30" s="2">
        <v>12.1015260000058</v>
      </c>
      <c r="AO30" s="2">
        <v>12.402972000005699</v>
      </c>
      <c r="AP30" s="2">
        <v>12.895512000005597</v>
      </c>
      <c r="AQ30" s="2">
        <v>15.350076000006302</v>
      </c>
      <c r="AR30" s="2">
        <v>15.957250000006203</v>
      </c>
      <c r="AS30" s="2">
        <v>16.634538000006202</v>
      </c>
      <c r="AT30" s="2">
        <v>17.1128060000062</v>
      </c>
      <c r="AU30" s="2">
        <v>16.822784000005797</v>
      </c>
      <c r="AV30" s="2">
        <v>17.399877000005702</v>
      </c>
      <c r="AW30" s="2">
        <v>17.906280000005598</v>
      </c>
      <c r="AX30" s="2">
        <v>18.480798000005404</v>
      </c>
      <c r="AY30" s="2">
        <v>19.2105920000053</v>
      </c>
      <c r="AZ30" s="2">
        <v>20.082036000005203</v>
      </c>
      <c r="BA30" s="2">
        <v>20.480040000004898</v>
      </c>
      <c r="BB30" s="2">
        <v>21.938819000000002</v>
      </c>
      <c r="BC30" s="2">
        <v>22.795485999999954</v>
      </c>
      <c r="BD30" s="2">
        <v>23.847250000000003</v>
      </c>
      <c r="BE30" s="2">
        <v>24.559200000000054</v>
      </c>
      <c r="BF30" s="2">
        <v>24.643536000004804</v>
      </c>
      <c r="BG30" s="2">
        <v>25.376663000004708</v>
      </c>
      <c r="BH30" s="2">
        <v>26.652101999999996</v>
      </c>
    </row>
    <row r="31" spans="2:60" ht="12.75">
      <c r="B31" s="1" t="s">
        <v>92</v>
      </c>
      <c r="C31" s="2">
        <f>'Classification '!B14</f>
        <v>0.12632920110192836</v>
      </c>
      <c r="D31" s="2">
        <f>'Classification '!C14</f>
        <v>0.1411</v>
      </c>
      <c r="E31" s="2">
        <f>'Classification '!D14</f>
        <v>0.16053526170798899</v>
      </c>
      <c r="F31" s="2">
        <f>'Classification '!E14</f>
        <v>0.14770798898071627</v>
      </c>
      <c r="G31" s="2">
        <f>'Classification '!F14</f>
        <v>0.1508176308539945</v>
      </c>
      <c r="H31" s="2">
        <f>'Classification '!G14</f>
        <v>0.16636584022038567</v>
      </c>
      <c r="I31" s="2">
        <f>'Classification '!H14</f>
        <v>0.18230275482093664</v>
      </c>
      <c r="J31" s="2">
        <f>'Classification '!I14</f>
        <v>0.22855867768595045</v>
      </c>
      <c r="K31" s="2">
        <f>'Classification '!J14</f>
        <v>0.24099724517906335</v>
      </c>
      <c r="L31" s="2">
        <f>'Classification '!K14</f>
        <v>0.2608212121212122</v>
      </c>
      <c r="M31" s="2">
        <f>'Classification '!L14</f>
        <v>0.285698347107438</v>
      </c>
      <c r="N31" s="2">
        <f>'Classification '!M14</f>
        <v>0.30474490358126727</v>
      </c>
      <c r="O31" s="2">
        <f>'Classification '!N14</f>
        <v>0.3393396694214876</v>
      </c>
      <c r="P31" s="2">
        <f>'Classification '!O14</f>
        <v>0.4714994490358128</v>
      </c>
      <c r="Q31" s="2">
        <f>'Classification '!P14</f>
        <v>0.5881110192837465</v>
      </c>
      <c r="R31" s="2">
        <f>'Classification '!Q14</f>
        <v>0.7008355371900826</v>
      </c>
      <c r="S31" s="2">
        <f>'Classification '!R14</f>
        <v>0.816669696969697</v>
      </c>
      <c r="T31" s="2">
        <f>'Classification '!S14</f>
        <v>0.9363909090909092</v>
      </c>
      <c r="U31" s="2">
        <f>'Classification '!T14</f>
        <v>1.1602851239669423</v>
      </c>
      <c r="V31" s="2">
        <f>'Classification '!U14</f>
        <v>1.411</v>
      </c>
      <c r="W31" s="2">
        <v>1.6260440000056</v>
      </c>
      <c r="X31" s="2">
        <v>1.977150000006</v>
      </c>
      <c r="Y31" s="2">
        <v>2.3616960000064</v>
      </c>
      <c r="Z31" s="2">
        <v>2.8703140000068004</v>
      </c>
      <c r="AA31" s="2">
        <v>3.5490600000072003</v>
      </c>
      <c r="AB31" s="2">
        <v>4.2627200000080006</v>
      </c>
      <c r="AC31" s="2">
        <v>5.217104000008599</v>
      </c>
      <c r="AD31" s="2">
        <v>6.158598000009398</v>
      </c>
      <c r="AE31" s="2">
        <v>7.2290460000102</v>
      </c>
      <c r="AF31" s="2">
        <v>8.029500000010602</v>
      </c>
      <c r="AG31" s="2">
        <v>8.643823000005302</v>
      </c>
      <c r="AH31" s="2">
        <v>8.951956000005199</v>
      </c>
      <c r="AI31" s="2">
        <v>9.249656000005201</v>
      </c>
      <c r="AJ31" s="2">
        <v>9.388182000005093</v>
      </c>
      <c r="AK31" s="2">
        <v>9.5106550000049</v>
      </c>
      <c r="AL31" s="2">
        <v>9.639696000004799</v>
      </c>
      <c r="AM31" s="2">
        <v>9.722467000004702</v>
      </c>
      <c r="AN31" s="2">
        <v>10.015056000004801</v>
      </c>
      <c r="AO31" s="2">
        <v>10.227012000004699</v>
      </c>
      <c r="AP31" s="2">
        <v>10.823019000004699</v>
      </c>
      <c r="AQ31" s="2">
        <v>12.9135560000053</v>
      </c>
      <c r="AR31" s="2">
        <v>13.383500000005203</v>
      </c>
      <c r="AS31" s="2">
        <v>13.6832490000051</v>
      </c>
      <c r="AT31" s="2">
        <v>13.800650000005</v>
      </c>
      <c r="AU31" s="2">
        <v>11.601920000003998</v>
      </c>
      <c r="AV31" s="2">
        <v>10.6841350000035</v>
      </c>
      <c r="AW31" s="2">
        <v>9.2728950000029</v>
      </c>
      <c r="AX31" s="2">
        <v>9.240399000002702</v>
      </c>
      <c r="AY31" s="2">
        <v>9.4240640000026</v>
      </c>
      <c r="AZ31" s="2">
        <v>10.041018000002602</v>
      </c>
      <c r="BA31" s="2">
        <v>10.031040000002399</v>
      </c>
      <c r="BB31" s="2">
        <v>10.745544</v>
      </c>
      <c r="BC31" s="2">
        <v>11.165135999999977</v>
      </c>
      <c r="BD31" s="2">
        <v>11.44668</v>
      </c>
      <c r="BE31" s="2">
        <v>11.297232000000024</v>
      </c>
      <c r="BF31" s="2">
        <v>10.781547000002103</v>
      </c>
      <c r="BG31" s="2">
        <v>10.258651000001903</v>
      </c>
      <c r="BH31" s="2">
        <v>10.207188</v>
      </c>
    </row>
    <row r="32" spans="2:60" ht="12.75">
      <c r="B32" s="1" t="s">
        <v>93</v>
      </c>
      <c r="C32" s="2">
        <f>'Classification '!B15</f>
        <v>0.13613406482704168</v>
      </c>
      <c r="D32" s="2">
        <f>'Classification '!C15</f>
        <v>0.1579155151993683</v>
      </c>
      <c r="E32" s="2">
        <f>'Classification '!D15</f>
        <v>0.16426843822463028</v>
      </c>
      <c r="F32" s="2">
        <f>'Classification '!E15</f>
        <v>0.17062136124989222</v>
      </c>
      <c r="G32" s="2">
        <f>'Classification '!F15</f>
        <v>0.1919490314061288</v>
      </c>
      <c r="H32" s="2">
        <f>'Classification '!G15</f>
        <v>0.20919267961755403</v>
      </c>
      <c r="I32" s="2">
        <f>'Classification '!H15</f>
        <v>0.21962962458762722</v>
      </c>
      <c r="J32" s="2">
        <f>'Classification '!I15</f>
        <v>0.2436799760404046</v>
      </c>
      <c r="K32" s="2">
        <f>'Classification '!J15</f>
        <v>0.26682276706100166</v>
      </c>
      <c r="L32" s="2">
        <f>'Classification '!K15</f>
        <v>0.2786210526793453</v>
      </c>
      <c r="M32" s="2">
        <f>'Classification '!L15</f>
        <v>0.31673859083091693</v>
      </c>
      <c r="N32" s="2">
        <f>'Classification '!M15</f>
        <v>0.3371587005549732</v>
      </c>
      <c r="O32" s="2">
        <f>'Classification '!N15</f>
        <v>0.3575788102790295</v>
      </c>
      <c r="P32" s="2">
        <f>'Classification '!O15</f>
        <v>0.5046036002922345</v>
      </c>
      <c r="Q32" s="2">
        <f>'Classification '!P15</f>
        <v>0.6293931597170226</v>
      </c>
      <c r="R32" s="2">
        <f>'Classification '!Q15</f>
        <v>0.7033593349397153</v>
      </c>
      <c r="S32" s="2">
        <f>'Classification '!R15</f>
        <v>0.8158968285300696</v>
      </c>
      <c r="T32" s="2">
        <f>'Classification '!S15</f>
        <v>0.9043839706676468</v>
      </c>
      <c r="U32" s="2">
        <f>'Classification '!T15</f>
        <v>0.9706358822168072</v>
      </c>
      <c r="V32" s="2">
        <f>'Classification '!U15</f>
        <v>0.934</v>
      </c>
      <c r="W32" s="2">
        <v>1.031</v>
      </c>
      <c r="X32" s="2">
        <v>1.176</v>
      </c>
      <c r="Y32" s="2">
        <v>1.314</v>
      </c>
      <c r="Z32" s="2">
        <v>1.444</v>
      </c>
      <c r="AA32" s="2">
        <v>1.62</v>
      </c>
      <c r="AB32" s="2">
        <v>1.786</v>
      </c>
      <c r="AC32" s="2">
        <v>1.945</v>
      </c>
      <c r="AD32" s="2">
        <v>2.049</v>
      </c>
      <c r="AE32" s="2">
        <v>2.298</v>
      </c>
      <c r="AF32" s="2">
        <v>2.492</v>
      </c>
      <c r="AG32" s="2">
        <v>3.154</v>
      </c>
      <c r="AH32" s="2">
        <v>3.179</v>
      </c>
      <c r="AI32" s="2">
        <v>3.299</v>
      </c>
      <c r="AJ32" s="2">
        <v>3.343</v>
      </c>
      <c r="AK32" s="2">
        <v>3.372</v>
      </c>
      <c r="AL32" s="2">
        <v>3.393</v>
      </c>
      <c r="AM32" s="2">
        <v>3.211</v>
      </c>
      <c r="AN32" s="2">
        <v>2.508</v>
      </c>
      <c r="AO32" s="2">
        <v>2.596</v>
      </c>
      <c r="AP32" s="2">
        <v>2.659</v>
      </c>
      <c r="AQ32" s="2">
        <v>2.764</v>
      </c>
      <c r="AR32" s="2">
        <v>2.872</v>
      </c>
      <c r="AS32" s="2">
        <v>3.058</v>
      </c>
      <c r="AT32" s="2">
        <v>3.09</v>
      </c>
      <c r="AU32" s="2">
        <v>3.186</v>
      </c>
      <c r="AV32" s="2">
        <v>2.955</v>
      </c>
      <c r="AW32" s="2">
        <v>2.898</v>
      </c>
      <c r="AX32" s="2">
        <v>2.832</v>
      </c>
      <c r="AY32" s="2">
        <v>2.868</v>
      </c>
      <c r="AZ32" s="2">
        <v>2.828</v>
      </c>
      <c r="BA32" s="2">
        <v>2.911</v>
      </c>
      <c r="BB32" s="2">
        <v>3.001</v>
      </c>
      <c r="BC32" s="2">
        <v>3.118</v>
      </c>
      <c r="BD32" s="2">
        <v>3.199</v>
      </c>
      <c r="BE32" s="2">
        <v>3.232</v>
      </c>
      <c r="BF32" s="2">
        <v>3.191</v>
      </c>
      <c r="BG32" s="2">
        <v>3.263</v>
      </c>
      <c r="BH32" s="2">
        <v>3.358</v>
      </c>
    </row>
    <row r="33" spans="2:60" ht="12.75">
      <c r="B33" s="1" t="s">
        <v>94</v>
      </c>
      <c r="C33" s="2">
        <f>'Classification '!B16</f>
        <v>0.12099123003582726</v>
      </c>
      <c r="D33" s="2">
        <f>'Classification '!C16</f>
        <v>0.14445212081862674</v>
      </c>
      <c r="E33" s="2">
        <f>'Classification '!D16</f>
        <v>0.18760171479245724</v>
      </c>
      <c r="F33" s="2">
        <f>'Classification '!E16</f>
        <v>0.2033399599085083</v>
      </c>
      <c r="G33" s="2">
        <f>'Classification '!F16</f>
        <v>0.20955063071676033</v>
      </c>
      <c r="H33" s="2">
        <f>'Classification '!G16</f>
        <v>0.21767673651068645</v>
      </c>
      <c r="I33" s="2">
        <f>'Classification '!H16</f>
        <v>0.24411874661547353</v>
      </c>
      <c r="J33" s="2">
        <f>'Classification '!I16</f>
        <v>0.26154841000206297</v>
      </c>
      <c r="K33" s="2">
        <f>'Classification '!J16</f>
        <v>0.35011148363058237</v>
      </c>
      <c r="L33" s="2">
        <f>'Classification '!K16</f>
        <v>0.31657531987657955</v>
      </c>
      <c r="M33" s="2">
        <f>'Classification '!L16</f>
        <v>0.2871042987684628</v>
      </c>
      <c r="N33" s="2">
        <f>'Classification '!M16</f>
        <v>0.40403839457448654</v>
      </c>
      <c r="O33" s="2">
        <f>'Classification '!N16</f>
        <v>0.4360547638759459</v>
      </c>
      <c r="P33" s="2">
        <f>'Classification '!O16</f>
        <v>0.5093923997378991</v>
      </c>
      <c r="Q33" s="2">
        <f>'Classification '!P16</f>
        <v>0.5202628593013152</v>
      </c>
      <c r="R33" s="2">
        <f>'Classification '!Q16</f>
        <v>0.5384354649836146</v>
      </c>
      <c r="S33" s="2">
        <f>'Classification '!R16</f>
        <v>0.6678365147952128</v>
      </c>
      <c r="T33" s="2">
        <f>'Classification '!S16</f>
        <v>0.9012001370682278</v>
      </c>
      <c r="U33" s="2">
        <f>'Classification '!T16</f>
        <v>0.806222313087979</v>
      </c>
      <c r="V33" s="2">
        <f>'Classification '!U16</f>
        <v>1.1049630208528192</v>
      </c>
      <c r="W33" s="2">
        <f>W29-W30-W31-W32</f>
        <v>1.2338470000078015</v>
      </c>
      <c r="X33" s="2">
        <f aca="true" t="shared" si="8" ref="X33:BH33">X29-X30-X31-X32</f>
        <v>1.5261050000081997</v>
      </c>
      <c r="Y33" s="2">
        <f t="shared" si="8"/>
        <v>2.080938000009199</v>
      </c>
      <c r="Z33" s="2">
        <f t="shared" si="8"/>
        <v>2.4393660000092003</v>
      </c>
      <c r="AA33" s="2">
        <f t="shared" si="8"/>
        <v>3.112080000009599</v>
      </c>
      <c r="AB33" s="2">
        <f t="shared" si="8"/>
        <v>4.501512000011804</v>
      </c>
      <c r="AC33" s="2">
        <f t="shared" si="8"/>
        <v>5.213352000011802</v>
      </c>
      <c r="AD33" s="2">
        <f t="shared" si="8"/>
        <v>5.157870000010998</v>
      </c>
      <c r="AE33" s="2">
        <f t="shared" si="8"/>
        <v>5.639776000011199</v>
      </c>
      <c r="AF33" s="2">
        <f t="shared" si="8"/>
        <v>6.143500000011403</v>
      </c>
      <c r="AG33" s="2">
        <f t="shared" si="8"/>
        <v>7.120733000006311</v>
      </c>
      <c r="AH33" s="2">
        <f t="shared" si="8"/>
        <v>8.871710000006992</v>
      </c>
      <c r="AI33" s="2">
        <f t="shared" si="8"/>
        <v>11.2869960000082</v>
      </c>
      <c r="AJ33" s="2">
        <f t="shared" si="8"/>
        <v>13.040298000008892</v>
      </c>
      <c r="AK33" s="2">
        <f t="shared" si="8"/>
        <v>12.931980000008402</v>
      </c>
      <c r="AL33" s="2">
        <f t="shared" si="8"/>
        <v>12.8739870000081</v>
      </c>
      <c r="AM33" s="2">
        <f t="shared" si="8"/>
        <v>12.510436000007603</v>
      </c>
      <c r="AN33" s="2">
        <f t="shared" si="8"/>
        <v>12.723231000007303</v>
      </c>
      <c r="AO33" s="2">
        <f t="shared" si="8"/>
        <v>12.853316000007094</v>
      </c>
      <c r="AP33" s="2">
        <f t="shared" si="8"/>
        <v>11.848451000006307</v>
      </c>
      <c r="AQ33" s="2">
        <f t="shared" si="8"/>
        <v>11.3678160000058</v>
      </c>
      <c r="AR33" s="2">
        <f t="shared" si="8"/>
        <v>12.055750000005798</v>
      </c>
      <c r="AS33" s="2">
        <f t="shared" si="8"/>
        <v>12.503342000005807</v>
      </c>
      <c r="AT33" s="2">
        <f t="shared" si="8"/>
        <v>12.918754000005798</v>
      </c>
      <c r="AU33" s="2">
        <f t="shared" si="8"/>
        <v>14.216880000005993</v>
      </c>
      <c r="AV33" s="2">
        <f t="shared" si="8"/>
        <v>13.834355000005493</v>
      </c>
      <c r="AW33" s="2">
        <f t="shared" si="8"/>
        <v>15.008280000005595</v>
      </c>
      <c r="AX33" s="2">
        <f t="shared" si="8"/>
        <v>12.910902000004597</v>
      </c>
      <c r="AY33" s="2">
        <f t="shared" si="8"/>
        <v>12.7179520000043</v>
      </c>
      <c r="AZ33" s="2">
        <f t="shared" si="8"/>
        <v>11.847334000003794</v>
      </c>
      <c r="BA33" s="2">
        <f t="shared" si="8"/>
        <v>13.389440000003896</v>
      </c>
      <c r="BB33" s="2">
        <f t="shared" si="8"/>
        <v>14.012777999999996</v>
      </c>
      <c r="BC33" s="2">
        <f t="shared" si="8"/>
        <v>15.490559999999961</v>
      </c>
      <c r="BD33" s="2">
        <f t="shared" si="8"/>
        <v>17.309634999999993</v>
      </c>
      <c r="BE33" s="2">
        <f t="shared" si="8"/>
        <v>17.39772800000005</v>
      </c>
      <c r="BF33" s="2">
        <f t="shared" si="8"/>
        <v>17.858687000004107</v>
      </c>
      <c r="BG33" s="2">
        <f t="shared" si="8"/>
        <v>21.0338050000045</v>
      </c>
      <c r="BH33" s="2">
        <f t="shared" si="8"/>
        <v>21.025837999999997</v>
      </c>
    </row>
    <row r="34" spans="2:60" ht="12.75">
      <c r="B34" s="1" t="s">
        <v>95</v>
      </c>
      <c r="C34" s="2">
        <f>'Classification '!B17</f>
        <v>0.4036404863167405</v>
      </c>
      <c r="D34" s="2">
        <f>'Classification '!C17</f>
        <v>0.4294610792718475</v>
      </c>
      <c r="E34" s="2">
        <f>'Classification '!D17</f>
        <v>0.47385701636369904</v>
      </c>
      <c r="F34" s="2">
        <f>'Classification '!E17</f>
        <v>0.4940071431539631</v>
      </c>
      <c r="G34" s="2">
        <f>'Classification '!F17</f>
        <v>0.5893091162913703</v>
      </c>
      <c r="H34" s="2">
        <f>'Classification '!G17</f>
        <v>0.9630317948248659</v>
      </c>
      <c r="I34" s="2">
        <f>'Classification '!H17</f>
        <v>0.6854666047215248</v>
      </c>
      <c r="J34" s="2">
        <f>'Classification '!I17</f>
        <v>0.6923664630691045</v>
      </c>
      <c r="K34" s="2">
        <f>'Classification '!J17</f>
        <v>0.7524446941893905</v>
      </c>
      <c r="L34" s="2">
        <f>'Classification '!K17</f>
        <v>0.6717743354228635</v>
      </c>
      <c r="M34" s="2">
        <f>'Classification '!L17</f>
        <v>0.6884526136133938</v>
      </c>
      <c r="N34" s="2">
        <f>'Classification '!M17</f>
        <v>0.9837234776963295</v>
      </c>
      <c r="O34" s="2">
        <f>'Classification '!N17</f>
        <v>0.6347344320312381</v>
      </c>
      <c r="P34" s="2">
        <f>'Classification '!O17</f>
        <v>0.6405044534213037</v>
      </c>
      <c r="Q34" s="2">
        <f>'Classification '!P17</f>
        <v>1.2498992045063189</v>
      </c>
      <c r="R34" s="2">
        <f>'Classification '!Q17</f>
        <v>1.3540051106567872</v>
      </c>
      <c r="S34" s="2">
        <f>'Classification '!R17</f>
        <v>1.382212967629215</v>
      </c>
      <c r="T34" s="2">
        <f>'Classification '!S17</f>
        <v>1.4346036153266242</v>
      </c>
      <c r="U34" s="2">
        <f>'Classification '!T17</f>
        <v>1.5520166449645894</v>
      </c>
      <c r="V34" s="2">
        <f>'Classification '!U17</f>
        <v>1.4653125</v>
      </c>
      <c r="W34" s="2">
        <v>1.8002630000062</v>
      </c>
      <c r="X34" s="2">
        <v>1.7135300000052003</v>
      </c>
      <c r="Y34" s="2">
        <v>1.9926810000054003</v>
      </c>
      <c r="Z34" s="2">
        <v>2.7858930000066007</v>
      </c>
      <c r="AA34" s="2">
        <v>2.957550000006</v>
      </c>
      <c r="AB34" s="2">
        <v>3.9430160000074013</v>
      </c>
      <c r="AC34" s="2">
        <v>4.7317920000077995</v>
      </c>
      <c r="AD34" s="2">
        <v>4.717224000007199</v>
      </c>
      <c r="AE34" s="2">
        <v>5.244602000007402</v>
      </c>
      <c r="AF34" s="2">
        <v>6.514500000008601</v>
      </c>
      <c r="AG34" s="2">
        <v>7.991459000004903</v>
      </c>
      <c r="AH34" s="2">
        <v>8.263344000004798</v>
      </c>
      <c r="AI34" s="2">
        <v>9.0717780000051</v>
      </c>
      <c r="AJ34" s="2">
        <v>9.572264000005195</v>
      </c>
      <c r="AK34" s="2">
        <v>10.6752250000055</v>
      </c>
      <c r="AL34" s="2">
        <v>11.246312000005599</v>
      </c>
      <c r="AM34" s="2">
        <v>12.411660000006002</v>
      </c>
      <c r="AN34" s="2">
        <v>13.979349000006701</v>
      </c>
      <c r="AO34" s="2">
        <v>12.185376000005597</v>
      </c>
      <c r="AP34" s="2">
        <v>10.823019000004699</v>
      </c>
      <c r="AQ34" s="2">
        <v>10.233384000004202</v>
      </c>
      <c r="AR34" s="2">
        <v>10.037625000003901</v>
      </c>
      <c r="AS34" s="2">
        <v>10.1953620000038</v>
      </c>
      <c r="AT34" s="2">
        <v>9.9364680000036</v>
      </c>
      <c r="AU34" s="2">
        <v>9.571584000003298</v>
      </c>
      <c r="AV34" s="2">
        <v>22.2840530000073</v>
      </c>
      <c r="AW34" s="2">
        <v>6.3951000000019995</v>
      </c>
      <c r="AX34" s="2">
        <v>7.1869770000021</v>
      </c>
      <c r="AY34" s="2">
        <v>8.6991360000024</v>
      </c>
      <c r="AZ34" s="2">
        <v>8.8824390000023</v>
      </c>
      <c r="BA34" s="2">
        <v>9.613080000002299</v>
      </c>
      <c r="BB34" s="2">
        <v>10.745544</v>
      </c>
      <c r="BC34" s="2">
        <v>10.699921999999978</v>
      </c>
      <c r="BD34" s="2">
        <v>10.492790000000001</v>
      </c>
      <c r="BE34" s="2">
        <v>10.314864000000023</v>
      </c>
      <c r="BF34" s="2">
        <v>9.241326000001802</v>
      </c>
      <c r="BG34" s="2">
        <v>9.178793000001702</v>
      </c>
      <c r="BH34" s="2">
        <v>9.073056</v>
      </c>
    </row>
    <row r="35" spans="2:60" ht="12.75">
      <c r="B35" s="1" t="s">
        <v>68</v>
      </c>
      <c r="C35" s="2">
        <f>'Classification '!B18</f>
        <v>0.009529384537892916</v>
      </c>
      <c r="D35" s="2">
        <f>'Classification '!C18</f>
        <v>0.013159626266614028</v>
      </c>
      <c r="E35" s="2">
        <f>'Classification '!D18</f>
        <v>0.01996632950796611</v>
      </c>
      <c r="F35" s="2">
        <f>'Classification '!E18</f>
        <v>0.014067186698794306</v>
      </c>
      <c r="G35" s="2">
        <f>'Classification '!F18</f>
        <v>0.023596571236687222</v>
      </c>
      <c r="H35" s="2">
        <f>'Classification '!G18</f>
        <v>0.06534435111698</v>
      </c>
      <c r="I35" s="2">
        <f>'Classification '!H18</f>
        <v>0.06352923025261945</v>
      </c>
      <c r="J35" s="2">
        <f>'Classification '!I18</f>
        <v>0.06625191154916027</v>
      </c>
      <c r="K35" s="2">
        <f>'Classification '!J18</f>
        <v>0.07033593349397153</v>
      </c>
      <c r="L35" s="2">
        <f>'Classification '!K18</f>
        <v>0.07215105435833208</v>
      </c>
      <c r="M35" s="2">
        <f>'Classification '!L18</f>
        <v>0.0898484827858475</v>
      </c>
      <c r="N35" s="2">
        <f>'Classification '!M18</f>
        <v>0.1120837133742643</v>
      </c>
      <c r="O35" s="2">
        <f>'Classification '!N18</f>
        <v>0.1565541745510979</v>
      </c>
      <c r="P35" s="2">
        <f>'Classification '!O18</f>
        <v>0.06670569176525042</v>
      </c>
      <c r="Q35" s="2">
        <f>'Classification '!P18</f>
        <v>0.37119221676173364</v>
      </c>
      <c r="R35" s="2">
        <f>'Classification '!Q18</f>
        <v>0.43472144701435306</v>
      </c>
      <c r="S35" s="2">
        <f>'Classification '!R18</f>
        <v>0.42655340312473056</v>
      </c>
      <c r="T35" s="2">
        <f>'Classification '!S18</f>
        <v>0.4796456884072767</v>
      </c>
      <c r="U35" s="2">
        <f>'Classification '!T18</f>
        <v>0.5150405452623076</v>
      </c>
      <c r="V35" s="2">
        <f>'Classification '!U18</f>
        <v>0.94</v>
      </c>
      <c r="W35" s="2">
        <v>1.1033870000038</v>
      </c>
      <c r="X35" s="2">
        <v>1.1862900000036003</v>
      </c>
      <c r="Y35" s="2">
        <v>1.2546510000034001</v>
      </c>
      <c r="Z35" s="2">
        <v>1.4351570000034002</v>
      </c>
      <c r="AA35" s="2">
        <v>1.2816050000026</v>
      </c>
      <c r="AB35" s="2">
        <v>1.8116560000034003</v>
      </c>
      <c r="AC35" s="2">
        <v>2.0625760000034</v>
      </c>
      <c r="AD35" s="2">
        <v>2.3586120000035997</v>
      </c>
      <c r="AE35" s="2">
        <v>2.9766660000042005</v>
      </c>
      <c r="AF35" s="2">
        <v>3.181500000004201</v>
      </c>
      <c r="AG35" s="2">
        <v>3.0987290000019008</v>
      </c>
      <c r="AH35" s="2">
        <v>3.270907000001899</v>
      </c>
      <c r="AI35" s="2">
        <v>3.5575600000020002</v>
      </c>
      <c r="AJ35" s="2">
        <v>3.4975580000018978</v>
      </c>
      <c r="AK35" s="2">
        <v>3.8819000000020005</v>
      </c>
      <c r="AL35" s="2">
        <v>4.016540000002</v>
      </c>
      <c r="AM35" s="2">
        <v>4.550942000002201</v>
      </c>
      <c r="AN35" s="2">
        <v>4.7988810000023</v>
      </c>
      <c r="AO35" s="2">
        <v>4.7871120000022</v>
      </c>
      <c r="AP35" s="2">
        <v>5.296371000002299</v>
      </c>
      <c r="AQ35" s="2">
        <v>5.360344000002201</v>
      </c>
      <c r="AR35" s="2">
        <v>6.434375000002501</v>
      </c>
      <c r="AS35" s="2">
        <v>6.707475000002501</v>
      </c>
      <c r="AT35" s="2">
        <v>6.9003250000025</v>
      </c>
      <c r="AU35" s="2">
        <v>7.251200000002498</v>
      </c>
      <c r="AV35" s="2">
        <v>7.631525000002501</v>
      </c>
      <c r="AW35" s="2">
        <v>8.3136300000026</v>
      </c>
      <c r="AX35" s="2">
        <v>8.898162000002602</v>
      </c>
      <c r="AY35" s="2">
        <v>9.0616000000025</v>
      </c>
      <c r="AZ35" s="2">
        <v>9.654825000002502</v>
      </c>
      <c r="BA35" s="2">
        <v>10.031040000002399</v>
      </c>
      <c r="BB35" s="2">
        <v>10.297813</v>
      </c>
      <c r="BC35" s="2">
        <v>10.23470799999998</v>
      </c>
      <c r="BD35" s="2">
        <v>10.015845</v>
      </c>
      <c r="BE35" s="2">
        <v>10.806048000000024</v>
      </c>
      <c r="BF35" s="2">
        <v>12.321768000002402</v>
      </c>
      <c r="BG35" s="2">
        <v>12.418367000002302</v>
      </c>
      <c r="BH35" s="2">
        <v>13.042517999999998</v>
      </c>
    </row>
    <row r="36" spans="2:60" ht="12.75">
      <c r="B36" s="1" t="s">
        <v>96</v>
      </c>
      <c r="C36" s="2">
        <f aca="true" t="shared" si="9" ref="C36:AH36">C18+C19+C21+C23+C27+C29+C34+C35-C60</f>
        <v>1.479471657229659</v>
      </c>
      <c r="D36" s="2">
        <f t="shared" si="9"/>
        <v>2.0966228845571084</v>
      </c>
      <c r="E36" s="2">
        <f t="shared" si="9"/>
        <v>2.414816012341127</v>
      </c>
      <c r="F36" s="2">
        <f t="shared" si="9"/>
        <v>2.6626602653760707</v>
      </c>
      <c r="G36" s="2">
        <f t="shared" si="9"/>
        <v>3.13589427295969</v>
      </c>
      <c r="H36" s="2">
        <f t="shared" si="9"/>
        <v>3.595689770083089</v>
      </c>
      <c r="I36" s="2">
        <f t="shared" si="9"/>
        <v>3.8239739827183454</v>
      </c>
      <c r="J36" s="2">
        <f t="shared" si="9"/>
        <v>4.566558573071664</v>
      </c>
      <c r="K36" s="2">
        <f t="shared" si="9"/>
        <v>4.796693432330035</v>
      </c>
      <c r="L36" s="2">
        <f t="shared" si="9"/>
        <v>4.879502255718209</v>
      </c>
      <c r="M36" s="2">
        <f t="shared" si="9"/>
        <v>5.4501934759814255</v>
      </c>
      <c r="N36" s="2">
        <f t="shared" si="9"/>
        <v>6.003933755884985</v>
      </c>
      <c r="O36" s="2">
        <f t="shared" si="9"/>
        <v>6.54814680737936</v>
      </c>
      <c r="P36" s="2">
        <f t="shared" si="9"/>
        <v>7.365691579384711</v>
      </c>
      <c r="Q36" s="2">
        <f t="shared" si="9"/>
        <v>9.11870843655931</v>
      </c>
      <c r="R36" s="2">
        <f t="shared" si="9"/>
        <v>10.470754897932995</v>
      </c>
      <c r="S36" s="2">
        <f t="shared" si="9"/>
        <v>11.894987900146528</v>
      </c>
      <c r="T36" s="2">
        <f t="shared" si="9"/>
        <v>13.395474700883504</v>
      </c>
      <c r="U36" s="2">
        <f t="shared" si="9"/>
        <v>14.93153349558723</v>
      </c>
      <c r="V36" s="2">
        <f t="shared" si="9"/>
        <v>17.962560952823004</v>
      </c>
      <c r="W36" s="2">
        <f t="shared" si="9"/>
        <v>20.614839626707003</v>
      </c>
      <c r="X36" s="2">
        <f t="shared" si="9"/>
        <v>24.244461924739</v>
      </c>
      <c r="Y36" s="2">
        <f t="shared" si="9"/>
        <v>27.825975511563705</v>
      </c>
      <c r="Z36" s="2">
        <f t="shared" si="9"/>
        <v>32.40483119830049</v>
      </c>
      <c r="AA36" s="2">
        <f t="shared" si="9"/>
        <v>38.36697860448136</v>
      </c>
      <c r="AB36" s="2">
        <f t="shared" si="9"/>
        <v>46.913385458181494</v>
      </c>
      <c r="AC36" s="2">
        <f t="shared" si="9"/>
        <v>53.530731068152406</v>
      </c>
      <c r="AD36" s="2">
        <f t="shared" si="9"/>
        <v>58.74022202997363</v>
      </c>
      <c r="AE36" s="2">
        <f t="shared" si="9"/>
        <v>65.40279837876695</v>
      </c>
      <c r="AF36" s="2">
        <f t="shared" si="9"/>
        <v>72.17948719935077</v>
      </c>
      <c r="AG36" s="2">
        <f t="shared" si="9"/>
        <v>79.83384401668829</v>
      </c>
      <c r="AH36" s="2">
        <f t="shared" si="9"/>
        <v>85.90556577527018</v>
      </c>
      <c r="AI36" s="2">
        <f aca="true" t="shared" si="10" ref="AI36:BH36">AI18+AI19+AI21+AI23+AI27+AI29+AI34+AI35-AI60</f>
        <v>92.19238250841282</v>
      </c>
      <c r="AJ36" s="2">
        <f t="shared" si="10"/>
        <v>95.18381751712613</v>
      </c>
      <c r="AK36" s="2">
        <f t="shared" si="10"/>
        <v>96.22000721651852</v>
      </c>
      <c r="AL36" s="2">
        <f t="shared" si="10"/>
        <v>98.51598518177454</v>
      </c>
      <c r="AM36" s="2">
        <f t="shared" si="10"/>
        <v>101.21575615473837</v>
      </c>
      <c r="AN36" s="2">
        <f t="shared" si="10"/>
        <v>104.60268970603853</v>
      </c>
      <c r="AO36" s="2">
        <f t="shared" si="10"/>
        <v>104.27146398343992</v>
      </c>
      <c r="AP36" s="2">
        <f t="shared" si="10"/>
        <v>106.33937114626781</v>
      </c>
      <c r="AQ36" s="2">
        <f t="shared" si="10"/>
        <v>113.40260078250316</v>
      </c>
      <c r="AR36" s="2">
        <f t="shared" si="10"/>
        <v>119.19290656772478</v>
      </c>
      <c r="AS36" s="2">
        <f t="shared" si="10"/>
        <v>125.06808700108905</v>
      </c>
      <c r="AT36" s="2">
        <f t="shared" si="10"/>
        <v>128.22329729474507</v>
      </c>
      <c r="AU36" s="2">
        <f t="shared" si="10"/>
        <v>130.69334675016432</v>
      </c>
      <c r="AV36" s="2">
        <f t="shared" si="10"/>
        <v>145.56798942290152</v>
      </c>
      <c r="AW36" s="2">
        <f t="shared" si="10"/>
        <v>129.25922155582873</v>
      </c>
      <c r="AX36" s="2">
        <f t="shared" si="10"/>
        <v>135.40622167369196</v>
      </c>
      <c r="AY36" s="2">
        <f t="shared" si="10"/>
        <v>139.91445030100175</v>
      </c>
      <c r="AZ36" s="2">
        <f t="shared" si="10"/>
        <v>147.44208170972223</v>
      </c>
      <c r="BA36" s="2">
        <f t="shared" si="10"/>
        <v>153.388191796724</v>
      </c>
      <c r="BB36" s="2">
        <f t="shared" si="10"/>
        <v>171.42878053427634</v>
      </c>
      <c r="BC36" s="2">
        <f t="shared" si="10"/>
        <v>183.95806445602216</v>
      </c>
      <c r="BD36" s="2">
        <f t="shared" si="10"/>
        <v>192.63822395266104</v>
      </c>
      <c r="BE36" s="2">
        <f t="shared" si="10"/>
        <v>195.38590600000046</v>
      </c>
      <c r="BF36" s="2">
        <f t="shared" si="10"/>
        <v>198.74414600004081</v>
      </c>
      <c r="BG36" s="2">
        <f t="shared" si="10"/>
        <v>215.7309790000421</v>
      </c>
      <c r="BH36" s="2">
        <f t="shared" si="10"/>
        <v>224.49895</v>
      </c>
    </row>
    <row r="37" spans="2:60" ht="12.75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2:60" ht="12.75">
      <c r="B38" s="1" t="s">
        <v>117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2:60" ht="12.75">
      <c r="B39" s="1" t="s">
        <v>118</v>
      </c>
      <c r="C39" s="2">
        <v>1.0918636540982134</v>
      </c>
      <c r="D39" s="2">
        <v>1.2163603562326402</v>
      </c>
      <c r="E39" s="2">
        <v>1.3978193420965281</v>
      </c>
      <c r="F39" s="2">
        <v>1.4259620378471791</v>
      </c>
      <c r="G39" s="2">
        <v>1.4611857445116168</v>
      </c>
      <c r="H39" s="2">
        <v>1.5020500801864844</v>
      </c>
      <c r="I39" s="2">
        <v>1.8253863882221586</v>
      </c>
      <c r="J39" s="2">
        <v>2.5108489349284784</v>
      </c>
      <c r="K39" s="2">
        <v>2.5558846138206444</v>
      </c>
      <c r="L39" s="2">
        <v>2.692509850233573</v>
      </c>
      <c r="M39" s="2">
        <v>3.0451293939241295</v>
      </c>
      <c r="N39" s="2">
        <v>3.3682716166288085</v>
      </c>
      <c r="O39" s="2">
        <v>3.656646753300696</v>
      </c>
      <c r="P39" s="2">
        <v>4.298069683905869</v>
      </c>
      <c r="Q39" s="2">
        <v>5.2631423655894745</v>
      </c>
      <c r="R39" s="2">
        <v>6.141480057967714</v>
      </c>
      <c r="S39" s="2">
        <v>7.154629864046659</v>
      </c>
      <c r="T39" s="2">
        <v>8.208588107148412</v>
      </c>
      <c r="U39" s="2">
        <v>9.096011757982655</v>
      </c>
      <c r="V39" s="2">
        <v>10.862</v>
      </c>
      <c r="W39" s="2">
        <v>12.496</v>
      </c>
      <c r="X39" s="2">
        <v>14.995</v>
      </c>
      <c r="Y39" s="2">
        <v>17.453</v>
      </c>
      <c r="Z39" s="2">
        <v>21.092</v>
      </c>
      <c r="AA39" s="2">
        <v>24.98</v>
      </c>
      <c r="AB39" s="2">
        <v>28.074</v>
      </c>
      <c r="AC39" s="2">
        <v>31.611</v>
      </c>
      <c r="AD39" s="2">
        <v>34.343</v>
      </c>
      <c r="AE39" s="2">
        <v>37.807</v>
      </c>
      <c r="AF39" s="2">
        <v>41.3</v>
      </c>
      <c r="AG39" s="2">
        <v>43.873</v>
      </c>
      <c r="AH39" s="2">
        <v>45.78</v>
      </c>
      <c r="AI39" s="2">
        <v>48.814</v>
      </c>
      <c r="AJ39" s="2">
        <v>52.64</v>
      </c>
      <c r="AK39" s="2">
        <v>52.094</v>
      </c>
      <c r="AL39" s="2">
        <v>53.141</v>
      </c>
      <c r="AM39" s="2">
        <v>54.612</v>
      </c>
      <c r="AN39" s="2">
        <v>57.09</v>
      </c>
      <c r="AO39" s="2">
        <v>59.893</v>
      </c>
      <c r="AP39" s="2">
        <v>59.3</v>
      </c>
      <c r="AQ39" s="2">
        <v>62.176</v>
      </c>
      <c r="AR39" s="2">
        <v>70.932</v>
      </c>
      <c r="AS39" s="2">
        <v>73.522</v>
      </c>
      <c r="AT39" s="2">
        <v>76.725</v>
      </c>
      <c r="AU39" s="2">
        <v>75.177</v>
      </c>
      <c r="AV39" s="2">
        <v>72.303</v>
      </c>
      <c r="AW39" s="2">
        <v>72.124</v>
      </c>
      <c r="AX39" s="2">
        <v>73.501</v>
      </c>
      <c r="AY39" s="2">
        <v>76.503</v>
      </c>
      <c r="AZ39" s="2">
        <v>83.072</v>
      </c>
      <c r="BA39" s="2">
        <v>89.507</v>
      </c>
      <c r="BB39" s="2">
        <v>87.187</v>
      </c>
      <c r="BC39" s="2">
        <v>92.916</v>
      </c>
      <c r="BD39" s="2">
        <v>96.452</v>
      </c>
      <c r="BE39" s="2">
        <v>97.2</v>
      </c>
      <c r="BF39" s="2">
        <v>99.411</v>
      </c>
      <c r="BG39" s="2">
        <v>112.919</v>
      </c>
      <c r="BH39" s="2">
        <v>118.63</v>
      </c>
    </row>
    <row r="40" spans="2:60" ht="12.75">
      <c r="B40" s="1" t="s">
        <v>119</v>
      </c>
      <c r="C40" s="2">
        <v>0.996214133728831</v>
      </c>
      <c r="D40" s="2">
        <v>1.1088706648280122</v>
      </c>
      <c r="E40" s="2">
        <v>1.2680258355769634</v>
      </c>
      <c r="F40" s="2">
        <v>1.2965292196132627</v>
      </c>
      <c r="G40" s="2">
        <v>1.3320329405975102</v>
      </c>
      <c r="H40" s="2">
        <v>1.3711360330465594</v>
      </c>
      <c r="I40" s="2">
        <v>1.6695523434220996</v>
      </c>
      <c r="J40" s="2">
        <v>2.2775195211085726</v>
      </c>
      <c r="K40" s="2">
        <v>2.3080419904004055</v>
      </c>
      <c r="L40" s="2">
        <v>2.430489603829687</v>
      </c>
      <c r="M40" s="2">
        <v>2.746902770891024</v>
      </c>
      <c r="N40" s="2">
        <v>3.038495217215841</v>
      </c>
      <c r="O40" s="2">
        <v>3.2997935195585786</v>
      </c>
      <c r="P40" s="2">
        <v>3.850473233878124</v>
      </c>
      <c r="Q40" s="2">
        <v>4.707514596734228</v>
      </c>
      <c r="R40" s="2">
        <v>5.469887227778383</v>
      </c>
      <c r="S40" s="2">
        <v>6.360406149962325</v>
      </c>
      <c r="T40" s="2">
        <v>7.250710233122373</v>
      </c>
      <c r="U40" s="2">
        <v>8.038654074558918</v>
      </c>
      <c r="V40" s="2">
        <v>9.305008572350328</v>
      </c>
      <c r="W40" s="2">
        <v>10.714530717259246</v>
      </c>
      <c r="X40" s="2">
        <v>12.788928718021015</v>
      </c>
      <c r="Y40" s="2">
        <v>14.776729322126812</v>
      </c>
      <c r="Z40" s="2">
        <v>17.76397543261838</v>
      </c>
      <c r="AA40" s="2">
        <v>20.886602735819856</v>
      </c>
      <c r="AB40" s="2">
        <v>23.28476253795076</v>
      </c>
      <c r="AC40" s="2">
        <v>25.984722637370133</v>
      </c>
      <c r="AD40" s="2">
        <v>28.250765519626103</v>
      </c>
      <c r="AE40" s="2">
        <v>30.9720511152073</v>
      </c>
      <c r="AF40" s="2">
        <v>33.753471264628025</v>
      </c>
      <c r="AG40" s="2">
        <v>35.54634219839842</v>
      </c>
      <c r="AH40" s="2">
        <v>36.64205793340322</v>
      </c>
      <c r="AI40" s="2">
        <v>38.692813677546134</v>
      </c>
      <c r="AJ40" s="2">
        <v>41.2377209792501</v>
      </c>
      <c r="AK40" s="2">
        <v>40.68246777960689</v>
      </c>
      <c r="AL40" s="2">
        <v>41.633215195322805</v>
      </c>
      <c r="AM40" s="2">
        <v>43.03629124788575</v>
      </c>
      <c r="AN40" s="2">
        <v>45.22166066825085</v>
      </c>
      <c r="AO40" s="2">
        <v>47.48163078262208</v>
      </c>
      <c r="AP40" s="2">
        <v>47.21499646612737</v>
      </c>
      <c r="AQ40" s="2">
        <v>49.991296575457724</v>
      </c>
      <c r="AR40" s="2">
        <v>57.17555568056707</v>
      </c>
      <c r="AS40" s="2">
        <v>59.38180059217955</v>
      </c>
      <c r="AT40" s="2">
        <v>61.99064834820358</v>
      </c>
      <c r="AU40" s="2">
        <v>60.96976571030392</v>
      </c>
      <c r="AV40" s="2">
        <v>58.86588346489833</v>
      </c>
      <c r="AW40" s="2">
        <v>58.78872034255047</v>
      </c>
      <c r="AX40" s="2">
        <v>60.459806170816414</v>
      </c>
      <c r="AY40" s="2">
        <v>62.59712535998708</v>
      </c>
      <c r="AZ40" s="2">
        <v>68.28229349417558</v>
      </c>
      <c r="BA40" s="2">
        <v>73.56276423206907</v>
      </c>
      <c r="BB40" s="2">
        <v>71.65317023789454</v>
      </c>
      <c r="BC40" s="2">
        <v>76.08343333235565</v>
      </c>
      <c r="BD40" s="2">
        <v>78.7132166327288</v>
      </c>
      <c r="BE40" s="2">
        <v>79.0656914714882</v>
      </c>
      <c r="BF40" s="2">
        <v>80.71361191831808</v>
      </c>
      <c r="BG40" s="2">
        <v>89.63119999999999</v>
      </c>
      <c r="BH40" s="2">
        <v>94.88859961054396</v>
      </c>
    </row>
    <row r="41" spans="2:60" ht="12.75">
      <c r="B41" s="1" t="s">
        <v>120</v>
      </c>
      <c r="C41" s="2">
        <v>0.015315098926645924</v>
      </c>
      <c r="D41" s="2">
        <v>0.015563640450395586</v>
      </c>
      <c r="E41" s="2">
        <v>0.01811530174743341</v>
      </c>
      <c r="F41" s="2">
        <v>0.018498955199549257</v>
      </c>
      <c r="G41" s="2">
        <v>0.019298422752413974</v>
      </c>
      <c r="H41" s="2">
        <v>0.019837072362278774</v>
      </c>
      <c r="I41" s="2">
        <v>0.023165876822974715</v>
      </c>
      <c r="J41" s="2">
        <v>0.04895050924716914</v>
      </c>
      <c r="K41" s="2">
        <v>0.0526177627005631</v>
      </c>
      <c r="L41" s="2">
        <v>0.05798025156235639</v>
      </c>
      <c r="M41" s="2">
        <v>0.0713922646486148</v>
      </c>
      <c r="N41" s="2">
        <v>0.076322230873995</v>
      </c>
      <c r="O41" s="2">
        <v>0.08679274399132555</v>
      </c>
      <c r="P41" s="2">
        <v>0.11039322690189608</v>
      </c>
      <c r="Q41" s="2">
        <v>0.13751943149457935</v>
      </c>
      <c r="R41" s="2">
        <v>0.18098930178180275</v>
      </c>
      <c r="S41" s="2">
        <v>0.2145327712794707</v>
      </c>
      <c r="T41" s="2">
        <v>0.24966736314536173</v>
      </c>
      <c r="U41" s="2">
        <v>0.2739872397185465</v>
      </c>
      <c r="V41" s="2">
        <v>0.39750881714007896</v>
      </c>
      <c r="W41" s="2">
        <v>0.45657954348319896</v>
      </c>
      <c r="X41" s="2">
        <v>0.5651562627576098</v>
      </c>
      <c r="Y41" s="2">
        <v>0.6627100152396272</v>
      </c>
      <c r="Z41" s="2">
        <v>0.829814820180479</v>
      </c>
      <c r="AA41" s="2">
        <v>1.00268045132578</v>
      </c>
      <c r="AB41" s="2">
        <v>1.1566547937074012</v>
      </c>
      <c r="AC41" s="2">
        <v>1.3469613626304437</v>
      </c>
      <c r="AD41" s="2">
        <v>1.4887088104711133</v>
      </c>
      <c r="AE41" s="2">
        <v>1.6469977711941262</v>
      </c>
      <c r="AF41" s="2">
        <v>1.801127986842926</v>
      </c>
      <c r="AG41" s="2">
        <v>1.9620764629401246</v>
      </c>
      <c r="AH41" s="2">
        <v>2.1463873674316667</v>
      </c>
      <c r="AI41" s="2">
        <v>2.3092861548889263</v>
      </c>
      <c r="AJ41" s="2">
        <v>2.556973819708725</v>
      </c>
      <c r="AK41" s="2">
        <v>2.5732206747058615</v>
      </c>
      <c r="AL41" s="2">
        <v>2.6725457764115204</v>
      </c>
      <c r="AM41" s="2">
        <v>2.8001811509097423</v>
      </c>
      <c r="AN41" s="2">
        <v>2.9532909083059855</v>
      </c>
      <c r="AO41" s="2">
        <v>3.119642579784988</v>
      </c>
      <c r="AP41" s="2">
        <v>3.0965443996395963</v>
      </c>
      <c r="AQ41" s="2">
        <v>3.3065649566699085</v>
      </c>
      <c r="AR41" s="2">
        <v>3.7038303491115827</v>
      </c>
      <c r="AS41" s="2">
        <v>3.8651001166727155</v>
      </c>
      <c r="AT41" s="2">
        <v>4.091911084334221</v>
      </c>
      <c r="AU41" s="2">
        <v>3.9689120616296334</v>
      </c>
      <c r="AV41" s="2">
        <v>3.825111190283489</v>
      </c>
      <c r="AW41" s="2">
        <v>3.887551955600785</v>
      </c>
      <c r="AX41" s="2">
        <v>3.921205942231149</v>
      </c>
      <c r="AY41" s="2">
        <v>4.226195806240339</v>
      </c>
      <c r="AZ41" s="2">
        <v>4.610956911519413</v>
      </c>
      <c r="BA41" s="2">
        <v>4.920623241045283</v>
      </c>
      <c r="BB41" s="2">
        <v>4.813440168406114</v>
      </c>
      <c r="BC41" s="2">
        <v>5.244213790382772</v>
      </c>
      <c r="BD41" s="2">
        <v>5.474231178124187</v>
      </c>
      <c r="BE41" s="2">
        <v>5.694293714494159</v>
      </c>
      <c r="BF41" s="2">
        <v>5.899059340106629</v>
      </c>
      <c r="BG41" s="2">
        <v>6.112</v>
      </c>
      <c r="BH41" s="2">
        <v>5.909149434782974</v>
      </c>
    </row>
    <row r="42" spans="2:60" ht="12.75">
      <c r="B42" s="1" t="s">
        <v>121</v>
      </c>
      <c r="C42" s="2">
        <v>0.03754256640705429</v>
      </c>
      <c r="D42" s="2">
        <v>0.04269213612444702</v>
      </c>
      <c r="E42" s="2">
        <v>0.05498957205159413</v>
      </c>
      <c r="F42" s="2">
        <v>0.05290193742881772</v>
      </c>
      <c r="G42" s="2">
        <v>0.0503919705517137</v>
      </c>
      <c r="H42" s="2">
        <v>0.049215216973189334</v>
      </c>
      <c r="I42" s="2">
        <v>0.0588816717351174</v>
      </c>
      <c r="J42" s="2">
        <v>0.08194041927598056</v>
      </c>
      <c r="K42" s="2">
        <v>0.09366520649737103</v>
      </c>
      <c r="L42" s="2">
        <v>0.0939434341826197</v>
      </c>
      <c r="M42" s="2">
        <v>0.09923283162714529</v>
      </c>
      <c r="N42" s="2">
        <v>0.1172773760975366</v>
      </c>
      <c r="O42" s="2">
        <v>0.12354311741716244</v>
      </c>
      <c r="P42" s="2">
        <v>0.16741247527022451</v>
      </c>
      <c r="Q42" s="2">
        <v>0.205767828025332</v>
      </c>
      <c r="R42" s="2">
        <v>0.23843587195459523</v>
      </c>
      <c r="S42" s="2">
        <v>0.29132861866161563</v>
      </c>
      <c r="T42" s="2">
        <v>0.37328362444170005</v>
      </c>
      <c r="U42" s="2">
        <v>0.4063116641842788</v>
      </c>
      <c r="V42" s="2">
        <v>0.5663155593766546</v>
      </c>
      <c r="W42" s="2">
        <v>0.6432046226926256</v>
      </c>
      <c r="X42" s="2">
        <v>0.809941762488086</v>
      </c>
      <c r="Y42" s="2">
        <v>1.033076879476391</v>
      </c>
      <c r="Z42" s="2">
        <v>1.2802959242927066</v>
      </c>
      <c r="AA42" s="2">
        <v>1.5969498250538268</v>
      </c>
      <c r="AB42" s="2">
        <v>2.0058836706897436</v>
      </c>
      <c r="AC42" s="2">
        <v>2.370781541773546</v>
      </c>
      <c r="AD42" s="2">
        <v>2.535887092730772</v>
      </c>
      <c r="AE42" s="2">
        <v>2.907513911909136</v>
      </c>
      <c r="AF42" s="2">
        <v>3.2508332848859234</v>
      </c>
      <c r="AG42" s="2">
        <v>3.669415416716698</v>
      </c>
      <c r="AH42" s="2">
        <v>4.10184480094506</v>
      </c>
      <c r="AI42" s="2">
        <v>4.750094539109099</v>
      </c>
      <c r="AJ42" s="2">
        <v>5.465694478268364</v>
      </c>
      <c r="AK42" s="2">
        <v>5.357408091997336</v>
      </c>
      <c r="AL42" s="2">
        <v>5.279478009526976</v>
      </c>
      <c r="AM42" s="2">
        <v>5.129379717769784</v>
      </c>
      <c r="AN42" s="2">
        <v>5.16260024972712</v>
      </c>
      <c r="AO42" s="2">
        <v>5.319703403924106</v>
      </c>
      <c r="AP42" s="2">
        <v>4.989473480924219</v>
      </c>
      <c r="AQ42" s="2">
        <v>4.891046856740146</v>
      </c>
      <c r="AR42" s="2">
        <v>5.516329316305854</v>
      </c>
      <c r="AS42" s="2">
        <v>5.600201204114677</v>
      </c>
      <c r="AT42" s="2">
        <v>5.7627863377124555</v>
      </c>
      <c r="AU42" s="2">
        <v>5.360474310049572</v>
      </c>
      <c r="AV42" s="2">
        <v>4.787773630195221</v>
      </c>
      <c r="AW42" s="2">
        <v>4.561939607858459</v>
      </c>
      <c r="AX42" s="2">
        <v>4.060670957260732</v>
      </c>
      <c r="AY42" s="2">
        <v>4.171479195648332</v>
      </c>
      <c r="AZ42" s="2">
        <v>4.184532467918916</v>
      </c>
      <c r="BA42" s="2">
        <v>4.483224763697457</v>
      </c>
      <c r="BB42" s="2">
        <v>4.303911770646878</v>
      </c>
      <c r="BC42" s="2">
        <v>4.722253827371306</v>
      </c>
      <c r="BD42" s="2">
        <v>5.128327456059988</v>
      </c>
      <c r="BE42" s="2">
        <v>5.098081165526558</v>
      </c>
      <c r="BF42" s="2">
        <v>5.101051312745197</v>
      </c>
      <c r="BG42" s="2">
        <v>5.453</v>
      </c>
      <c r="BH42" s="2">
        <v>5.655143011287481</v>
      </c>
    </row>
    <row r="43" spans="2:60" ht="12.75">
      <c r="B43" s="1" t="s">
        <v>92</v>
      </c>
      <c r="C43" s="2">
        <v>0.01647370998270364</v>
      </c>
      <c r="D43" s="2">
        <v>0.017960057645306497</v>
      </c>
      <c r="E43" s="2">
        <v>0.01936191584096624</v>
      </c>
      <c r="F43" s="2">
        <v>0.019618346173444292</v>
      </c>
      <c r="G43" s="2">
        <v>0.019138877208056116</v>
      </c>
      <c r="H43" s="2">
        <v>0.020047024651786316</v>
      </c>
      <c r="I43" s="2">
        <v>0.023754275426308587</v>
      </c>
      <c r="J43" s="2">
        <v>0.03468572388653408</v>
      </c>
      <c r="K43" s="2">
        <v>0.03395366556227188</v>
      </c>
      <c r="L43" s="2">
        <v>0.03747538584342596</v>
      </c>
      <c r="M43" s="2">
        <v>0.043805457364287564</v>
      </c>
      <c r="N43" s="2">
        <v>0.04567996942890677</v>
      </c>
      <c r="O43" s="2">
        <v>0.05069205400747026</v>
      </c>
      <c r="P43" s="2">
        <v>0.07822127439600145</v>
      </c>
      <c r="Q43" s="2">
        <v>0.09974540249948138</v>
      </c>
      <c r="R43" s="2">
        <v>0.12245199796838695</v>
      </c>
      <c r="S43" s="2">
        <v>0.1469563164370274</v>
      </c>
      <c r="T43" s="2">
        <v>0.1701736860794588</v>
      </c>
      <c r="U43" s="2">
        <v>0.2136381057324925</v>
      </c>
      <c r="V43" s="2">
        <v>0.31727939999181254</v>
      </c>
      <c r="W43" s="2">
        <v>0.36556308917250346</v>
      </c>
      <c r="X43" s="2">
        <v>0.4577360266503582</v>
      </c>
      <c r="Y43" s="2">
        <v>0.5497832669955459</v>
      </c>
      <c r="Z43" s="2">
        <v>0.6926725879951647</v>
      </c>
      <c r="AA43" s="2">
        <v>0.8576048487352417</v>
      </c>
      <c r="AB43" s="2">
        <v>0.9777872498902296</v>
      </c>
      <c r="AC43" s="2">
        <v>1.1885578734587825</v>
      </c>
      <c r="AD43" s="2">
        <v>1.3802180707272182</v>
      </c>
      <c r="AE43" s="2">
        <v>1.634166049290792</v>
      </c>
      <c r="AF43" s="2">
        <v>1.845346861734504</v>
      </c>
      <c r="AG43" s="2">
        <v>2.017921021841739</v>
      </c>
      <c r="AH43" s="2">
        <v>2.068087975174605</v>
      </c>
      <c r="AI43" s="2">
        <v>2.1443947976035997</v>
      </c>
      <c r="AJ43" s="2">
        <v>2.2914129112902804</v>
      </c>
      <c r="AK43" s="2">
        <v>2.2768106696946013</v>
      </c>
      <c r="AL43" s="2">
        <v>2.263522652173963</v>
      </c>
      <c r="AM43" s="2">
        <v>2.2452312019519414</v>
      </c>
      <c r="AN43" s="2">
        <v>2.2748400432080276</v>
      </c>
      <c r="AO43" s="2">
        <v>2.3590965563787987</v>
      </c>
      <c r="AP43" s="2">
        <v>2.383507624987491</v>
      </c>
      <c r="AQ43" s="2">
        <v>2.6013148616793824</v>
      </c>
      <c r="AR43" s="2">
        <v>2.903179295773089</v>
      </c>
      <c r="AS43" s="2">
        <v>2.9286114426628242</v>
      </c>
      <c r="AT43" s="2">
        <v>2.979990838217537</v>
      </c>
      <c r="AU43" s="2">
        <v>2.411398854250066</v>
      </c>
      <c r="AV43" s="2">
        <v>2.08883420894762</v>
      </c>
      <c r="AW43" s="2">
        <v>1.7452934267253446</v>
      </c>
      <c r="AX43" s="2">
        <v>1.6994476390753628</v>
      </c>
      <c r="AY43" s="2">
        <v>1.7808468801128543</v>
      </c>
      <c r="AZ43" s="2">
        <v>1.9276754586450837</v>
      </c>
      <c r="BA43" s="2">
        <v>1.9295154831385393</v>
      </c>
      <c r="BB43" s="2">
        <v>1.8777195219505316</v>
      </c>
      <c r="BC43" s="2">
        <v>1.9884647288147461</v>
      </c>
      <c r="BD43" s="2">
        <v>2.052767046330792</v>
      </c>
      <c r="BE43" s="2">
        <v>2.007805938477925</v>
      </c>
      <c r="BF43" s="2">
        <v>1.912894242279449</v>
      </c>
      <c r="BG43" s="2">
        <v>1.783253012048193</v>
      </c>
      <c r="BH43" s="2">
        <v>1.8474151398035328</v>
      </c>
    </row>
    <row r="44" spans="2:60" ht="12.75">
      <c r="B44" s="1" t="s">
        <v>94</v>
      </c>
      <c r="C44" s="2">
        <v>0.02106885642435066</v>
      </c>
      <c r="D44" s="2">
        <v>0.024732078479140527</v>
      </c>
      <c r="E44" s="2">
        <v>0.03562765621062789</v>
      </c>
      <c r="F44" s="2">
        <v>0.033283591255373425</v>
      </c>
      <c r="G44" s="2">
        <v>0.031253093343657584</v>
      </c>
      <c r="H44" s="2">
        <v>0.029168192321403014</v>
      </c>
      <c r="I44" s="2">
        <v>0.03512739630880882</v>
      </c>
      <c r="J44" s="2">
        <v>0.047254695389446474</v>
      </c>
      <c r="K44" s="2">
        <v>0.059711540935099144</v>
      </c>
      <c r="L44" s="2">
        <v>0.056468048339193735</v>
      </c>
      <c r="M44" s="2">
        <v>0.055427374262857716</v>
      </c>
      <c r="N44" s="2">
        <v>0.07159740666862983</v>
      </c>
      <c r="O44" s="2">
        <v>0.07285106340969218</v>
      </c>
      <c r="P44" s="2">
        <v>0.08919120087422305</v>
      </c>
      <c r="Q44" s="2">
        <v>0.10602242552585062</v>
      </c>
      <c r="R44" s="2">
        <v>0.1159838739862083</v>
      </c>
      <c r="S44" s="2">
        <v>0.14437230222458824</v>
      </c>
      <c r="T44" s="2">
        <v>0.20310993836224125</v>
      </c>
      <c r="U44" s="2">
        <v>0.19267355845178627</v>
      </c>
      <c r="V44" s="2">
        <v>0.24903615938484205</v>
      </c>
      <c r="W44" s="2">
        <v>0.277641533520122</v>
      </c>
      <c r="X44" s="2">
        <v>0.35220573583772785</v>
      </c>
      <c r="Y44" s="2">
        <v>0.483293612480845</v>
      </c>
      <c r="Z44" s="2">
        <v>0.5876233362975419</v>
      </c>
      <c r="AA44" s="2">
        <v>0.7393449763185851</v>
      </c>
      <c r="AB44" s="2">
        <v>1.0280964207995142</v>
      </c>
      <c r="AC44" s="2">
        <v>1.1822236683147638</v>
      </c>
      <c r="AD44" s="2">
        <v>1.1556690220035541</v>
      </c>
      <c r="AE44" s="2">
        <v>1.2733478626183443</v>
      </c>
      <c r="AF44" s="2">
        <v>1.4054864231514193</v>
      </c>
      <c r="AG44" s="2">
        <v>1.651494394874959</v>
      </c>
      <c r="AH44" s="2">
        <v>2.033756825770456</v>
      </c>
      <c r="AI44" s="2">
        <v>2.605699741505499</v>
      </c>
      <c r="AJ44" s="2">
        <v>3.174281566978083</v>
      </c>
      <c r="AK44" s="2">
        <v>3.080597422302736</v>
      </c>
      <c r="AL44" s="2">
        <v>3.015955357353013</v>
      </c>
      <c r="AM44" s="2">
        <v>2.884148515817843</v>
      </c>
      <c r="AN44" s="2">
        <v>2.8877602065190926</v>
      </c>
      <c r="AO44" s="2">
        <v>2.960606847545307</v>
      </c>
      <c r="AP44" s="2">
        <v>2.605965855936727</v>
      </c>
      <c r="AQ44" s="2">
        <v>2.2897319950607633</v>
      </c>
      <c r="AR44" s="2">
        <v>2.6131500205327653</v>
      </c>
      <c r="AS44" s="2">
        <v>2.6715897614518527</v>
      </c>
      <c r="AT44" s="2">
        <v>2.782795499494918</v>
      </c>
      <c r="AU44" s="2">
        <v>2.9490754557995054</v>
      </c>
      <c r="AV44" s="2">
        <v>2.698939421247601</v>
      </c>
      <c r="AW44" s="2">
        <v>2.816646181133115</v>
      </c>
      <c r="AX44" s="2">
        <v>2.3612233181853695</v>
      </c>
      <c r="AY44" s="2">
        <v>2.3906323155354774</v>
      </c>
      <c r="AZ44" s="2">
        <v>2.256857009273832</v>
      </c>
      <c r="BA44" s="2">
        <v>2.5537092805589174</v>
      </c>
      <c r="BB44" s="2">
        <v>2.4261922486963465</v>
      </c>
      <c r="BC44" s="2">
        <v>2.7337890985565596</v>
      </c>
      <c r="BD44" s="2">
        <v>3.0755604097291958</v>
      </c>
      <c r="BE44" s="2">
        <v>3.090275227048633</v>
      </c>
      <c r="BF44" s="2">
        <v>3.1881570704657474</v>
      </c>
      <c r="BG44" s="2">
        <v>3.669746987951808</v>
      </c>
      <c r="BH44" s="2">
        <v>3.8077278714839484</v>
      </c>
    </row>
    <row r="45" spans="2:60" ht="12.75">
      <c r="B45" s="1" t="s">
        <v>122</v>
      </c>
      <c r="C45" s="2">
        <v>0.04198093173191766</v>
      </c>
      <c r="D45" s="2">
        <v>0.0484092217465317</v>
      </c>
      <c r="E45" s="2">
        <v>0.05572568165131182</v>
      </c>
      <c r="F45" s="2">
        <v>0.0570442522950557</v>
      </c>
      <c r="G45" s="2">
        <v>0.05840693187628421</v>
      </c>
      <c r="H45" s="2">
        <v>0.06076061988954285</v>
      </c>
      <c r="I45" s="2">
        <v>0.07249440617122022</v>
      </c>
      <c r="J45" s="2">
        <v>0.09638639956803258</v>
      </c>
      <c r="K45" s="2">
        <v>0.09498728238124009</v>
      </c>
      <c r="L45" s="2">
        <v>0.10279413156958433</v>
      </c>
      <c r="M45" s="2">
        <v>0.11817246252613922</v>
      </c>
      <c r="N45" s="2">
        <v>0.1260584898544738</v>
      </c>
      <c r="O45" s="2">
        <v>0.13473847050325594</v>
      </c>
      <c r="P45" s="2">
        <v>0.15407970016047115</v>
      </c>
      <c r="Q45" s="2">
        <v>0.19181637306684612</v>
      </c>
      <c r="R45" s="2">
        <v>0.22280472227348594</v>
      </c>
      <c r="S45" s="2">
        <v>0.25279243164735393</v>
      </c>
      <c r="T45" s="2">
        <v>0.2930054842056083</v>
      </c>
      <c r="U45" s="2">
        <v>0.33066858569070856</v>
      </c>
      <c r="V45" s="2">
        <v>0.5208569331193277</v>
      </c>
      <c r="W45" s="2">
        <v>0.5969558230562118</v>
      </c>
      <c r="X45" s="2">
        <v>0.7224955341934006</v>
      </c>
      <c r="Y45" s="2">
        <v>0.8510597864276803</v>
      </c>
      <c r="Z45" s="2">
        <v>1.0500886298632526</v>
      </c>
      <c r="AA45" s="2">
        <v>1.2835657129891898</v>
      </c>
      <c r="AB45" s="2">
        <v>1.376999404408247</v>
      </c>
      <c r="AC45" s="2">
        <v>1.6105219008436633</v>
      </c>
      <c r="AD45" s="2">
        <v>1.7337772090752646</v>
      </c>
      <c r="AE45" s="2">
        <v>1.9077159688609822</v>
      </c>
      <c r="AF45" s="2">
        <v>2.0846784929104873</v>
      </c>
      <c r="AG45" s="2">
        <v>2.2445308704244282</v>
      </c>
      <c r="AH45" s="2">
        <v>2.3930346360098222</v>
      </c>
      <c r="AI45" s="2">
        <v>2.525850282108673</v>
      </c>
      <c r="AJ45" s="2">
        <v>2.785198103063242</v>
      </c>
      <c r="AK45" s="2">
        <v>2.882230629102054</v>
      </c>
      <c r="AL45" s="2">
        <v>2.9319035482580693</v>
      </c>
      <c r="AM45" s="2">
        <v>2.9902009720155793</v>
      </c>
      <c r="AN45" s="2">
        <v>3.0595400462658775</v>
      </c>
      <c r="AO45" s="2">
        <v>3.2387549705774856</v>
      </c>
      <c r="AP45" s="2">
        <v>3.2697324395352663</v>
      </c>
      <c r="AQ45" s="2">
        <v>3.1871067918418787</v>
      </c>
      <c r="AR45" s="2">
        <v>3.63877432836536</v>
      </c>
      <c r="AS45" s="2">
        <v>3.7347181782418635</v>
      </c>
      <c r="AT45" s="2">
        <v>3.881938250417972</v>
      </c>
      <c r="AU45" s="2">
        <v>3.9099162676814982</v>
      </c>
      <c r="AV45" s="2">
        <v>3.8909148415098866</v>
      </c>
      <c r="AW45" s="2">
        <v>3.934335739292457</v>
      </c>
      <c r="AX45" s="2">
        <v>4.0979628172816005</v>
      </c>
      <c r="AY45" s="2">
        <v>4.469446554808564</v>
      </c>
      <c r="AZ45" s="2">
        <v>4.8545056669084605</v>
      </c>
      <c r="BA45" s="2">
        <v>5.319569764675124</v>
      </c>
      <c r="BB45" s="2">
        <v>5.21563591618362</v>
      </c>
      <c r="BC45" s="2">
        <v>5.552232508102186</v>
      </c>
      <c r="BD45" s="2">
        <v>5.763356403002353</v>
      </c>
      <c r="BE45" s="2">
        <v>5.910921317005048</v>
      </c>
      <c r="BF45" s="2">
        <v>6.213262500754451</v>
      </c>
      <c r="BG45" s="2">
        <v>8.743799999999998</v>
      </c>
      <c r="BH45" s="2">
        <v>9.164031746566968</v>
      </c>
    </row>
    <row r="46" spans="2:60" ht="12.75">
      <c r="B46" s="1" t="s">
        <v>123</v>
      </c>
      <c r="C46" s="2">
        <v>0.0008109233037644245</v>
      </c>
      <c r="D46" s="2">
        <v>0.0008246930832536542</v>
      </c>
      <c r="E46" s="2">
        <v>0.0009629510692254722</v>
      </c>
      <c r="F46" s="2">
        <v>0.0009876733104937849</v>
      </c>
      <c r="G46" s="2">
        <v>0.0010554787336949</v>
      </c>
      <c r="H46" s="2">
        <v>0.0011011379149141864</v>
      </c>
      <c r="I46" s="2">
        <v>0.0012920900707469006</v>
      </c>
      <c r="J46" s="2">
        <v>0.00605208572872384</v>
      </c>
      <c r="K46" s="2">
        <v>0.0065723718410646385</v>
      </c>
      <c r="L46" s="2">
        <v>0.007302429089325941</v>
      </c>
      <c r="M46" s="2">
        <v>0.009429064231206152</v>
      </c>
      <c r="N46" s="2">
        <v>0.01011830258696192</v>
      </c>
      <c r="O46" s="2">
        <v>0.01177890183037354</v>
      </c>
      <c r="P46" s="2">
        <v>0.01571104769515285</v>
      </c>
      <c r="Q46" s="2">
        <v>0.02052413626848921</v>
      </c>
      <c r="R46" s="2">
        <v>0.029362934179447044</v>
      </c>
      <c r="S46" s="2">
        <v>0.035569892495894075</v>
      </c>
      <c r="T46" s="2">
        <v>0.041921402233368404</v>
      </c>
      <c r="U46" s="2">
        <v>0.04639019383020237</v>
      </c>
      <c r="V46" s="2">
        <v>0.0723101180136112</v>
      </c>
      <c r="W46" s="2">
        <v>0.08472929350871723</v>
      </c>
      <c r="X46" s="2">
        <v>0.10847772253988831</v>
      </c>
      <c r="Y46" s="2">
        <v>0.12942399672948812</v>
      </c>
      <c r="Z46" s="2">
        <v>0.1678251930451804</v>
      </c>
      <c r="AA46" s="2">
        <v>0.21020127481134737</v>
      </c>
      <c r="AB46" s="2">
        <v>0.24969959324385013</v>
      </c>
      <c r="AC46" s="2">
        <v>0.29801255738221283</v>
      </c>
      <c r="AD46" s="2">
        <v>0.3338613680967482</v>
      </c>
      <c r="AE46" s="2">
        <v>0.3727212328284575</v>
      </c>
      <c r="AF46" s="2">
        <v>0.4098889707326363</v>
      </c>
      <c r="AG46" s="2">
        <v>0.4506350515203237</v>
      </c>
      <c r="AH46" s="2">
        <v>0.49667526221023856</v>
      </c>
      <c r="AI46" s="2">
        <v>0.5359553463471686</v>
      </c>
      <c r="AJ46" s="2">
        <v>0.5944126197095686</v>
      </c>
      <c r="AK46" s="2">
        <v>0.5986728245878715</v>
      </c>
      <c r="AL46" s="2">
        <v>0.6238574704806308</v>
      </c>
      <c r="AM46" s="2">
        <v>0.6559469114191439</v>
      </c>
      <c r="AN46" s="2">
        <v>0.6929081274501737</v>
      </c>
      <c r="AO46" s="2">
        <v>0.7332682630913475</v>
      </c>
      <c r="AP46" s="2">
        <v>0.7292532137735521</v>
      </c>
      <c r="AQ46" s="2">
        <v>0.799984819290347</v>
      </c>
      <c r="AR46" s="2">
        <v>0.8975103256501338</v>
      </c>
      <c r="AS46" s="2">
        <v>0.9401799087911918</v>
      </c>
      <c r="AT46" s="2">
        <v>0.9977159793317601</v>
      </c>
      <c r="AU46" s="2">
        <v>0.9679316503353799</v>
      </c>
      <c r="AV46" s="2">
        <v>0.9333168731130769</v>
      </c>
      <c r="AW46" s="2">
        <v>0.9514523546978302</v>
      </c>
      <c r="AX46" s="2">
        <v>0.9613541124101139</v>
      </c>
      <c r="AY46" s="2">
        <v>1.0387530833156873</v>
      </c>
      <c r="AZ46" s="2">
        <v>1.1397114594776447</v>
      </c>
      <c r="BA46" s="2">
        <v>1.2208179985130685</v>
      </c>
      <c r="BB46" s="2">
        <v>1.2008419068688343</v>
      </c>
      <c r="BC46" s="2">
        <v>1.3138665417880797</v>
      </c>
      <c r="BD46" s="2">
        <v>1.372868330084667</v>
      </c>
      <c r="BE46" s="2">
        <v>1.4310123314860377</v>
      </c>
      <c r="BF46" s="2">
        <v>1.4840149280756463</v>
      </c>
      <c r="BG46" s="2">
        <v>2.979</v>
      </c>
      <c r="BH46" s="2">
        <v>3.013076196818599</v>
      </c>
    </row>
    <row r="47" spans="2:60" ht="12.75">
      <c r="B47" s="1" t="s">
        <v>124</v>
      </c>
      <c r="C47" s="2">
        <v>0.9082332652653933</v>
      </c>
      <c r="D47" s="2">
        <v>1.0873657495405473</v>
      </c>
      <c r="E47" s="2">
        <v>1.0558889541981478</v>
      </c>
      <c r="F47" s="2">
        <v>1.090633290188818</v>
      </c>
      <c r="G47" s="2">
        <v>1.2008919816182708</v>
      </c>
      <c r="H47" s="2">
        <v>1.2261369924227783</v>
      </c>
      <c r="I47" s="2">
        <v>1.2817170579214145</v>
      </c>
      <c r="J47" s="2">
        <v>1.2608476669008173</v>
      </c>
      <c r="K47" s="2">
        <v>1.251125502146834</v>
      </c>
      <c r="L47" s="2">
        <v>1.3737372396268113</v>
      </c>
      <c r="M47" s="2">
        <v>1.5280192713687366</v>
      </c>
      <c r="N47" s="2">
        <v>1.8384960183100314</v>
      </c>
      <c r="O47" s="2">
        <v>1.960601415141738</v>
      </c>
      <c r="P47" s="2">
        <v>2.1635623102213994</v>
      </c>
      <c r="Q47" s="2">
        <v>2.7804357404304554</v>
      </c>
      <c r="R47" s="2">
        <v>3.1542456956795593</v>
      </c>
      <c r="S47" s="2">
        <v>3.5126634840137774</v>
      </c>
      <c r="T47" s="2">
        <v>3.934181561952344</v>
      </c>
      <c r="U47" s="2">
        <v>4.624772767384092</v>
      </c>
      <c r="V47" s="2">
        <v>5.299221999999999</v>
      </c>
      <c r="W47" s="2">
        <v>6.448531400000359</v>
      </c>
      <c r="X47" s="2">
        <v>7.371629000000361</v>
      </c>
      <c r="Y47" s="2">
        <v>8.378845400000358</v>
      </c>
      <c r="Z47" s="2">
        <v>9.43695780000036</v>
      </c>
      <c r="AA47" s="2">
        <v>10.069453000000362</v>
      </c>
      <c r="AB47" s="2">
        <v>11.434822400000359</v>
      </c>
      <c r="AC47" s="2">
        <v>13.68839040000036</v>
      </c>
      <c r="AD47" s="2">
        <v>16.00486120000036</v>
      </c>
      <c r="AE47" s="2">
        <v>17.19914280000036</v>
      </c>
      <c r="AF47" s="2">
        <v>18.28270000000036</v>
      </c>
      <c r="AG47" s="2">
        <v>18.93156380000018</v>
      </c>
      <c r="AH47" s="2">
        <v>19.12187540000018</v>
      </c>
      <c r="AI47" s="2">
        <v>20.163180400000176</v>
      </c>
      <c r="AJ47" s="2">
        <v>21.09234760000018</v>
      </c>
      <c r="AK47" s="2">
        <v>22.718371000000182</v>
      </c>
      <c r="AL47" s="2">
        <v>23.76448860000018</v>
      </c>
      <c r="AM47" s="2">
        <v>25.36734980000018</v>
      </c>
      <c r="AN47" s="2">
        <v>26.845564600000174</v>
      </c>
      <c r="AO47" s="2">
        <v>27.77867280000018</v>
      </c>
      <c r="AP47" s="2">
        <v>27.788498600000178</v>
      </c>
      <c r="AQ47" s="2">
        <v>29.426573600000175</v>
      </c>
      <c r="AR47" s="2">
        <v>31.49827500000018</v>
      </c>
      <c r="AS47" s="2">
        <v>32.594938200000186</v>
      </c>
      <c r="AT47" s="2">
        <v>35.56182340000018</v>
      </c>
      <c r="AU47" s="2">
        <v>35.91708640000018</v>
      </c>
      <c r="AV47" s="2">
        <v>37.98546980000018</v>
      </c>
      <c r="AW47" s="2">
        <v>40.96055900000019</v>
      </c>
      <c r="AX47" s="2">
        <v>43.90502660000018</v>
      </c>
      <c r="AY47" s="2">
        <v>46.87443520000018</v>
      </c>
      <c r="AZ47" s="2">
        <v>51.68714740000018</v>
      </c>
      <c r="BA47" s="2">
        <v>55.43232800000019</v>
      </c>
      <c r="BB47" s="2">
        <v>60.6079158</v>
      </c>
      <c r="BC47" s="2">
        <v>61.626385199999994</v>
      </c>
      <c r="BD47" s="2">
        <v>63.239501000000004</v>
      </c>
      <c r="BE47" s="2">
        <v>66.1911312</v>
      </c>
      <c r="BF47" s="2">
        <v>69.46413260000017</v>
      </c>
      <c r="BG47" s="2">
        <v>74.36087220000017</v>
      </c>
      <c r="BH47" s="2">
        <v>78.2477188</v>
      </c>
    </row>
    <row r="48" spans="2:60" ht="12.75">
      <c r="B48" s="1" t="s">
        <v>119</v>
      </c>
      <c r="C48" s="2">
        <v>0.7379742948437674</v>
      </c>
      <c r="D48" s="2">
        <v>0.8870603827484997</v>
      </c>
      <c r="E48" s="2">
        <v>0.8459464854337226</v>
      </c>
      <c r="F48" s="2">
        <v>0.8815227251692794</v>
      </c>
      <c r="G48" s="2">
        <v>0.9812895729226805</v>
      </c>
      <c r="H48" s="2">
        <v>1.0099744796753665</v>
      </c>
      <c r="I48" s="2">
        <v>1.0569358325004303</v>
      </c>
      <c r="J48" s="2">
        <v>0.9956998968638109</v>
      </c>
      <c r="K48" s="2">
        <v>0.9723985029221948</v>
      </c>
      <c r="L48" s="2">
        <v>1.0675446679148386</v>
      </c>
      <c r="M48" s="2">
        <v>1.1834716916685015</v>
      </c>
      <c r="N48" s="2">
        <v>1.4195028326655361</v>
      </c>
      <c r="O48" s="2">
        <v>1.5120318242090458</v>
      </c>
      <c r="P48" s="2">
        <v>1.622004772117282</v>
      </c>
      <c r="Q48" s="2">
        <v>2.074503091358368</v>
      </c>
      <c r="R48" s="2">
        <v>2.3116512840804657</v>
      </c>
      <c r="S48" s="2">
        <v>2.54539763301126</v>
      </c>
      <c r="T48" s="2">
        <v>2.7892593503392127</v>
      </c>
      <c r="U48" s="2">
        <v>3.289116239872559</v>
      </c>
      <c r="V48" s="2">
        <v>3.47621059058206</v>
      </c>
      <c r="W48" s="2">
        <v>4.235308893108389</v>
      </c>
      <c r="X48" s="2">
        <v>4.729375882260259</v>
      </c>
      <c r="Y48" s="2">
        <v>5.23369745404335</v>
      </c>
      <c r="Z48" s="2">
        <v>5.7388504682353005</v>
      </c>
      <c r="AA48" s="2">
        <v>5.996395085284938</v>
      </c>
      <c r="AB48" s="2">
        <v>6.635066030411202</v>
      </c>
      <c r="AC48" s="2">
        <v>7.763982902890345</v>
      </c>
      <c r="AD48" s="2">
        <v>9.104986285402855</v>
      </c>
      <c r="AE48" s="2">
        <v>9.643392010362883</v>
      </c>
      <c r="AF48" s="2">
        <v>10.129538231489352</v>
      </c>
      <c r="AG48" s="2">
        <v>10.272603706092807</v>
      </c>
      <c r="AH48" s="2">
        <v>10.026486231814811</v>
      </c>
      <c r="AI48" s="2">
        <v>10.210723111859968</v>
      </c>
      <c r="AJ48" s="2">
        <v>10.102448855371085</v>
      </c>
      <c r="AK48" s="2">
        <v>10.960124755582072</v>
      </c>
      <c r="AL48" s="2">
        <v>11.635141136701044</v>
      </c>
      <c r="AM48" s="2">
        <v>12.637929930554659</v>
      </c>
      <c r="AN48" s="2">
        <v>13.428361668278567</v>
      </c>
      <c r="AO48" s="2">
        <v>13.862100659160625</v>
      </c>
      <c r="AP48" s="2">
        <v>14.350942392989301</v>
      </c>
      <c r="AQ48" s="2">
        <v>15.862771486661492</v>
      </c>
      <c r="AR48" s="2">
        <v>16.71025120861028</v>
      </c>
      <c r="AS48" s="2">
        <v>17.45788883681044</v>
      </c>
      <c r="AT48" s="2">
        <v>18.97737073001886</v>
      </c>
      <c r="AU48" s="2">
        <v>19.72859608523531</v>
      </c>
      <c r="AV48" s="2">
        <v>21.52477394985199</v>
      </c>
      <c r="AW48" s="2">
        <v>23.517601804987144</v>
      </c>
      <c r="AX48" s="2">
        <v>26.09567284651838</v>
      </c>
      <c r="AY48" s="2">
        <v>27.46574802181888</v>
      </c>
      <c r="AZ48" s="2">
        <v>30.542943124621114</v>
      </c>
      <c r="BA48" s="2">
        <v>32.817009420131846</v>
      </c>
      <c r="BB48" s="2">
        <v>36.62174582589345</v>
      </c>
      <c r="BC48" s="2">
        <v>36.67622640128365</v>
      </c>
      <c r="BD48" s="2">
        <v>37.210434565098026</v>
      </c>
      <c r="BE48" s="2">
        <v>38.69812691849517</v>
      </c>
      <c r="BF48" s="2">
        <v>40.537382075233026</v>
      </c>
      <c r="BG48" s="2">
        <v>41.57024757289475</v>
      </c>
      <c r="BH48" s="2">
        <v>44.22521098176242</v>
      </c>
    </row>
    <row r="49" spans="2:60" ht="12.75">
      <c r="B49" s="1" t="s">
        <v>120</v>
      </c>
      <c r="C49" s="2">
        <v>0.04979714596828181</v>
      </c>
      <c r="D49" s="2">
        <v>0.054486817632336454</v>
      </c>
      <c r="E49" s="2">
        <v>0.05442408395720379</v>
      </c>
      <c r="F49" s="2">
        <v>0.05589705312729262</v>
      </c>
      <c r="G49" s="2">
        <v>0.06144264068300071</v>
      </c>
      <c r="H49" s="2">
        <v>0.06183756609632188</v>
      </c>
      <c r="I49" s="2">
        <v>0.06340341149529384</v>
      </c>
      <c r="J49" s="2">
        <v>0.09799505384784422</v>
      </c>
      <c r="K49" s="2">
        <v>0.10070188019532189</v>
      </c>
      <c r="L49" s="2">
        <v>0.11607398416961366</v>
      </c>
      <c r="M49" s="2">
        <v>0.1408117760278098</v>
      </c>
      <c r="N49" s="2">
        <v>0.16363486769466354</v>
      </c>
      <c r="O49" s="2">
        <v>0.18170736773622084</v>
      </c>
      <c r="P49" s="2">
        <v>0.2158758333668668</v>
      </c>
      <c r="Q49" s="2">
        <v>0.2838993957758067</v>
      </c>
      <c r="R49" s="2">
        <v>0.36185593989040676</v>
      </c>
      <c r="S49" s="2">
        <v>0.41163796761465316</v>
      </c>
      <c r="T49" s="2">
        <v>0.4695905981392713</v>
      </c>
      <c r="U49" s="2">
        <v>0.5495331583818052</v>
      </c>
      <c r="V49" s="2">
        <v>0.7812362109180884</v>
      </c>
      <c r="W49" s="2">
        <v>0.9533342871950108</v>
      </c>
      <c r="X49" s="2">
        <v>1.1353303203387664</v>
      </c>
      <c r="Y49" s="2">
        <v>1.3057923222149663</v>
      </c>
      <c r="Z49" s="2">
        <v>1.5515482290804075</v>
      </c>
      <c r="AA49" s="2">
        <v>1.6883257474458628</v>
      </c>
      <c r="AB49" s="2">
        <v>1.9118390109426937</v>
      </c>
      <c r="AC49" s="2">
        <v>2.3482183862069124</v>
      </c>
      <c r="AD49" s="2">
        <v>2.778722495339327</v>
      </c>
      <c r="AE49" s="2">
        <v>2.9936526739545886</v>
      </c>
      <c r="AF49" s="2">
        <v>3.1994852927710067</v>
      </c>
      <c r="AG49" s="2">
        <v>3.3409352724052446</v>
      </c>
      <c r="AH49" s="2">
        <v>3.4798421295999886</v>
      </c>
      <c r="AI49" s="2">
        <v>3.6717154618306167</v>
      </c>
      <c r="AJ49" s="2">
        <v>3.994268272829055</v>
      </c>
      <c r="AK49" s="2">
        <v>4.330038825868426</v>
      </c>
      <c r="AL49" s="2">
        <v>4.588426129212511</v>
      </c>
      <c r="AM49" s="2">
        <v>5.003743003981538</v>
      </c>
      <c r="AN49" s="2">
        <v>5.404120384523975</v>
      </c>
      <c r="AO49" s="2">
        <v>5.679811056003439</v>
      </c>
      <c r="AP49" s="2">
        <v>5.615641630120971</v>
      </c>
      <c r="AQ49" s="2">
        <v>5.867897371142481</v>
      </c>
      <c r="AR49" s="2">
        <v>6.401544390878803</v>
      </c>
      <c r="AS49" s="2">
        <v>6.627987836421058</v>
      </c>
      <c r="AT49" s="2">
        <v>7.361428152574501</v>
      </c>
      <c r="AU49" s="2">
        <v>7.29373588047559</v>
      </c>
      <c r="AV49" s="2">
        <v>7.631098159806507</v>
      </c>
      <c r="AW49" s="2">
        <v>8.289029051092388</v>
      </c>
      <c r="AX49" s="2">
        <v>8.853546840972284</v>
      </c>
      <c r="AY49" s="2">
        <v>9.846516221620655</v>
      </c>
      <c r="AZ49" s="2">
        <v>11.050706130926432</v>
      </c>
      <c r="BA49" s="2">
        <v>11.80214300195846</v>
      </c>
      <c r="BB49" s="2">
        <v>12.544496646195235</v>
      </c>
      <c r="BC49" s="2">
        <v>13.046492932768725</v>
      </c>
      <c r="BD49" s="2">
        <v>13.441713227152</v>
      </c>
      <c r="BE49" s="2">
        <v>14.436295116126319</v>
      </c>
      <c r="BF49" s="2">
        <v>15.376609412274403</v>
      </c>
      <c r="BG49" s="2">
        <v>17.636683194587974</v>
      </c>
      <c r="BH49" s="2">
        <v>18.63792356142572</v>
      </c>
    </row>
    <row r="50" spans="2:60" ht="12.75">
      <c r="B50" s="1" t="s">
        <v>121</v>
      </c>
      <c r="C50" s="2">
        <v>0.08574525460014004</v>
      </c>
      <c r="D50" s="2">
        <v>0.10502455402864437</v>
      </c>
      <c r="E50" s="2">
        <v>0.11567810358769624</v>
      </c>
      <c r="F50" s="2">
        <v>0.11210995521748736</v>
      </c>
      <c r="G50" s="2">
        <v>0.11291661246159153</v>
      </c>
      <c r="H50" s="2">
        <v>0.10826520196395824</v>
      </c>
      <c r="I50" s="2">
        <v>0.11341579046375357</v>
      </c>
      <c r="J50" s="2">
        <v>0.11462802810496119</v>
      </c>
      <c r="K50" s="2">
        <v>0.12538607193561405</v>
      </c>
      <c r="L50" s="2">
        <v>0.13149537272811268</v>
      </c>
      <c r="M50" s="2">
        <v>0.13677345912719188</v>
      </c>
      <c r="N50" s="2">
        <v>0.17565820724633124</v>
      </c>
      <c r="O50" s="2">
        <v>0.18078807558178583</v>
      </c>
      <c r="P50" s="2">
        <v>0.22839346042557843</v>
      </c>
      <c r="Q50" s="2">
        <v>0.2960352717169965</v>
      </c>
      <c r="R50" s="2">
        <v>0.33183270985473895</v>
      </c>
      <c r="S50" s="2">
        <v>0.3885022837252525</v>
      </c>
      <c r="T50" s="2">
        <v>0.4868675768943992</v>
      </c>
      <c r="U50" s="2">
        <v>0.5649502123509343</v>
      </c>
      <c r="V50" s="2">
        <v>0.7656131068621379</v>
      </c>
      <c r="W50" s="2">
        <v>0.9234321346176977</v>
      </c>
      <c r="X50" s="2">
        <v>1.1154743793505089</v>
      </c>
      <c r="Y50" s="2">
        <v>1.392121413409787</v>
      </c>
      <c r="Z50" s="2">
        <v>1.63071813432258</v>
      </c>
      <c r="AA50" s="2">
        <v>1.8293997151526695</v>
      </c>
      <c r="AB50" s="2">
        <v>2.2580968350050488</v>
      </c>
      <c r="AC50" s="2">
        <v>2.8133046409720563</v>
      </c>
      <c r="AD50" s="2">
        <v>3.224198208957267</v>
      </c>
      <c r="AE50" s="2">
        <v>3.59707593058969</v>
      </c>
      <c r="AF50" s="2">
        <v>3.9252726818243393</v>
      </c>
      <c r="AG50" s="2">
        <v>4.248937616641339</v>
      </c>
      <c r="AH50" s="2">
        <v>4.519914457145376</v>
      </c>
      <c r="AI50" s="2">
        <v>5.125089095034992</v>
      </c>
      <c r="AJ50" s="2">
        <v>5.763719802875678</v>
      </c>
      <c r="AK50" s="2">
        <v>6.097150464669413</v>
      </c>
      <c r="AL50" s="2">
        <v>6.139722756704743</v>
      </c>
      <c r="AM50" s="2">
        <v>6.21409492086675</v>
      </c>
      <c r="AN50" s="2">
        <v>6.39709755151903</v>
      </c>
      <c r="AO50" s="2">
        <v>6.551429242435596</v>
      </c>
      <c r="AP50" s="2">
        <v>6.145913374371756</v>
      </c>
      <c r="AQ50" s="2">
        <v>5.932922928524825</v>
      </c>
      <c r="AR50" s="2">
        <v>6.48129949187927</v>
      </c>
      <c r="AS50" s="2">
        <v>6.53701520530552</v>
      </c>
      <c r="AT50" s="2">
        <v>7.051955592520634</v>
      </c>
      <c r="AU50" s="2">
        <v>6.723181460217934</v>
      </c>
      <c r="AV50" s="2">
        <v>6.545368872370703</v>
      </c>
      <c r="AW50" s="2">
        <v>6.681757016256784</v>
      </c>
      <c r="AX50" s="2">
        <v>6.310624088363669</v>
      </c>
      <c r="AY50" s="2">
        <v>6.678960467317538</v>
      </c>
      <c r="AZ50" s="2">
        <v>6.885277802813661</v>
      </c>
      <c r="BA50" s="2">
        <v>7.379884287616108</v>
      </c>
      <c r="BB50" s="2">
        <v>7.7417613569820345</v>
      </c>
      <c r="BC50" s="2">
        <v>8.097900370032312</v>
      </c>
      <c r="BD50" s="2">
        <v>8.673911193677172</v>
      </c>
      <c r="BE50" s="2">
        <v>8.905530961959567</v>
      </c>
      <c r="BF50" s="2">
        <v>9.15972572265158</v>
      </c>
      <c r="BG50" s="2">
        <v>10.277612787329248</v>
      </c>
      <c r="BH50" s="2">
        <v>10.241464158598005</v>
      </c>
    </row>
    <row r="51" spans="2:60" ht="12.75">
      <c r="B51" s="1" t="s">
        <v>92</v>
      </c>
      <c r="C51" s="2">
        <v>0.026675437347382137</v>
      </c>
      <c r="D51" s="2">
        <v>0.031206320651954424</v>
      </c>
      <c r="E51" s="2">
        <v>0.03008481412650938</v>
      </c>
      <c r="F51" s="2">
        <v>0.03033858019975704</v>
      </c>
      <c r="G51" s="2">
        <v>0.03051362545474684</v>
      </c>
      <c r="H51" s="2">
        <v>0.031085480808063146</v>
      </c>
      <c r="I51" s="2">
        <v>0.032811651665225004</v>
      </c>
      <c r="J51" s="2">
        <v>0.03523946887208261</v>
      </c>
      <c r="K51" s="2">
        <v>0.0338146454647756</v>
      </c>
      <c r="L51" s="2">
        <v>0.038330012816302224</v>
      </c>
      <c r="M51" s="2">
        <v>0.04265029205885014</v>
      </c>
      <c r="N51" s="2">
        <v>0.05019531241540868</v>
      </c>
      <c r="O51" s="2">
        <v>0.0545454958071777</v>
      </c>
      <c r="P51" s="2">
        <v>0.0759317057134063</v>
      </c>
      <c r="Q51" s="2">
        <v>0.10044855430323743</v>
      </c>
      <c r="R51" s="2">
        <v>0.11983480021376072</v>
      </c>
      <c r="S51" s="2">
        <v>0.13888675697941077</v>
      </c>
      <c r="T51" s="2">
        <v>0.16341919479352257</v>
      </c>
      <c r="U51" s="2">
        <v>0.21936107074412511</v>
      </c>
      <c r="V51" s="2">
        <v>0.3131280211564224</v>
      </c>
      <c r="W51" s="2">
        <v>0.3859119368551573</v>
      </c>
      <c r="X51" s="2">
        <v>0.47132720254246857</v>
      </c>
      <c r="Y51" s="2">
        <v>0.5711267337065793</v>
      </c>
      <c r="Z51" s="2">
        <v>0.6930552070870966</v>
      </c>
      <c r="AA51" s="2">
        <v>0.7840284493511444</v>
      </c>
      <c r="AB51" s="2">
        <v>0.9123623575777976</v>
      </c>
      <c r="AC51" s="2">
        <v>1.1860009760960626</v>
      </c>
      <c r="AD51" s="2">
        <v>1.4856599590293282</v>
      </c>
      <c r="AE51" s="2">
        <v>1.7144941351408802</v>
      </c>
      <c r="AF51" s="2">
        <v>1.891267746697182</v>
      </c>
      <c r="AG51" s="2">
        <v>1.9413249455344046</v>
      </c>
      <c r="AH51" s="2">
        <v>1.9265209161603243</v>
      </c>
      <c r="AI51" s="2">
        <v>1.9888405443419377</v>
      </c>
      <c r="AJ51" s="2">
        <v>2.0996407853332824</v>
      </c>
      <c r="AK51" s="2">
        <v>2.2463185922466256</v>
      </c>
      <c r="AL51" s="2">
        <v>2.284548002494789</v>
      </c>
      <c r="AM51" s="2">
        <v>2.374491555127945</v>
      </c>
      <c r="AN51" s="2">
        <v>2.537691590685236</v>
      </c>
      <c r="AO51" s="2">
        <v>2.6094675796141775</v>
      </c>
      <c r="AP51" s="2">
        <v>2.625981169049749</v>
      </c>
      <c r="AQ51" s="2">
        <v>2.8328370739803224</v>
      </c>
      <c r="AR51" s="2">
        <v>3.0638870325247463</v>
      </c>
      <c r="AS51" s="2">
        <v>3.0586034446842336</v>
      </c>
      <c r="AT51" s="2">
        <v>3.2647942557965894</v>
      </c>
      <c r="AU51" s="2">
        <v>2.6892725840871736</v>
      </c>
      <c r="AV51" s="2">
        <v>2.5454212281441624</v>
      </c>
      <c r="AW51" s="2">
        <v>2.279658276134668</v>
      </c>
      <c r="AX51" s="2">
        <v>2.3340664436413574</v>
      </c>
      <c r="AY51" s="2">
        <v>2.5167097413080586</v>
      </c>
      <c r="AZ51" s="2">
        <v>2.7971441073930494</v>
      </c>
      <c r="BA51" s="2">
        <v>2.8113844905204224</v>
      </c>
      <c r="BB51" s="2">
        <v>2.996810847864014</v>
      </c>
      <c r="BC51" s="2">
        <v>3.036712638762117</v>
      </c>
      <c r="BD51" s="2">
        <v>3.107072666391823</v>
      </c>
      <c r="BE51" s="2">
        <v>3.1511878788472316</v>
      </c>
      <c r="BF51" s="2">
        <v>3.1024877447690837</v>
      </c>
      <c r="BG51" s="2">
        <v>3.05116629623837</v>
      </c>
      <c r="BH51" s="2">
        <v>3.022071391061706</v>
      </c>
    </row>
    <row r="52" spans="2:60" ht="12.75">
      <c r="B52" s="1" t="s">
        <v>93</v>
      </c>
      <c r="C52" s="2">
        <v>0.024953582347636807</v>
      </c>
      <c r="D52" s="2">
        <v>0.030845254856709848</v>
      </c>
      <c r="E52" s="2">
        <v>0.030234541718255473</v>
      </c>
      <c r="F52" s="2">
        <v>0.0303003237012881</v>
      </c>
      <c r="G52" s="2">
        <v>0.03257534172631634</v>
      </c>
      <c r="H52" s="2">
        <v>0.03195070097149206</v>
      </c>
      <c r="I52" s="2">
        <v>0.03208285701215934</v>
      </c>
      <c r="J52" s="2">
        <v>0.03137945979232656</v>
      </c>
      <c r="K52" s="2">
        <v>0.032104368836878804</v>
      </c>
      <c r="L52" s="2">
        <v>0.035409556526731806</v>
      </c>
      <c r="M52" s="2">
        <v>0.04015743214387724</v>
      </c>
      <c r="N52" s="2">
        <v>0.046788275718968694</v>
      </c>
      <c r="O52" s="2">
        <v>0.047853620172059484</v>
      </c>
      <c r="P52" s="2">
        <v>0.06588121675365215</v>
      </c>
      <c r="Q52" s="2">
        <v>0.08881689042499416</v>
      </c>
      <c r="R52" s="2">
        <v>0.09849298854737945</v>
      </c>
      <c r="S52" s="2">
        <v>0.11317089245061075</v>
      </c>
      <c r="T52" s="2">
        <v>0.12840023249318</v>
      </c>
      <c r="U52" s="2">
        <v>0.14775421912819983</v>
      </c>
      <c r="V52" s="2">
        <v>0.20670739012704473</v>
      </c>
      <c r="W52" s="2">
        <v>0.24442391663984153</v>
      </c>
      <c r="X52" s="2">
        <v>0.2814836884070929</v>
      </c>
      <c r="Y52" s="2">
        <v>0.31893883535959544</v>
      </c>
      <c r="Z52" s="2">
        <v>0.34971499904383635</v>
      </c>
      <c r="AA52" s="2">
        <v>0.36945683251271255</v>
      </c>
      <c r="AB52" s="2">
        <v>0.38642919460295255</v>
      </c>
      <c r="AC52" s="2">
        <v>0.44762326739991554</v>
      </c>
      <c r="AD52" s="2">
        <v>0.4945817851523126</v>
      </c>
      <c r="AE52" s="2">
        <v>0.5466420092803321</v>
      </c>
      <c r="AF52" s="2">
        <v>0.5935434177576909</v>
      </c>
      <c r="AG52" s="2">
        <v>0.7188055614734585</v>
      </c>
      <c r="AH52" s="2">
        <v>0.6988537001933096</v>
      </c>
      <c r="AI52" s="2">
        <v>0.7195660918105851</v>
      </c>
      <c r="AJ52" s="2">
        <v>0.7554583105019131</v>
      </c>
      <c r="AK52" s="2">
        <v>0.8114912030144363</v>
      </c>
      <c r="AL52" s="2">
        <v>0.8112048692004961</v>
      </c>
      <c r="AM52" s="2">
        <v>0.7894113460526062</v>
      </c>
      <c r="AN52" s="2">
        <v>0.6379729577183252</v>
      </c>
      <c r="AO52" s="2">
        <v>0.667145477886629</v>
      </c>
      <c r="AP52" s="2">
        <v>0.6488621935730932</v>
      </c>
      <c r="AQ52" s="2">
        <v>0.6065631439182769</v>
      </c>
      <c r="AR52" s="2">
        <v>0.6596094970610477</v>
      </c>
      <c r="AS52" s="2">
        <v>0.6882383944576883</v>
      </c>
      <c r="AT52" s="2">
        <v>0.7384087549067464</v>
      </c>
      <c r="AU52" s="2">
        <v>0.7450013784316871</v>
      </c>
      <c r="AV52" s="2">
        <v>0.7110615914746948</v>
      </c>
      <c r="AW52" s="2">
        <v>0.7230665043732112</v>
      </c>
      <c r="AX52" s="2">
        <v>0.7335909382467071</v>
      </c>
      <c r="AY52" s="2">
        <v>0.7837864101932308</v>
      </c>
      <c r="AZ52" s="2">
        <v>0.8133322985319021</v>
      </c>
      <c r="BA52" s="2">
        <v>0.8476389243011642</v>
      </c>
      <c r="BB52" s="2">
        <v>0.8727858088522347</v>
      </c>
      <c r="BC52" s="2">
        <v>0.8862422132548112</v>
      </c>
      <c r="BD52" s="2">
        <v>0.9116636013300505</v>
      </c>
      <c r="BE52" s="2">
        <v>0.90425391306051</v>
      </c>
      <c r="BF52" s="2">
        <v>0.8864250699340237</v>
      </c>
      <c r="BG52" s="2">
        <v>0.9474674288319148</v>
      </c>
      <c r="BH52" s="2">
        <v>0.9905678448480034</v>
      </c>
    </row>
    <row r="53" spans="2:60" ht="12.75">
      <c r="B53" s="1" t="s">
        <v>94</v>
      </c>
      <c r="C53" s="2">
        <v>0.034116234905121084</v>
      </c>
      <c r="D53" s="2">
        <v>0.0429729785199801</v>
      </c>
      <c r="E53" s="2">
        <v>0.05535874774293139</v>
      </c>
      <c r="F53" s="2">
        <v>0.051471051316442216</v>
      </c>
      <c r="G53" s="2">
        <v>0.04982764528052836</v>
      </c>
      <c r="H53" s="2">
        <v>0.04522902018440303</v>
      </c>
      <c r="I53" s="2">
        <v>0.04852128178636925</v>
      </c>
      <c r="J53" s="2">
        <v>0.048009099440552004</v>
      </c>
      <c r="K53" s="2">
        <v>0.05946705763395963</v>
      </c>
      <c r="L53" s="2">
        <v>0.05775580338507864</v>
      </c>
      <c r="M53" s="2">
        <v>0.05396573492446453</v>
      </c>
      <c r="N53" s="2">
        <v>0.0786746191119539</v>
      </c>
      <c r="O53" s="2">
        <v>0.07838895960254866</v>
      </c>
      <c r="P53" s="2">
        <v>0.08658053795851998</v>
      </c>
      <c r="Q53" s="2">
        <v>0.10676982698876494</v>
      </c>
      <c r="R53" s="2">
        <v>0.11350492109359872</v>
      </c>
      <c r="S53" s="2">
        <v>0.13644463429523093</v>
      </c>
      <c r="T53" s="2">
        <v>0.1950481496076966</v>
      </c>
      <c r="U53" s="2">
        <v>0.1978349224786094</v>
      </c>
      <c r="V53" s="2">
        <v>0.24577769557867074</v>
      </c>
      <c r="W53" s="2">
        <v>0.293096281122699</v>
      </c>
      <c r="X53" s="2">
        <v>0.3626634884009474</v>
      </c>
      <c r="Y53" s="2">
        <v>0.5020558443436122</v>
      </c>
      <c r="Z53" s="2">
        <v>0.5879479281916472</v>
      </c>
      <c r="AA53" s="2">
        <v>0.6759144332888127</v>
      </c>
      <c r="AB53" s="2">
        <v>0.9593052828242988</v>
      </c>
      <c r="AC53" s="2">
        <v>1.1796803974760777</v>
      </c>
      <c r="AD53" s="2">
        <v>1.2439564647756252</v>
      </c>
      <c r="AE53" s="2">
        <v>1.3359397861684776</v>
      </c>
      <c r="AF53" s="2">
        <v>1.4404615173694664</v>
      </c>
      <c r="AG53" s="2">
        <v>1.5888071096334762</v>
      </c>
      <c r="AH53" s="2">
        <v>1.8945398407917418</v>
      </c>
      <c r="AI53" s="2">
        <v>2.4166824588824696</v>
      </c>
      <c r="AJ53" s="2">
        <v>2.908620707040482</v>
      </c>
      <c r="AK53" s="2">
        <v>3.0393406694083507</v>
      </c>
      <c r="AL53" s="2">
        <v>3.0439698850094583</v>
      </c>
      <c r="AM53" s="2">
        <v>3.050192019686199</v>
      </c>
      <c r="AN53" s="2">
        <v>3.22143300311547</v>
      </c>
      <c r="AO53" s="2">
        <v>3.2748161849347888</v>
      </c>
      <c r="AP53" s="2">
        <v>2.8710700117489125</v>
      </c>
      <c r="AQ53" s="2">
        <v>2.493522710626225</v>
      </c>
      <c r="AR53" s="2">
        <v>2.7578029622934763</v>
      </c>
      <c r="AS53" s="2">
        <v>2.7901733661635992</v>
      </c>
      <c r="AT53" s="2">
        <v>3.0487525818172974</v>
      </c>
      <c r="AU53" s="2">
        <v>3.2889074976990735</v>
      </c>
      <c r="AV53" s="2">
        <v>3.288886052751846</v>
      </c>
      <c r="AW53" s="2">
        <v>3.6790322357489056</v>
      </c>
      <c r="AX53" s="2">
        <v>3.242966706475604</v>
      </c>
      <c r="AY53" s="2">
        <v>3.3784643158162484</v>
      </c>
      <c r="AZ53" s="2">
        <v>3.274801396888708</v>
      </c>
      <c r="BA53" s="2">
        <v>3.7208608727945207</v>
      </c>
      <c r="BB53" s="2">
        <v>3.872164700265786</v>
      </c>
      <c r="BC53" s="2">
        <v>4.174945518015384</v>
      </c>
      <c r="BD53" s="2">
        <v>4.655174925955298</v>
      </c>
      <c r="BE53" s="2">
        <v>4.850089170051826</v>
      </c>
      <c r="BF53" s="2">
        <v>5.170812907948472</v>
      </c>
      <c r="BG53" s="2">
        <v>6.27897906225896</v>
      </c>
      <c r="BH53" s="2">
        <v>6.228824922688295</v>
      </c>
    </row>
    <row r="54" spans="2:60" ht="12.75">
      <c r="B54" s="1" t="s">
        <v>122</v>
      </c>
      <c r="C54" s="2">
        <v>0.027246997957961795</v>
      </c>
      <c r="D54" s="2">
        <v>0.032620972486216426</v>
      </c>
      <c r="E54" s="2">
        <v>0.031676668625944426</v>
      </c>
      <c r="F54" s="2">
        <v>0.03271899870566453</v>
      </c>
      <c r="G54" s="2">
        <v>0.03602675944854812</v>
      </c>
      <c r="H54" s="2">
        <v>0.03678410977268334</v>
      </c>
      <c r="I54" s="2">
        <v>0.038451511737642434</v>
      </c>
      <c r="J54" s="2">
        <v>0.03782543000702451</v>
      </c>
      <c r="K54" s="2">
        <v>0.03753376506440501</v>
      </c>
      <c r="L54" s="2">
        <v>0.04121211718880433</v>
      </c>
      <c r="M54" s="2">
        <v>0.045840578141062106</v>
      </c>
      <c r="N54" s="2">
        <v>0.055154880549300955</v>
      </c>
      <c r="O54" s="2">
        <v>0.05881804245425214</v>
      </c>
      <c r="P54" s="2">
        <v>0.06490686930664197</v>
      </c>
      <c r="Q54" s="2">
        <v>0.08341307221291366</v>
      </c>
      <c r="R54" s="2">
        <v>0.09462737087038676</v>
      </c>
      <c r="S54" s="2">
        <v>0.10537990452041332</v>
      </c>
      <c r="T54" s="2">
        <v>0.11802544685857032</v>
      </c>
      <c r="U54" s="2">
        <v>0.13874318302152278</v>
      </c>
      <c r="V54" s="2">
        <v>0.15897665999999996</v>
      </c>
      <c r="W54" s="2">
        <v>0.1934559420000108</v>
      </c>
      <c r="X54" s="2">
        <v>0.22114887000001074</v>
      </c>
      <c r="Y54" s="2">
        <v>0.2513653620000108</v>
      </c>
      <c r="Z54" s="2">
        <v>0.28310873400001074</v>
      </c>
      <c r="AA54" s="2">
        <v>0.3020835900000108</v>
      </c>
      <c r="AB54" s="2">
        <v>0.3430446720000108</v>
      </c>
      <c r="AC54" s="2">
        <v>0.4106517120000109</v>
      </c>
      <c r="AD54" s="2">
        <v>0.48014583600001076</v>
      </c>
      <c r="AE54" s="2">
        <v>0.5159742840000107</v>
      </c>
      <c r="AF54" s="2">
        <v>0.5484810000000108</v>
      </c>
      <c r="AG54" s="2">
        <v>0.5679469140000054</v>
      </c>
      <c r="AH54" s="2">
        <v>0.5736562620000054</v>
      </c>
      <c r="AI54" s="2">
        <v>0.6048954120000053</v>
      </c>
      <c r="AJ54" s="2">
        <v>0.6327704280000054</v>
      </c>
      <c r="AK54" s="2">
        <v>0.6815511300000054</v>
      </c>
      <c r="AL54" s="2">
        <v>0.7129346580000054</v>
      </c>
      <c r="AM54" s="2">
        <v>0.7610204940000054</v>
      </c>
      <c r="AN54" s="2">
        <v>0.8053669380000055</v>
      </c>
      <c r="AO54" s="2">
        <v>0.8333601840000053</v>
      </c>
      <c r="AP54" s="2">
        <v>0.8336549580000053</v>
      </c>
      <c r="AQ54" s="2">
        <v>0.8827972080000053</v>
      </c>
      <c r="AR54" s="2">
        <v>0.9449482500000055</v>
      </c>
      <c r="AS54" s="2">
        <v>0.9778481460000054</v>
      </c>
      <c r="AT54" s="2">
        <v>1.0668547020000054</v>
      </c>
      <c r="AU54" s="2">
        <v>1.0775125920000053</v>
      </c>
      <c r="AV54" s="2">
        <v>1.1395640940000056</v>
      </c>
      <c r="AW54" s="2">
        <v>1.2288167700000054</v>
      </c>
      <c r="AX54" s="2">
        <v>1.3171507980000055</v>
      </c>
      <c r="AY54" s="2">
        <v>1.4062330560000054</v>
      </c>
      <c r="AZ54" s="2">
        <v>1.550614422000005</v>
      </c>
      <c r="BA54" s="2">
        <v>1.6629698400000055</v>
      </c>
      <c r="BB54" s="2">
        <v>1.818237474</v>
      </c>
      <c r="BC54" s="2">
        <v>1.848791556</v>
      </c>
      <c r="BD54" s="2">
        <v>1.89718503</v>
      </c>
      <c r="BE54" s="2">
        <v>1.9857339359999997</v>
      </c>
      <c r="BF54" s="2">
        <v>2.0839239780000054</v>
      </c>
      <c r="BG54" s="2">
        <v>2.2308261660000053</v>
      </c>
      <c r="BH54" s="2">
        <v>2.347431564</v>
      </c>
    </row>
    <row r="55" spans="2:60" ht="12.75">
      <c r="B55" s="1" t="s">
        <v>125</v>
      </c>
      <c r="C55" s="2">
        <v>0.00746957189524227</v>
      </c>
      <c r="D55" s="2">
        <v>0.008173022644850467</v>
      </c>
      <c r="E55" s="2">
        <v>0.008163612593580569</v>
      </c>
      <c r="F55" s="2">
        <v>0.008384557969093894</v>
      </c>
      <c r="G55" s="2">
        <v>0.009216396102450106</v>
      </c>
      <c r="H55" s="2">
        <v>0.00927563491444828</v>
      </c>
      <c r="I55" s="2">
        <v>0.009510511724294075</v>
      </c>
      <c r="J55" s="2">
        <v>0.014699258077176635</v>
      </c>
      <c r="K55" s="2">
        <v>0.015105282029298282</v>
      </c>
      <c r="L55" s="2">
        <v>0.01741109762544205</v>
      </c>
      <c r="M55" s="2">
        <v>0.02112176640417147</v>
      </c>
      <c r="N55" s="2">
        <v>0.02454523015419953</v>
      </c>
      <c r="O55" s="2">
        <v>0.027256105160433124</v>
      </c>
      <c r="P55" s="2">
        <v>0.032381375005030015</v>
      </c>
      <c r="Q55" s="2">
        <v>0.04258490936637101</v>
      </c>
      <c r="R55" s="2">
        <v>0.05427839098356102</v>
      </c>
      <c r="S55" s="2">
        <v>0.061745695142197986</v>
      </c>
      <c r="T55" s="2">
        <v>0.07043858972089068</v>
      </c>
      <c r="U55" s="2">
        <v>0.08242997375727078</v>
      </c>
      <c r="V55" s="2">
        <v>0.11718543163771325</v>
      </c>
      <c r="W55" s="2">
        <v>0.1430001430792516</v>
      </c>
      <c r="X55" s="2">
        <v>0.17029954805081493</v>
      </c>
      <c r="Y55" s="2">
        <v>0.19586884833224488</v>
      </c>
      <c r="Z55" s="2">
        <v>0.23273223436206114</v>
      </c>
      <c r="AA55" s="2">
        <v>0.25324886211687936</v>
      </c>
      <c r="AB55" s="2">
        <v>0.2867758516414041</v>
      </c>
      <c r="AC55" s="2">
        <v>0.3522327579310368</v>
      </c>
      <c r="AD55" s="2">
        <v>0.416808374300899</v>
      </c>
      <c r="AE55" s="2">
        <v>0.4490479010931883</v>
      </c>
      <c r="AF55" s="2">
        <v>0.479922793915651</v>
      </c>
      <c r="AG55" s="2">
        <v>0.5011402908607865</v>
      </c>
      <c r="AH55" s="2">
        <v>0.5219763194399982</v>
      </c>
      <c r="AI55" s="2">
        <v>0.5507573192745925</v>
      </c>
      <c r="AJ55" s="2">
        <v>0.5991402409243582</v>
      </c>
      <c r="AK55" s="2">
        <v>0.649505823880264</v>
      </c>
      <c r="AL55" s="2">
        <v>0.6882639193818767</v>
      </c>
      <c r="AM55" s="2">
        <v>0.7505614505972307</v>
      </c>
      <c r="AN55" s="2">
        <v>0.8106180576785964</v>
      </c>
      <c r="AO55" s="2">
        <v>0.8519716584005158</v>
      </c>
      <c r="AP55" s="2">
        <v>0.8423462445181457</v>
      </c>
      <c r="AQ55" s="2">
        <v>0.8801846056713721</v>
      </c>
      <c r="AR55" s="2">
        <v>0.9602316586318205</v>
      </c>
      <c r="AS55" s="2">
        <v>0.9941981754631588</v>
      </c>
      <c r="AT55" s="2">
        <v>1.1042142228861749</v>
      </c>
      <c r="AU55" s="2">
        <v>1.0940603820713386</v>
      </c>
      <c r="AV55" s="2">
        <v>1.1446647239709762</v>
      </c>
      <c r="AW55" s="2">
        <v>1.2433543576638584</v>
      </c>
      <c r="AX55" s="2">
        <v>1.3280320261458425</v>
      </c>
      <c r="AY55" s="2">
        <v>1.4769774332430983</v>
      </c>
      <c r="AZ55" s="2">
        <v>1.6576059196389645</v>
      </c>
      <c r="BA55" s="2">
        <v>1.770321450293769</v>
      </c>
      <c r="BB55" s="2">
        <v>1.8816744969292851</v>
      </c>
      <c r="BC55" s="2">
        <v>1.9569739399153085</v>
      </c>
      <c r="BD55" s="2">
        <v>2.0162569840728004</v>
      </c>
      <c r="BE55" s="2">
        <v>2.165444267418948</v>
      </c>
      <c r="BF55" s="2">
        <v>2.3064914118411606</v>
      </c>
      <c r="BG55" s="2">
        <v>2.6455024791881954</v>
      </c>
      <c r="BH55" s="2">
        <v>2.795688534213857</v>
      </c>
    </row>
    <row r="56" spans="2:60" ht="12.75">
      <c r="B56" s="1" t="s">
        <v>151</v>
      </c>
      <c r="C56" s="2">
        <v>0.36665441460083226</v>
      </c>
      <c r="D56" s="2">
        <v>0.4301836448534517</v>
      </c>
      <c r="E56" s="2">
        <v>0.5967209841585327</v>
      </c>
      <c r="F56" s="2">
        <v>0.49280531467389077</v>
      </c>
      <c r="G56" s="2">
        <v>0.4360827876626235</v>
      </c>
      <c r="H56" s="2">
        <v>0.5100489628853161</v>
      </c>
      <c r="I56" s="2">
        <v>0.6538972913858901</v>
      </c>
      <c r="J56" s="2">
        <v>0.6520821705215295</v>
      </c>
      <c r="K56" s="2">
        <v>0.5272926110967414</v>
      </c>
      <c r="L56" s="2">
        <v>0.5812924568114679</v>
      </c>
      <c r="M56" s="2">
        <v>0.6752249615421266</v>
      </c>
      <c r="N56" s="2">
        <v>0.7378466313625659</v>
      </c>
      <c r="O56" s="2">
        <v>0.7187878622867799</v>
      </c>
      <c r="P56" s="2">
        <v>0.6888383680248309</v>
      </c>
      <c r="Q56" s="2">
        <v>0.7428382137395574</v>
      </c>
      <c r="R56" s="2">
        <v>0.9992240358304858</v>
      </c>
      <c r="S56" s="2">
        <v>1.048686079384311</v>
      </c>
      <c r="T56" s="2">
        <v>1.101324584450767</v>
      </c>
      <c r="U56" s="2">
        <v>1.3182315277418533</v>
      </c>
      <c r="V56" s="2">
        <v>1.684</v>
      </c>
      <c r="W56" s="2">
        <v>1.482</v>
      </c>
      <c r="X56" s="2">
        <v>1.6880000000000002</v>
      </c>
      <c r="Y56" s="2">
        <v>1.726</v>
      </c>
      <c r="Z56" s="2">
        <v>2.035</v>
      </c>
      <c r="AA56" s="2">
        <v>2.197</v>
      </c>
      <c r="AB56" s="2">
        <v>2.6029999999999998</v>
      </c>
      <c r="AC56" s="2">
        <v>2.4589999999999996</v>
      </c>
      <c r="AD56" s="2">
        <v>2.8180000000000005</v>
      </c>
      <c r="AE56" s="2">
        <v>2.8810000000000002</v>
      </c>
      <c r="AF56" s="2">
        <v>3.067</v>
      </c>
      <c r="AG56" s="2">
        <v>3.652</v>
      </c>
      <c r="AH56" s="2">
        <v>3.02</v>
      </c>
      <c r="AI56" s="2">
        <v>3.0559999999999996</v>
      </c>
      <c r="AJ56" s="2">
        <v>2.9069999999999996</v>
      </c>
      <c r="AK56" s="2">
        <v>2.956</v>
      </c>
      <c r="AL56" s="2">
        <v>4.234</v>
      </c>
      <c r="AM56" s="2">
        <v>4.946</v>
      </c>
      <c r="AN56" s="2">
        <v>6.775</v>
      </c>
      <c r="AO56" s="2">
        <v>7.329000000000001</v>
      </c>
      <c r="AP56" s="2">
        <v>7.247</v>
      </c>
      <c r="AQ56" s="2">
        <v>8.032</v>
      </c>
      <c r="AR56" s="2">
        <v>8.368</v>
      </c>
      <c r="AS56" s="2">
        <v>7.922999999999999</v>
      </c>
      <c r="AT56" s="2">
        <v>8.735</v>
      </c>
      <c r="AU56" s="2">
        <v>9.307</v>
      </c>
      <c r="AV56" s="2">
        <v>9.52</v>
      </c>
      <c r="AW56" s="2">
        <v>11.957</v>
      </c>
      <c r="AX56" s="2">
        <v>14.987</v>
      </c>
      <c r="AY56" s="2">
        <v>16.262999999999998</v>
      </c>
      <c r="AZ56" s="2">
        <v>17.759</v>
      </c>
      <c r="BA56" s="2">
        <v>18.389</v>
      </c>
      <c r="BB56" s="2">
        <v>20.378</v>
      </c>
      <c r="BC56" s="2">
        <v>17.241999999999997</v>
      </c>
      <c r="BD56" s="2">
        <v>15.23</v>
      </c>
      <c r="BE56" s="2">
        <v>16.822</v>
      </c>
      <c r="BF56" s="2">
        <v>19.821</v>
      </c>
      <c r="BG56" s="2">
        <v>20.301000000000002</v>
      </c>
      <c r="BH56" s="2">
        <v>20.773</v>
      </c>
    </row>
    <row r="57" spans="2:60" ht="12.75">
      <c r="B57" s="1" t="s">
        <v>126</v>
      </c>
      <c r="C57" s="2">
        <v>0.2559320418748383</v>
      </c>
      <c r="D57" s="2">
        <v>0.2722681296540833</v>
      </c>
      <c r="E57" s="2">
        <v>0.25865472317137916</v>
      </c>
      <c r="F57" s="2">
        <v>0.28134373397588613</v>
      </c>
      <c r="G57" s="2">
        <v>0.3367049203388831</v>
      </c>
      <c r="H57" s="2">
        <v>0.36120905200775055</v>
      </c>
      <c r="I57" s="2">
        <v>0.3966039088627814</v>
      </c>
      <c r="J57" s="2">
        <v>0.46739362257284306</v>
      </c>
      <c r="K57" s="2">
        <v>0.45514155673840934</v>
      </c>
      <c r="L57" s="2">
        <v>0.4751078862463754</v>
      </c>
      <c r="M57" s="2">
        <v>0.5327379736898231</v>
      </c>
      <c r="N57" s="2">
        <v>0.3966039088627814</v>
      </c>
      <c r="O57" s="2">
        <v>0.39978037037541236</v>
      </c>
      <c r="P57" s="2">
        <v>0.4002341505915025</v>
      </c>
      <c r="Q57" s="2">
        <v>0.5059649409405048</v>
      </c>
      <c r="R57" s="2">
        <v>0.532284193473733</v>
      </c>
      <c r="S57" s="2">
        <v>0.5422673582277159</v>
      </c>
      <c r="T57" s="2">
        <v>0.5876453798367298</v>
      </c>
      <c r="U57" s="2">
        <v>0.5645025888161329</v>
      </c>
      <c r="V57" s="2">
        <v>0.628</v>
      </c>
      <c r="W57" s="2">
        <v>0.443</v>
      </c>
      <c r="X57" s="2">
        <v>0.449</v>
      </c>
      <c r="Y57" s="2">
        <v>0.5</v>
      </c>
      <c r="Z57" s="2">
        <v>0.524</v>
      </c>
      <c r="AA57" s="2">
        <v>0.635</v>
      </c>
      <c r="AB57" s="2">
        <v>0.529</v>
      </c>
      <c r="AC57" s="2">
        <v>0.639</v>
      </c>
      <c r="AD57" s="2">
        <v>0.898</v>
      </c>
      <c r="AE57" s="2">
        <v>1.056</v>
      </c>
      <c r="AF57" s="2">
        <v>1.252</v>
      </c>
      <c r="AG57" s="2">
        <v>1.37</v>
      </c>
      <c r="AH57" s="2">
        <v>1.378</v>
      </c>
      <c r="AI57" s="2">
        <v>1.384</v>
      </c>
      <c r="AJ57" s="2">
        <v>1.433</v>
      </c>
      <c r="AK57" s="2">
        <v>1.519</v>
      </c>
      <c r="AL57" s="2">
        <v>1.592</v>
      </c>
      <c r="AM57" s="2">
        <v>1.628</v>
      </c>
      <c r="AN57" s="2">
        <v>1.684</v>
      </c>
      <c r="AO57" s="2">
        <v>1.742</v>
      </c>
      <c r="AP57" s="2">
        <v>1.824</v>
      </c>
      <c r="AQ57" s="2">
        <v>1.915</v>
      </c>
      <c r="AR57" s="2">
        <v>2.093</v>
      </c>
      <c r="AS57" s="2">
        <v>2.187</v>
      </c>
      <c r="AT57" s="2">
        <v>2.369</v>
      </c>
      <c r="AU57" s="2">
        <v>2.474</v>
      </c>
      <c r="AV57" s="2">
        <v>2.525</v>
      </c>
      <c r="AW57" s="2">
        <v>2.6</v>
      </c>
      <c r="AX57" s="2">
        <v>2.84</v>
      </c>
      <c r="AY57" s="2">
        <v>2.975</v>
      </c>
      <c r="AZ57" s="2">
        <v>3.114</v>
      </c>
      <c r="BA57" s="2">
        <v>3.364</v>
      </c>
      <c r="BB57" s="2">
        <v>2.811</v>
      </c>
      <c r="BC57" s="2">
        <v>2.953</v>
      </c>
      <c r="BD57" s="2">
        <v>3.197</v>
      </c>
      <c r="BE57" s="2">
        <v>3.43</v>
      </c>
      <c r="BF57" s="2">
        <v>3.654</v>
      </c>
      <c r="BG57" s="2">
        <v>2.55</v>
      </c>
      <c r="BH57" s="2">
        <v>2.679</v>
      </c>
    </row>
    <row r="58" spans="2:60" ht="12.75">
      <c r="B58" s="1" t="s">
        <v>127</v>
      </c>
      <c r="C58" s="2">
        <f>C39+C47+C56+C57</f>
        <v>2.6226833758392774</v>
      </c>
      <c r="D58" s="2">
        <f aca="true" t="shared" si="11" ref="D58:BH58">D39+D47+D56+D57</f>
        <v>3.0061778802807226</v>
      </c>
      <c r="E58" s="2">
        <f t="shared" si="11"/>
        <v>3.3090840036245877</v>
      </c>
      <c r="F58" s="2">
        <f t="shared" si="11"/>
        <v>3.290744376685774</v>
      </c>
      <c r="G58" s="2">
        <f t="shared" si="11"/>
        <v>3.4348654341313942</v>
      </c>
      <c r="H58" s="2">
        <f t="shared" si="11"/>
        <v>3.5994450875023296</v>
      </c>
      <c r="I58" s="2">
        <f t="shared" si="11"/>
        <v>4.157604646392245</v>
      </c>
      <c r="J58" s="2">
        <f t="shared" si="11"/>
        <v>4.891172394923669</v>
      </c>
      <c r="K58" s="2">
        <f t="shared" si="11"/>
        <v>4.789444283802629</v>
      </c>
      <c r="L58" s="2">
        <f t="shared" si="11"/>
        <v>5.122647432918228</v>
      </c>
      <c r="M58" s="2">
        <f t="shared" si="11"/>
        <v>5.781111600524816</v>
      </c>
      <c r="N58" s="2">
        <f t="shared" si="11"/>
        <v>6.341218175164188</v>
      </c>
      <c r="O58" s="2">
        <f t="shared" si="11"/>
        <v>6.735816401104625</v>
      </c>
      <c r="P58" s="2">
        <f t="shared" si="11"/>
        <v>7.550704512743601</v>
      </c>
      <c r="Q58" s="2">
        <f t="shared" si="11"/>
        <v>9.29238126069999</v>
      </c>
      <c r="R58" s="2">
        <f t="shared" si="11"/>
        <v>10.827233982951492</v>
      </c>
      <c r="S58" s="2">
        <f t="shared" si="11"/>
        <v>12.258246785672464</v>
      </c>
      <c r="T58" s="2">
        <f t="shared" si="11"/>
        <v>13.831739633388251</v>
      </c>
      <c r="U58" s="2">
        <f t="shared" si="11"/>
        <v>15.603518641924733</v>
      </c>
      <c r="V58" s="2">
        <f t="shared" si="11"/>
        <v>18.473222</v>
      </c>
      <c r="W58" s="2">
        <f t="shared" si="11"/>
        <v>20.86953140000036</v>
      </c>
      <c r="X58" s="2">
        <f t="shared" si="11"/>
        <v>24.50362900000036</v>
      </c>
      <c r="Y58" s="2">
        <f t="shared" si="11"/>
        <v>28.057845400000357</v>
      </c>
      <c r="Z58" s="2">
        <f t="shared" si="11"/>
        <v>33.08795780000036</v>
      </c>
      <c r="AA58" s="2">
        <f t="shared" si="11"/>
        <v>37.88145300000036</v>
      </c>
      <c r="AB58" s="2">
        <f t="shared" si="11"/>
        <v>42.64082240000037</v>
      </c>
      <c r="AC58" s="2">
        <f t="shared" si="11"/>
        <v>48.39739040000037</v>
      </c>
      <c r="AD58" s="2">
        <f t="shared" si="11"/>
        <v>54.06386120000037</v>
      </c>
      <c r="AE58" s="2">
        <f t="shared" si="11"/>
        <v>58.94314280000036</v>
      </c>
      <c r="AF58" s="2">
        <f t="shared" si="11"/>
        <v>63.90170000000036</v>
      </c>
      <c r="AG58" s="2">
        <f t="shared" si="11"/>
        <v>67.82656380000019</v>
      </c>
      <c r="AH58" s="2">
        <f t="shared" si="11"/>
        <v>69.29987540000018</v>
      </c>
      <c r="AI58" s="2">
        <f t="shared" si="11"/>
        <v>73.41718040000018</v>
      </c>
      <c r="AJ58" s="2">
        <f t="shared" si="11"/>
        <v>78.07234760000019</v>
      </c>
      <c r="AK58" s="2">
        <f t="shared" si="11"/>
        <v>79.28737100000019</v>
      </c>
      <c r="AL58" s="2">
        <f t="shared" si="11"/>
        <v>82.73148860000018</v>
      </c>
      <c r="AM58" s="2">
        <f t="shared" si="11"/>
        <v>86.55334980000018</v>
      </c>
      <c r="AN58" s="2">
        <f t="shared" si="11"/>
        <v>92.39456460000018</v>
      </c>
      <c r="AO58" s="2">
        <f t="shared" si="11"/>
        <v>96.7426728000002</v>
      </c>
      <c r="AP58" s="2">
        <f t="shared" si="11"/>
        <v>96.15949860000018</v>
      </c>
      <c r="AQ58" s="2">
        <f t="shared" si="11"/>
        <v>101.54957360000017</v>
      </c>
      <c r="AR58" s="2">
        <f t="shared" si="11"/>
        <v>112.89127500000018</v>
      </c>
      <c r="AS58" s="2">
        <f t="shared" si="11"/>
        <v>116.22693820000019</v>
      </c>
      <c r="AT58" s="2">
        <f t="shared" si="11"/>
        <v>123.39082340000017</v>
      </c>
      <c r="AU58" s="2">
        <f t="shared" si="11"/>
        <v>122.87508640000019</v>
      </c>
      <c r="AV58" s="2">
        <f t="shared" si="11"/>
        <v>122.33346980000017</v>
      </c>
      <c r="AW58" s="2">
        <f t="shared" si="11"/>
        <v>127.64155900000017</v>
      </c>
      <c r="AX58" s="2">
        <f t="shared" si="11"/>
        <v>135.2330266000002</v>
      </c>
      <c r="AY58" s="2">
        <f t="shared" si="11"/>
        <v>142.61543520000018</v>
      </c>
      <c r="AZ58" s="2">
        <f t="shared" si="11"/>
        <v>155.6321474000002</v>
      </c>
      <c r="BA58" s="2">
        <f t="shared" si="11"/>
        <v>166.6923280000002</v>
      </c>
      <c r="BB58" s="2">
        <f t="shared" si="11"/>
        <v>170.9839158</v>
      </c>
      <c r="BC58" s="2">
        <f t="shared" si="11"/>
        <v>174.73738519999998</v>
      </c>
      <c r="BD58" s="2">
        <f t="shared" si="11"/>
        <v>178.118501</v>
      </c>
      <c r="BE58" s="2">
        <f t="shared" si="11"/>
        <v>183.64313120000003</v>
      </c>
      <c r="BF58" s="2">
        <f t="shared" si="11"/>
        <v>192.35013260000017</v>
      </c>
      <c r="BG58" s="2">
        <f t="shared" si="11"/>
        <v>210.13087220000017</v>
      </c>
      <c r="BH58" s="2">
        <f t="shared" si="11"/>
        <v>220.3297188</v>
      </c>
    </row>
    <row r="59" spans="2:60" ht="12.75">
      <c r="B59" s="1" t="s">
        <v>128</v>
      </c>
      <c r="C59" s="2">
        <f aca="true" t="shared" si="12" ref="C59:BH59">C36-C58</f>
        <v>-1.1432117186096185</v>
      </c>
      <c r="D59" s="2">
        <f t="shared" si="12"/>
        <v>-0.9095549957236142</v>
      </c>
      <c r="E59" s="2">
        <f t="shared" si="12"/>
        <v>-0.8942679912834608</v>
      </c>
      <c r="F59" s="2">
        <f t="shared" si="12"/>
        <v>-0.6280841113097031</v>
      </c>
      <c r="G59" s="2">
        <f t="shared" si="12"/>
        <v>-0.2989711611717043</v>
      </c>
      <c r="H59" s="2">
        <f t="shared" si="12"/>
        <v>-0.0037553174192406225</v>
      </c>
      <c r="I59" s="2">
        <f t="shared" si="12"/>
        <v>-0.33363066367389926</v>
      </c>
      <c r="J59" s="2">
        <f t="shared" si="12"/>
        <v>-0.3246138218520054</v>
      </c>
      <c r="K59" s="2">
        <f t="shared" si="12"/>
        <v>0.007249148527406213</v>
      </c>
      <c r="L59" s="2">
        <f t="shared" si="12"/>
        <v>-0.24314517720001927</v>
      </c>
      <c r="M59" s="2">
        <f t="shared" si="12"/>
        <v>-0.3309181245433903</v>
      </c>
      <c r="N59" s="2">
        <f t="shared" si="12"/>
        <v>-0.33728441927920283</v>
      </c>
      <c r="O59" s="2">
        <f t="shared" si="12"/>
        <v>-0.18766959372526504</v>
      </c>
      <c r="P59" s="2">
        <f t="shared" si="12"/>
        <v>-0.18501293335889013</v>
      </c>
      <c r="Q59" s="2">
        <f t="shared" si="12"/>
        <v>-0.17367282414068086</v>
      </c>
      <c r="R59" s="2">
        <f t="shared" si="12"/>
        <v>-0.35647908501849734</v>
      </c>
      <c r="S59" s="2">
        <f t="shared" si="12"/>
        <v>-0.3632588855259353</v>
      </c>
      <c r="T59" s="2">
        <f t="shared" si="12"/>
        <v>-0.43626493250474674</v>
      </c>
      <c r="U59" s="2">
        <f t="shared" si="12"/>
        <v>-0.6719851463375033</v>
      </c>
      <c r="V59" s="2">
        <f t="shared" si="12"/>
        <v>-0.5106610471769955</v>
      </c>
      <c r="W59" s="2">
        <f t="shared" si="12"/>
        <v>-0.2546917732933558</v>
      </c>
      <c r="X59" s="2">
        <f t="shared" si="12"/>
        <v>-0.2591670752613595</v>
      </c>
      <c r="Y59" s="2">
        <f t="shared" si="12"/>
        <v>-0.2318698884366519</v>
      </c>
      <c r="Z59" s="2">
        <f t="shared" si="12"/>
        <v>-0.6831266016998683</v>
      </c>
      <c r="AA59" s="2">
        <f t="shared" si="12"/>
        <v>0.4855256044809977</v>
      </c>
      <c r="AB59" s="2">
        <f t="shared" si="12"/>
        <v>4.272563058181127</v>
      </c>
      <c r="AC59" s="2">
        <f t="shared" si="12"/>
        <v>5.133340668152037</v>
      </c>
      <c r="AD59" s="2">
        <f t="shared" si="12"/>
        <v>4.676360829973262</v>
      </c>
      <c r="AE59" s="2">
        <f t="shared" si="12"/>
        <v>6.459655578766586</v>
      </c>
      <c r="AF59" s="2">
        <f t="shared" si="12"/>
        <v>8.277787199350414</v>
      </c>
      <c r="AG59" s="2">
        <f t="shared" si="12"/>
        <v>12.007280216688102</v>
      </c>
      <c r="AH59" s="2">
        <f t="shared" si="12"/>
        <v>16.60569037527</v>
      </c>
      <c r="AI59" s="2">
        <f t="shared" si="12"/>
        <v>18.775202108412643</v>
      </c>
      <c r="AJ59" s="2">
        <f t="shared" si="12"/>
        <v>17.111469917125945</v>
      </c>
      <c r="AK59" s="2">
        <f t="shared" si="12"/>
        <v>16.932636216518333</v>
      </c>
      <c r="AL59" s="2">
        <f t="shared" si="12"/>
        <v>15.784496581774363</v>
      </c>
      <c r="AM59" s="2">
        <f t="shared" si="12"/>
        <v>14.662406354738195</v>
      </c>
      <c r="AN59" s="2">
        <f t="shared" si="12"/>
        <v>12.208125106038352</v>
      </c>
      <c r="AO59" s="2">
        <f t="shared" si="12"/>
        <v>7.528791183439722</v>
      </c>
      <c r="AP59" s="2">
        <f t="shared" si="12"/>
        <v>10.179872546267632</v>
      </c>
      <c r="AQ59" s="2">
        <f t="shared" si="12"/>
        <v>11.853027182502984</v>
      </c>
      <c r="AR59" s="2">
        <f t="shared" si="12"/>
        <v>6.301631567724598</v>
      </c>
      <c r="AS59" s="2">
        <f t="shared" si="12"/>
        <v>8.841148801088863</v>
      </c>
      <c r="AT59" s="2">
        <f t="shared" si="12"/>
        <v>4.8324738947448935</v>
      </c>
      <c r="AU59" s="2">
        <f t="shared" si="12"/>
        <v>7.818260350164138</v>
      </c>
      <c r="AV59" s="2">
        <f t="shared" si="12"/>
        <v>23.234519622901345</v>
      </c>
      <c r="AW59" s="2">
        <f t="shared" si="12"/>
        <v>1.6176625558285593</v>
      </c>
      <c r="AX59" s="2">
        <f t="shared" si="12"/>
        <v>0.17319507369177245</v>
      </c>
      <c r="AY59" s="2">
        <f t="shared" si="12"/>
        <v>-2.7009848989984278</v>
      </c>
      <c r="AZ59" s="2">
        <f t="shared" si="12"/>
        <v>-8.190065690277976</v>
      </c>
      <c r="BA59" s="2">
        <f t="shared" si="12"/>
        <v>-13.304136203276215</v>
      </c>
      <c r="BB59" s="2">
        <f t="shared" si="12"/>
        <v>0.44486473427633655</v>
      </c>
      <c r="BC59" s="2">
        <f t="shared" si="12"/>
        <v>9.22067925602218</v>
      </c>
      <c r="BD59" s="2">
        <f t="shared" si="12"/>
        <v>14.519722952661027</v>
      </c>
      <c r="BE59" s="2">
        <f t="shared" si="12"/>
        <v>11.742774800000433</v>
      </c>
      <c r="BF59" s="2">
        <f t="shared" si="12"/>
        <v>6.394013400040649</v>
      </c>
      <c r="BG59" s="2">
        <f t="shared" si="12"/>
        <v>5.600106800041942</v>
      </c>
      <c r="BH59" s="2">
        <f t="shared" si="12"/>
        <v>4.169231200000013</v>
      </c>
    </row>
    <row r="60" spans="2:60" ht="12.75">
      <c r="B60" s="1" t="s">
        <v>129</v>
      </c>
      <c r="C60" s="2">
        <f>C61+C62</f>
        <v>0.9068678738527757</v>
      </c>
      <c r="D60" s="2">
        <f aca="true" t="shared" si="13" ref="D60:BD60">D61+D62</f>
        <v>0.6709618858210423</v>
      </c>
      <c r="E60" s="2">
        <f t="shared" si="13"/>
        <v>0.6708194432065993</v>
      </c>
      <c r="F60" s="2">
        <f t="shared" si="13"/>
        <v>0.5803650363220106</v>
      </c>
      <c r="G60" s="2">
        <f t="shared" si="13"/>
        <v>0.5938055472999064</v>
      </c>
      <c r="H60" s="2">
        <f t="shared" si="13"/>
        <v>0.8078441900180666</v>
      </c>
      <c r="I60" s="2">
        <f t="shared" si="13"/>
        <v>0.6779425849677423</v>
      </c>
      <c r="J60" s="2">
        <f t="shared" si="13"/>
        <v>0.7319295455097499</v>
      </c>
      <c r="K60" s="2">
        <f t="shared" si="13"/>
        <v>0.7497622127634116</v>
      </c>
      <c r="L60" s="2">
        <f t="shared" si="13"/>
        <v>0.8251497256595248</v>
      </c>
      <c r="M60" s="2">
        <f t="shared" si="13"/>
        <v>0.8621685914881068</v>
      </c>
      <c r="N60" s="2">
        <f t="shared" si="13"/>
        <v>1.104348104374246</v>
      </c>
      <c r="O60" s="2">
        <f t="shared" si="13"/>
        <v>1.0150294051913218</v>
      </c>
      <c r="P60" s="2">
        <f t="shared" si="13"/>
        <v>1.1836168614223737</v>
      </c>
      <c r="Q60" s="2">
        <f t="shared" si="13"/>
        <v>1.9169495672216001</v>
      </c>
      <c r="R60" s="2">
        <f t="shared" si="13"/>
        <v>2.22646619099436</v>
      </c>
      <c r="S60" s="2">
        <f t="shared" si="13"/>
        <v>2.3682677813790405</v>
      </c>
      <c r="T60" s="2">
        <f t="shared" si="13"/>
        <v>2.5965452249940686</v>
      </c>
      <c r="U60" s="2">
        <f t="shared" si="13"/>
        <v>2.7709651795590506</v>
      </c>
      <c r="V60" s="2">
        <f t="shared" si="13"/>
        <v>2.274462727608819</v>
      </c>
      <c r="W60" s="2">
        <f t="shared" si="13"/>
        <v>2.614634373370598</v>
      </c>
      <c r="X60" s="2">
        <f t="shared" si="13"/>
        <v>2.670173075340003</v>
      </c>
      <c r="Y60" s="2">
        <f t="shared" si="13"/>
        <v>3.102040488516698</v>
      </c>
      <c r="Z60" s="2">
        <f t="shared" si="13"/>
        <v>3.653996801781115</v>
      </c>
      <c r="AA60" s="2">
        <f t="shared" si="13"/>
        <v>3.7146663956000436</v>
      </c>
      <c r="AB60" s="2">
        <f t="shared" si="13"/>
        <v>3.89937654191032</v>
      </c>
      <c r="AC60" s="2">
        <f t="shared" si="13"/>
        <v>4.882152931940196</v>
      </c>
      <c r="AD60" s="2">
        <f t="shared" si="13"/>
        <v>5.42854997011995</v>
      </c>
      <c r="AE60" s="2">
        <f t="shared" si="13"/>
        <v>5.855261621329065</v>
      </c>
      <c r="AF60" s="2">
        <f t="shared" si="13"/>
        <v>6.40880280074785</v>
      </c>
      <c r="AG60" s="2">
        <f t="shared" si="13"/>
        <v>6.5941699833621525</v>
      </c>
      <c r="AH60" s="2">
        <f t="shared" si="13"/>
        <v>6.579201224780684</v>
      </c>
      <c r="AI60" s="2">
        <f t="shared" si="13"/>
        <v>7.491255491640279</v>
      </c>
      <c r="AJ60" s="2">
        <f t="shared" si="13"/>
        <v>8.529168482927119</v>
      </c>
      <c r="AK60" s="2">
        <f t="shared" si="13"/>
        <v>9.362087783532989</v>
      </c>
      <c r="AL60" s="2">
        <f t="shared" si="13"/>
        <v>9.915944818276456</v>
      </c>
      <c r="AM60" s="2">
        <f t="shared" si="13"/>
        <v>10.64271484531275</v>
      </c>
      <c r="AN60" s="2">
        <f t="shared" si="13"/>
        <v>12.45321429401468</v>
      </c>
      <c r="AO60" s="2">
        <f t="shared" si="13"/>
        <v>12.762086016611066</v>
      </c>
      <c r="AP60" s="2">
        <f t="shared" si="13"/>
        <v>11.800380853780778</v>
      </c>
      <c r="AQ60" s="2">
        <f t="shared" si="13"/>
        <v>11.85464521754567</v>
      </c>
      <c r="AR60" s="2">
        <f t="shared" si="13"/>
        <v>12.97097343232403</v>
      </c>
      <c r="AS60" s="2">
        <f t="shared" si="13"/>
        <v>13.930259998960247</v>
      </c>
      <c r="AT60" s="2">
        <f t="shared" si="13"/>
        <v>15.324034705304346</v>
      </c>
      <c r="AU60" s="2">
        <f t="shared" si="13"/>
        <v>15.327149249883352</v>
      </c>
      <c r="AV60" s="2">
        <f t="shared" si="13"/>
        <v>15.010591577148617</v>
      </c>
      <c r="AW60" s="2">
        <f t="shared" si="13"/>
        <v>16.909743444214556</v>
      </c>
      <c r="AX60" s="2">
        <f t="shared" si="13"/>
        <v>15.850987326349738</v>
      </c>
      <c r="AY60" s="2">
        <f t="shared" si="13"/>
        <v>17.697983699039334</v>
      </c>
      <c r="AZ60" s="2">
        <f t="shared" si="13"/>
        <v>17.491720290318177</v>
      </c>
      <c r="BA60" s="2">
        <f t="shared" si="13"/>
        <v>21.36568820331559</v>
      </c>
      <c r="BB60" s="2">
        <f t="shared" si="13"/>
        <v>18.459661465723645</v>
      </c>
      <c r="BC60" s="2">
        <f t="shared" si="13"/>
        <v>18.35097154397747</v>
      </c>
      <c r="BD60" s="2">
        <f t="shared" si="13"/>
        <v>20.65359604733897</v>
      </c>
      <c r="BE60" s="2">
        <f>BE61</f>
        <v>21.779999999999998</v>
      </c>
      <c r="BF60" s="2">
        <f>BF61</f>
        <v>22.188000000000002</v>
      </c>
      <c r="BG60" s="2">
        <f>BG61</f>
        <v>23.014</v>
      </c>
      <c r="BH60" s="2">
        <f>BH61</f>
        <v>22.357999999999997</v>
      </c>
    </row>
    <row r="61" spans="2:60" ht="12.75">
      <c r="B61" s="1" t="s">
        <v>140</v>
      </c>
      <c r="C61" s="2">
        <v>0.8449961909415271</v>
      </c>
      <c r="D61" s="2">
        <v>0.6134562398516604</v>
      </c>
      <c r="E61" s="2">
        <v>0.4411072373195982</v>
      </c>
      <c r="F61" s="2">
        <v>0.38731231047500203</v>
      </c>
      <c r="G61" s="2">
        <v>0.39362411720494406</v>
      </c>
      <c r="H61" s="2">
        <v>0.5174793970630617</v>
      </c>
      <c r="I61" s="2">
        <v>0.526428903158124</v>
      </c>
      <c r="J61" s="2">
        <v>0.6670847567699284</v>
      </c>
      <c r="K61" s="2">
        <v>0.7293430857343588</v>
      </c>
      <c r="L61" s="2">
        <v>0.6743014526569993</v>
      </c>
      <c r="M61" s="2">
        <v>0.7028498734012809</v>
      </c>
      <c r="N61" s="2">
        <v>0.7473200088420416</v>
      </c>
      <c r="O61" s="2">
        <v>0.7166399190129511</v>
      </c>
      <c r="P61" s="2">
        <v>0.7797568910734022</v>
      </c>
      <c r="Q61" s="2">
        <v>1.3620738816098958</v>
      </c>
      <c r="R61" s="2">
        <v>1.4793684137618301</v>
      </c>
      <c r="S61" s="2">
        <v>1.4944334021598475</v>
      </c>
      <c r="T61" s="2">
        <v>1.6817267402966078</v>
      </c>
      <c r="U61" s="2">
        <v>1.6570875397787528</v>
      </c>
      <c r="V61" s="2">
        <v>2.1598294006173346</v>
      </c>
      <c r="W61" s="2">
        <v>2.5420514413021142</v>
      </c>
      <c r="X61" s="2">
        <v>2.6208239795231627</v>
      </c>
      <c r="Y61" s="2">
        <v>3.0534980906868157</v>
      </c>
      <c r="Z61" s="2">
        <v>3.6043787277118375</v>
      </c>
      <c r="AA61" s="2">
        <v>3.8536524445686045</v>
      </c>
      <c r="AB61" s="2">
        <v>3.8293788234876858</v>
      </c>
      <c r="AC61" s="2">
        <v>5.225407430023317</v>
      </c>
      <c r="AD61" s="2">
        <v>5.429294776612383</v>
      </c>
      <c r="AE61" s="2">
        <v>6.006210045291965</v>
      </c>
      <c r="AF61" s="2">
        <v>6.548796295607641</v>
      </c>
      <c r="AG61" s="2">
        <v>6.769505709463005</v>
      </c>
      <c r="AH61" s="2">
        <v>6.900911321983822</v>
      </c>
      <c r="AI61" s="2">
        <v>7.693178135981006</v>
      </c>
      <c r="AJ61" s="2">
        <v>8.712119325608352</v>
      </c>
      <c r="AK61" s="2">
        <v>9.764389712859249</v>
      </c>
      <c r="AL61" s="2">
        <v>10.055375423006288</v>
      </c>
      <c r="AM61" s="2">
        <v>10.751264782955342</v>
      </c>
      <c r="AN61" s="2">
        <v>12.364835925221668</v>
      </c>
      <c r="AO61" s="2">
        <v>12.636136144865523</v>
      </c>
      <c r="AP61" s="2">
        <v>11.807852314672333</v>
      </c>
      <c r="AQ61" s="2">
        <v>11.555139368103106</v>
      </c>
      <c r="AR61" s="2">
        <v>12.904995409300088</v>
      </c>
      <c r="AS61" s="2">
        <v>13.820142022470483</v>
      </c>
      <c r="AT61" s="2">
        <v>15.2038286457874</v>
      </c>
      <c r="AU61" s="2">
        <v>14.816668143967803</v>
      </c>
      <c r="AV61" s="2">
        <v>14.952985200343356</v>
      </c>
      <c r="AW61" s="2">
        <v>16.679674777249488</v>
      </c>
      <c r="AX61" s="2">
        <v>16.680677322348828</v>
      </c>
      <c r="AY61" s="2">
        <v>17.798737237973306</v>
      </c>
      <c r="AZ61" s="2">
        <v>17.63250259844871</v>
      </c>
      <c r="BA61" s="2">
        <v>20.920285464999022</v>
      </c>
      <c r="BB61" s="2">
        <v>18.83234724754712</v>
      </c>
      <c r="BC61" s="2">
        <v>18.864178978340586</v>
      </c>
      <c r="BD61" s="2">
        <v>20.09931204817774</v>
      </c>
      <c r="BE61" s="2">
        <f>'Non Tax Revenues'!BD20</f>
        <v>21.779999999999998</v>
      </c>
      <c r="BF61" s="2">
        <f>'Non Tax Revenues'!BE20</f>
        <v>22.188000000000002</v>
      </c>
      <c r="BG61" s="2">
        <f>'Non Tax Revenues'!BF20</f>
        <v>23.014</v>
      </c>
      <c r="BH61" s="2">
        <f>'Non Tax Revenues'!BG20</f>
        <v>22.357999999999997</v>
      </c>
    </row>
    <row r="62" spans="2:60" ht="12.75">
      <c r="B62" s="1" t="s">
        <v>139</v>
      </c>
      <c r="C62" s="2">
        <f>'Non Tax Revenues'!B9</f>
        <v>0.06187168291124856</v>
      </c>
      <c r="D62" s="2">
        <f>'Non Tax Revenues'!C9</f>
        <v>0.0575056459693819</v>
      </c>
      <c r="E62" s="2">
        <f>'Non Tax Revenues'!D9</f>
        <v>0.22971220588700103</v>
      </c>
      <c r="F62" s="2">
        <f>'Non Tax Revenues'!E9</f>
        <v>0.1930527258470086</v>
      </c>
      <c r="G62" s="2">
        <f>'Non Tax Revenues'!F9</f>
        <v>0.20018143009496236</v>
      </c>
      <c r="H62" s="2">
        <f>'Non Tax Revenues'!G9</f>
        <v>0.29036479295500495</v>
      </c>
      <c r="I62" s="2">
        <f>'Non Tax Revenues'!H9</f>
        <v>0.15151368180961833</v>
      </c>
      <c r="J62" s="2">
        <f>'Non Tax Revenues'!I9</f>
        <v>0.06484478873982147</v>
      </c>
      <c r="K62" s="2">
        <f>'Non Tax Revenues'!J9</f>
        <v>0.020419127029052797</v>
      </c>
      <c r="L62" s="2">
        <f>'Non Tax Revenues'!K9</f>
        <v>0.15084827300252557</v>
      </c>
      <c r="M62" s="2">
        <f>'Non Tax Revenues'!L9</f>
        <v>0.15931871808682585</v>
      </c>
      <c r="N62" s="2">
        <f>'Non Tax Revenues'!M9</f>
        <v>0.3570280955322045</v>
      </c>
      <c r="O62" s="2">
        <f>'Non Tax Revenues'!N9</f>
        <v>0.2983894861783707</v>
      </c>
      <c r="P62" s="2">
        <f>'Non Tax Revenues'!O9</f>
        <v>0.40385997034897136</v>
      </c>
      <c r="Q62" s="2">
        <f>'Non Tax Revenues'!P9</f>
        <v>0.5548756856117043</v>
      </c>
      <c r="R62" s="2">
        <f>'Non Tax Revenues'!Q9</f>
        <v>0.74709777723253</v>
      </c>
      <c r="S62" s="2">
        <f>'Non Tax Revenues'!R9</f>
        <v>0.8738343792191929</v>
      </c>
      <c r="T62" s="2">
        <f>'Non Tax Revenues'!S9</f>
        <v>0.9148184846974607</v>
      </c>
      <c r="U62" s="2">
        <f>'Non Tax Revenues'!T9</f>
        <v>1.1138776397802976</v>
      </c>
      <c r="V62" s="2">
        <f>'Non Tax Revenues'!U9</f>
        <v>0.11463332699148454</v>
      </c>
      <c r="W62" s="2">
        <f>'Non Tax Revenues'!V9</f>
        <v>0.07258293206848387</v>
      </c>
      <c r="X62" s="2">
        <f>'Non Tax Revenues'!W9</f>
        <v>0.049349095816840105</v>
      </c>
      <c r="Y62" s="2">
        <f>'Non Tax Revenues'!X9</f>
        <v>0.04854239782988223</v>
      </c>
      <c r="Z62" s="2">
        <f>'Non Tax Revenues'!Y9</f>
        <v>0.04961807406927754</v>
      </c>
      <c r="AA62" s="2">
        <f>'Non Tax Revenues'!Z9</f>
        <v>-0.13898604896856082</v>
      </c>
      <c r="AB62" s="2">
        <f>'Non Tax Revenues'!AA9</f>
        <v>0.06999771842263414</v>
      </c>
      <c r="AC62" s="2">
        <f>'Non Tax Revenues'!AB9</f>
        <v>-0.34325449808312136</v>
      </c>
      <c r="AD62" s="2">
        <f>'Non Tax Revenues'!AC9</f>
        <v>-0.0007448064924329145</v>
      </c>
      <c r="AE62" s="2">
        <f>'Non Tax Revenues'!AD9</f>
        <v>-0.15094842396289998</v>
      </c>
      <c r="AF62" s="2">
        <f>'Non Tax Revenues'!AE9</f>
        <v>-0.13999349485979096</v>
      </c>
      <c r="AG62" s="2">
        <f>'Non Tax Revenues'!AF9</f>
        <v>-0.1753357261008528</v>
      </c>
      <c r="AH62" s="2">
        <f>'Non Tax Revenues'!AG9</f>
        <v>-0.3217100972031375</v>
      </c>
      <c r="AI62" s="2">
        <f>'Non Tax Revenues'!AH9</f>
        <v>-0.20192264434072626</v>
      </c>
      <c r="AJ62" s="2">
        <f>'Non Tax Revenues'!AI9</f>
        <v>-0.18295084268123318</v>
      </c>
      <c r="AK62" s="2">
        <f>'Non Tax Revenues'!AJ9</f>
        <v>-0.40230192932625997</v>
      </c>
      <c r="AL62" s="2">
        <f>'Non Tax Revenues'!AK9</f>
        <v>-0.1394306047298315</v>
      </c>
      <c r="AM62" s="2">
        <f>'Non Tax Revenues'!AL9</f>
        <v>-0.10854993764259291</v>
      </c>
      <c r="AN62" s="2">
        <f>'Non Tax Revenues'!AM9</f>
        <v>0.08837836879301264</v>
      </c>
      <c r="AO62" s="2">
        <f>'Non Tax Revenues'!AN9</f>
        <v>0.12594987174554362</v>
      </c>
      <c r="AP62" s="2">
        <f>'Non Tax Revenues'!AO9</f>
        <v>-0.007471460891554926</v>
      </c>
      <c r="AQ62" s="2">
        <f>'Non Tax Revenues'!AP9</f>
        <v>0.2995058494425642</v>
      </c>
      <c r="AR62" s="2">
        <f>'Non Tax Revenues'!AQ9</f>
        <v>0.06597802302394129</v>
      </c>
      <c r="AS62" s="2">
        <f>'Non Tax Revenues'!AR9</f>
        <v>0.1101179764897644</v>
      </c>
      <c r="AT62" s="2">
        <f>'Non Tax Revenues'!AS9</f>
        <v>0.12020605951694563</v>
      </c>
      <c r="AU62" s="2">
        <f>'Non Tax Revenues'!AT9</f>
        <v>0.5104811059155487</v>
      </c>
      <c r="AV62" s="2">
        <f>'Non Tax Revenues'!AU9</f>
        <v>0.057606376805260595</v>
      </c>
      <c r="AW62" s="2">
        <f>'Non Tax Revenues'!AV9</f>
        <v>0.23006866696506734</v>
      </c>
      <c r="AX62" s="2">
        <f>'Non Tax Revenues'!AW9</f>
        <v>-0.8296899959990895</v>
      </c>
      <c r="AY62" s="2">
        <f>'Non Tax Revenues'!AX9</f>
        <v>-0.10075353893397221</v>
      </c>
      <c r="AZ62" s="2">
        <f>'Non Tax Revenues'!AY9</f>
        <v>-0.14078230813053239</v>
      </c>
      <c r="BA62" s="2">
        <f>'Non Tax Revenues'!AZ9</f>
        <v>0.4454027383165666</v>
      </c>
      <c r="BB62" s="2">
        <f>'Non Tax Revenues'!BA9</f>
        <v>-0.3726857818234741</v>
      </c>
      <c r="BC62" s="2">
        <f>'Non Tax Revenues'!BB9</f>
        <v>-0.5132074343631174</v>
      </c>
      <c r="BD62" s="2">
        <f>'Non Tax Revenues'!BC9</f>
        <v>0.5542839991612283</v>
      </c>
      <c r="BE62" s="2"/>
      <c r="BF62" s="2"/>
      <c r="BG62" s="2"/>
      <c r="BH62" s="2"/>
    </row>
    <row r="63" spans="2:60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2:60" ht="12.75">
      <c r="B64" s="1" t="s">
        <v>130</v>
      </c>
      <c r="C64" s="2">
        <f>0.0018*C66</f>
        <v>0.0151938</v>
      </c>
      <c r="D64" s="2">
        <f aca="true" t="shared" si="14" ref="D64:BH64">0.0018*D66</f>
        <v>0.017352</v>
      </c>
      <c r="E64" s="2">
        <f t="shared" si="14"/>
        <v>0.018093599999999998</v>
      </c>
      <c r="F64" s="2">
        <f t="shared" si="14"/>
        <v>0.0192582</v>
      </c>
      <c r="G64" s="2">
        <f t="shared" si="14"/>
        <v>0.0215172</v>
      </c>
      <c r="H64" s="2">
        <f t="shared" si="14"/>
        <v>0.0240732</v>
      </c>
      <c r="I64" s="2">
        <f t="shared" si="14"/>
        <v>0.026107199999999997</v>
      </c>
      <c r="J64" s="2">
        <f t="shared" si="14"/>
        <v>0.0283806</v>
      </c>
      <c r="K64" s="2">
        <f t="shared" si="14"/>
        <v>0.0286416</v>
      </c>
      <c r="L64" s="2">
        <f t="shared" si="14"/>
        <v>0.0305478</v>
      </c>
      <c r="M64" s="2">
        <f t="shared" si="14"/>
        <v>0.0341748</v>
      </c>
      <c r="N64" s="2">
        <f t="shared" si="14"/>
        <v>0.036081</v>
      </c>
      <c r="O64" s="2">
        <f t="shared" si="14"/>
        <v>0.0388422</v>
      </c>
      <c r="P64" s="2">
        <f t="shared" si="14"/>
        <v>0.0421398</v>
      </c>
      <c r="Q64" s="2">
        <f t="shared" si="14"/>
        <v>0.049586399999999996</v>
      </c>
      <c r="R64" s="2">
        <f t="shared" si="14"/>
        <v>0.055380599999999995</v>
      </c>
      <c r="S64" s="2">
        <f t="shared" si="14"/>
        <v>0.060303600000000006</v>
      </c>
      <c r="T64" s="2">
        <f t="shared" si="14"/>
        <v>0.06615900000000001</v>
      </c>
      <c r="U64" s="2">
        <f t="shared" si="14"/>
        <v>0.0733572</v>
      </c>
      <c r="V64" s="2">
        <f t="shared" si="14"/>
        <v>0.093222</v>
      </c>
      <c r="W64" s="2">
        <f t="shared" si="14"/>
        <v>0.10453140000036</v>
      </c>
      <c r="X64" s="2">
        <f t="shared" si="14"/>
        <v>0.11862900000036</v>
      </c>
      <c r="Y64" s="2">
        <f t="shared" si="14"/>
        <v>0.13284540000036</v>
      </c>
      <c r="Z64" s="2">
        <f t="shared" si="14"/>
        <v>0.15195780000036002</v>
      </c>
      <c r="AA64" s="2">
        <f t="shared" si="14"/>
        <v>0.17745300000036</v>
      </c>
      <c r="AB64" s="2">
        <f t="shared" si="14"/>
        <v>0.19182240000036002</v>
      </c>
      <c r="AC64" s="2">
        <f t="shared" si="14"/>
        <v>0.21839040000035997</v>
      </c>
      <c r="AD64" s="2">
        <f t="shared" si="14"/>
        <v>0.23586120000035993</v>
      </c>
      <c r="AE64" s="2">
        <f t="shared" si="14"/>
        <v>0.25514280000036</v>
      </c>
      <c r="AF64" s="2">
        <f t="shared" si="14"/>
        <v>0.27270000000036004</v>
      </c>
      <c r="AG64" s="2">
        <f t="shared" si="14"/>
        <v>0.29356380000018006</v>
      </c>
      <c r="AH64" s="2">
        <f t="shared" si="14"/>
        <v>0.3098754000001799</v>
      </c>
      <c r="AI64" s="2">
        <f t="shared" si="14"/>
        <v>0.32018040000018</v>
      </c>
      <c r="AJ64" s="2">
        <f t="shared" si="14"/>
        <v>0.3313476000001798</v>
      </c>
      <c r="AK64" s="2">
        <f t="shared" si="14"/>
        <v>0.34937100000018</v>
      </c>
      <c r="AL64" s="2">
        <f t="shared" si="14"/>
        <v>0.36148860000017996</v>
      </c>
      <c r="AM64" s="2">
        <f t="shared" si="14"/>
        <v>0.37234980000018003</v>
      </c>
      <c r="AN64" s="2">
        <f t="shared" si="14"/>
        <v>0.37556460000018</v>
      </c>
      <c r="AO64" s="2">
        <f t="shared" si="14"/>
        <v>0.3916728000001799</v>
      </c>
      <c r="AP64" s="2">
        <f t="shared" si="14"/>
        <v>0.41449860000017996</v>
      </c>
      <c r="AQ64" s="2">
        <f t="shared" si="14"/>
        <v>0.43857360000018003</v>
      </c>
      <c r="AR64" s="2">
        <f t="shared" si="14"/>
        <v>0.46327500000018007</v>
      </c>
      <c r="AS64" s="2">
        <f t="shared" si="14"/>
        <v>0.48293820000018</v>
      </c>
      <c r="AT64" s="2">
        <f t="shared" si="14"/>
        <v>0.49682340000017994</v>
      </c>
      <c r="AU64" s="2">
        <f t="shared" si="14"/>
        <v>0.5220864000001799</v>
      </c>
      <c r="AV64" s="2">
        <f t="shared" si="14"/>
        <v>0.54946980000018</v>
      </c>
      <c r="AW64" s="2">
        <f t="shared" si="14"/>
        <v>0.5755590000001799</v>
      </c>
      <c r="AX64" s="2">
        <f t="shared" si="14"/>
        <v>0.6160266000001801</v>
      </c>
      <c r="AY64" s="2">
        <f t="shared" si="14"/>
        <v>0.65243520000018</v>
      </c>
      <c r="AZ64" s="2">
        <f t="shared" si="14"/>
        <v>0.69514740000018</v>
      </c>
      <c r="BA64" s="2">
        <f t="shared" si="14"/>
        <v>0.75232800000018</v>
      </c>
      <c r="BB64" s="2">
        <f t="shared" si="14"/>
        <v>0.8059158</v>
      </c>
      <c r="BC64" s="2">
        <f t="shared" si="14"/>
        <v>0.8373851999999983</v>
      </c>
      <c r="BD64" s="2">
        <f t="shared" si="14"/>
        <v>0.858501</v>
      </c>
      <c r="BE64" s="2">
        <f t="shared" si="14"/>
        <v>0.8841312000000019</v>
      </c>
      <c r="BF64" s="2">
        <f t="shared" si="14"/>
        <v>0.9241326000001802</v>
      </c>
      <c r="BG64" s="2">
        <f t="shared" si="14"/>
        <v>0.9718722000001803</v>
      </c>
      <c r="BH64" s="2">
        <f t="shared" si="14"/>
        <v>1.0207187999999998</v>
      </c>
    </row>
    <row r="65" spans="2:60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2:60" ht="12.75">
      <c r="B66" s="1" t="s">
        <v>131</v>
      </c>
      <c r="C66" s="2">
        <v>8.441</v>
      </c>
      <c r="D66">
        <v>9.64</v>
      </c>
      <c r="E66">
        <v>10.052</v>
      </c>
      <c r="F66">
        <v>10.699</v>
      </c>
      <c r="G66">
        <v>11.954</v>
      </c>
      <c r="H66">
        <v>13.374</v>
      </c>
      <c r="I66">
        <v>14.504</v>
      </c>
      <c r="J66">
        <v>15.767</v>
      </c>
      <c r="K66">
        <v>15.912</v>
      </c>
      <c r="L66">
        <v>16.971</v>
      </c>
      <c r="M66">
        <v>18.986</v>
      </c>
      <c r="N66">
        <v>20.045</v>
      </c>
      <c r="O66">
        <v>21.579</v>
      </c>
      <c r="P66">
        <v>23.411</v>
      </c>
      <c r="Q66">
        <v>27.548</v>
      </c>
      <c r="R66">
        <v>30.767</v>
      </c>
      <c r="S66">
        <v>33.502</v>
      </c>
      <c r="T66">
        <v>36.755</v>
      </c>
      <c r="U66">
        <v>40.754</v>
      </c>
      <c r="V66" s="2">
        <v>51.79</v>
      </c>
      <c r="W66" s="2">
        <v>58.073000000200004</v>
      </c>
      <c r="X66" s="2">
        <v>65.9050000002</v>
      </c>
      <c r="Y66" s="2">
        <v>73.8030000002</v>
      </c>
      <c r="Z66" s="2">
        <v>84.42100000020001</v>
      </c>
      <c r="AA66" s="2">
        <v>98.5850000002</v>
      </c>
      <c r="AB66" s="2">
        <v>106.56800000020002</v>
      </c>
      <c r="AC66" s="2">
        <v>121.32800000019999</v>
      </c>
      <c r="AD66" s="2">
        <v>131.03400000019997</v>
      </c>
      <c r="AE66" s="2">
        <v>141.7460000002</v>
      </c>
      <c r="AF66" s="2">
        <v>151.50000000020003</v>
      </c>
      <c r="AG66" s="2">
        <v>163.09100000010005</v>
      </c>
      <c r="AH66" s="2">
        <v>172.15300000009995</v>
      </c>
      <c r="AI66" s="2">
        <v>177.8780000001</v>
      </c>
      <c r="AJ66" s="2">
        <v>184.0820000000999</v>
      </c>
      <c r="AK66" s="2">
        <v>194.09500000010001</v>
      </c>
      <c r="AL66" s="2">
        <v>200.82700000009999</v>
      </c>
      <c r="AM66" s="2">
        <v>206.86100000010003</v>
      </c>
      <c r="AN66" s="2">
        <v>208.6470000001</v>
      </c>
      <c r="AO66" s="2">
        <v>217.59600000009996</v>
      </c>
      <c r="AP66" s="2">
        <v>230.27700000009997</v>
      </c>
      <c r="AQ66" s="2">
        <v>243.65200000010003</v>
      </c>
      <c r="AR66" s="2">
        <v>257.37500000010004</v>
      </c>
      <c r="AS66" s="2">
        <v>268.2990000001</v>
      </c>
      <c r="AT66" s="2">
        <v>276.01300000009996</v>
      </c>
      <c r="AU66" s="2">
        <v>290.04800000009993</v>
      </c>
      <c r="AV66" s="2">
        <v>305.2610000001</v>
      </c>
      <c r="AW66" s="2">
        <v>319.7550000001</v>
      </c>
      <c r="AX66" s="2">
        <v>342.2370000001</v>
      </c>
      <c r="AY66" s="2">
        <v>362.4640000001</v>
      </c>
      <c r="AZ66" s="2">
        <v>386.1930000001</v>
      </c>
      <c r="BA66" s="2">
        <v>417.96000000009997</v>
      </c>
      <c r="BB66" s="2">
        <v>447.731</v>
      </c>
      <c r="BC66" s="2">
        <v>465.21399999999903</v>
      </c>
      <c r="BD66" s="2">
        <v>476.945</v>
      </c>
      <c r="BE66" s="2">
        <v>491.18400000000105</v>
      </c>
      <c r="BF66" s="2">
        <v>513.4070000001001</v>
      </c>
      <c r="BG66" s="2">
        <v>539.9290000001001</v>
      </c>
      <c r="BH66" s="2">
        <v>567.0659999999999</v>
      </c>
    </row>
    <row r="67" spans="2:60" ht="12.75">
      <c r="B67" s="1"/>
      <c r="C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2:60" ht="12.75">
      <c r="B68" s="1" t="s">
        <v>132</v>
      </c>
      <c r="C68" s="2">
        <f aca="true" t="shared" si="15" ref="C68:BH68">C36/C66</f>
        <v>0.17527208354811738</v>
      </c>
      <c r="D68" s="2">
        <f t="shared" si="15"/>
        <v>0.21749200047272907</v>
      </c>
      <c r="E68" s="2">
        <f t="shared" si="15"/>
        <v>0.2402323927915964</v>
      </c>
      <c r="F68" s="2">
        <f t="shared" si="15"/>
        <v>0.24887001265315176</v>
      </c>
      <c r="G68" s="2">
        <f t="shared" si="15"/>
        <v>0.2623301215459001</v>
      </c>
      <c r="H68" s="2">
        <f t="shared" si="15"/>
        <v>0.2688567197609607</v>
      </c>
      <c r="I68" s="2">
        <f t="shared" si="15"/>
        <v>0.26364961270810433</v>
      </c>
      <c r="J68" s="2">
        <f t="shared" si="15"/>
        <v>0.2896276129302761</v>
      </c>
      <c r="K68" s="2">
        <f t="shared" si="15"/>
        <v>0.3014513217904748</v>
      </c>
      <c r="L68" s="2">
        <f t="shared" si="15"/>
        <v>0.28752001978187547</v>
      </c>
      <c r="M68" s="2">
        <f t="shared" si="15"/>
        <v>0.2870638089108514</v>
      </c>
      <c r="N68" s="2">
        <f t="shared" si="15"/>
        <v>0.29952276158069263</v>
      </c>
      <c r="O68" s="2">
        <f t="shared" si="15"/>
        <v>0.3034499655859567</v>
      </c>
      <c r="P68" s="2">
        <f t="shared" si="15"/>
        <v>0.31462524366258215</v>
      </c>
      <c r="Q68" s="2">
        <f t="shared" si="15"/>
        <v>0.33101163193550565</v>
      </c>
      <c r="R68" s="2">
        <f t="shared" si="15"/>
        <v>0.3403242076878797</v>
      </c>
      <c r="S68" s="2">
        <f t="shared" si="15"/>
        <v>0.35505306847789764</v>
      </c>
      <c r="T68" s="2">
        <f t="shared" si="15"/>
        <v>0.36445312748968856</v>
      </c>
      <c r="U68" s="2">
        <f t="shared" si="15"/>
        <v>0.36638203601087577</v>
      </c>
      <c r="V68" s="2">
        <f t="shared" si="15"/>
        <v>0.34683454243720807</v>
      </c>
      <c r="W68" s="2">
        <f t="shared" si="15"/>
        <v>0.3549814823865825</v>
      </c>
      <c r="X68" s="2">
        <f t="shared" si="15"/>
        <v>0.36786984181269133</v>
      </c>
      <c r="Y68" s="2">
        <f t="shared" si="15"/>
        <v>0.37703041219853256</v>
      </c>
      <c r="Z68" s="2">
        <f t="shared" si="15"/>
        <v>0.383847990407881</v>
      </c>
      <c r="AA68" s="2">
        <f t="shared" si="15"/>
        <v>0.38917663543544684</v>
      </c>
      <c r="AB68" s="2">
        <f t="shared" si="15"/>
        <v>0.4402201923475475</v>
      </c>
      <c r="AC68" s="2">
        <f t="shared" si="15"/>
        <v>0.44120673767031654</v>
      </c>
      <c r="AD68" s="2">
        <f t="shared" si="15"/>
        <v>0.4482822933733534</v>
      </c>
      <c r="AE68" s="2">
        <f t="shared" si="15"/>
        <v>0.4614084233676764</v>
      </c>
      <c r="AF68" s="2">
        <f t="shared" si="15"/>
        <v>0.47643225874096023</v>
      </c>
      <c r="AG68" s="2">
        <f t="shared" si="15"/>
        <v>0.4895049022732052</v>
      </c>
      <c r="AH68" s="2">
        <f t="shared" si="15"/>
        <v>0.4990070796048881</v>
      </c>
      <c r="AI68" s="2">
        <f t="shared" si="15"/>
        <v>0.5182899656414002</v>
      </c>
      <c r="AJ68" s="2">
        <f t="shared" si="15"/>
        <v>0.5170729213995636</v>
      </c>
      <c r="AK68" s="2">
        <f t="shared" si="15"/>
        <v>0.49573666099832014</v>
      </c>
      <c r="AL68" s="2">
        <f t="shared" si="15"/>
        <v>0.490551495474839</v>
      </c>
      <c r="AM68" s="2">
        <f t="shared" si="15"/>
        <v>0.48929356502525573</v>
      </c>
      <c r="AN68" s="2">
        <f t="shared" si="15"/>
        <v>0.5013380959514797</v>
      </c>
      <c r="AO68" s="2">
        <f t="shared" si="15"/>
        <v>0.4791975219369474</v>
      </c>
      <c r="AP68" s="2">
        <f t="shared" si="15"/>
        <v>0.46178893743718064</v>
      </c>
      <c r="AQ68" s="2">
        <f t="shared" si="15"/>
        <v>0.4654285652588799</v>
      </c>
      <c r="AR68" s="2">
        <f t="shared" si="15"/>
        <v>0.4631098846728643</v>
      </c>
      <c r="AS68" s="2">
        <f t="shared" si="15"/>
        <v>0.46615189397292733</v>
      </c>
      <c r="AT68" s="2">
        <f t="shared" si="15"/>
        <v>0.46455528288413456</v>
      </c>
      <c r="AU68" s="2">
        <f t="shared" si="15"/>
        <v>0.4505921321647427</v>
      </c>
      <c r="AV68" s="2">
        <f t="shared" si="15"/>
        <v>0.47686402594125626</v>
      </c>
      <c r="AW68" s="2">
        <f t="shared" si="15"/>
        <v>0.40424456710853096</v>
      </c>
      <c r="AX68" s="2">
        <f t="shared" si="15"/>
        <v>0.3956504459589477</v>
      </c>
      <c r="AY68" s="2">
        <f t="shared" si="15"/>
        <v>0.386009232091913</v>
      </c>
      <c r="AZ68" s="2">
        <f t="shared" si="15"/>
        <v>0.3817834132407476</v>
      </c>
      <c r="BA68" s="2">
        <f t="shared" si="15"/>
        <v>0.3669925155438016</v>
      </c>
      <c r="BB68" s="2">
        <f t="shared" si="15"/>
        <v>0.3828834289657771</v>
      </c>
      <c r="BC68" s="2">
        <f t="shared" si="15"/>
        <v>0.3954267594182947</v>
      </c>
      <c r="BD68" s="2">
        <f t="shared" si="15"/>
        <v>0.4039002902906227</v>
      </c>
      <c r="BE68" s="2">
        <f t="shared" si="15"/>
        <v>0.39778556711945023</v>
      </c>
      <c r="BF68" s="2">
        <f t="shared" si="15"/>
        <v>0.3871083682146953</v>
      </c>
      <c r="BG68" s="2">
        <f t="shared" si="15"/>
        <v>0.39955434696043757</v>
      </c>
      <c r="BH68" s="2">
        <f t="shared" si="15"/>
        <v>0.3958956276694424</v>
      </c>
    </row>
    <row r="69" spans="2:60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2:60" ht="12.75">
      <c r="B70" s="1" t="s">
        <v>133</v>
      </c>
      <c r="C70" s="2">
        <f>C58/C66</f>
        <v>0.31070766210629985</v>
      </c>
      <c r="D70" s="2">
        <f aca="true" t="shared" si="16" ref="D70:BH70">D58/D66</f>
        <v>0.3118441784523571</v>
      </c>
      <c r="E70" s="2">
        <f t="shared" si="16"/>
        <v>0.32919657815604736</v>
      </c>
      <c r="F70" s="2">
        <f t="shared" si="16"/>
        <v>0.30757494875089014</v>
      </c>
      <c r="G70" s="2">
        <f t="shared" si="16"/>
        <v>0.2873402571634092</v>
      </c>
      <c r="H70" s="2">
        <f t="shared" si="16"/>
        <v>0.2691375121506153</v>
      </c>
      <c r="I70" s="2">
        <f t="shared" si="16"/>
        <v>0.2866522784330009</v>
      </c>
      <c r="J70" s="2">
        <f t="shared" si="16"/>
        <v>0.3102157921560011</v>
      </c>
      <c r="K70" s="2">
        <f t="shared" si="16"/>
        <v>0.30099574433148746</v>
      </c>
      <c r="L70" s="2">
        <f t="shared" si="16"/>
        <v>0.30184711760757926</v>
      </c>
      <c r="M70" s="2">
        <f t="shared" si="16"/>
        <v>0.30449339516089835</v>
      </c>
      <c r="N70" s="2">
        <f t="shared" si="16"/>
        <v>0.3163491232309397</v>
      </c>
      <c r="O70" s="2">
        <f t="shared" si="16"/>
        <v>0.3121468279857558</v>
      </c>
      <c r="P70" s="2">
        <f t="shared" si="16"/>
        <v>0.3225280642750673</v>
      </c>
      <c r="Q70" s="2">
        <f t="shared" si="16"/>
        <v>0.33731600336503526</v>
      </c>
      <c r="R70" s="2">
        <f t="shared" si="16"/>
        <v>0.35191061796572604</v>
      </c>
      <c r="S70" s="2">
        <f t="shared" si="16"/>
        <v>0.36589596996216533</v>
      </c>
      <c r="T70" s="2">
        <f t="shared" si="16"/>
        <v>0.37632266721230445</v>
      </c>
      <c r="U70" s="2">
        <f t="shared" si="16"/>
        <v>0.38287085051589376</v>
      </c>
      <c r="V70" s="2">
        <f t="shared" si="16"/>
        <v>0.3566947673296003</v>
      </c>
      <c r="W70" s="2">
        <f t="shared" si="16"/>
        <v>0.3593671999023382</v>
      </c>
      <c r="X70" s="2">
        <f t="shared" si="16"/>
        <v>0.37180227600221527</v>
      </c>
      <c r="Y70" s="2">
        <f t="shared" si="16"/>
        <v>0.3801721528924884</v>
      </c>
      <c r="Z70" s="2">
        <f t="shared" si="16"/>
        <v>0.39193989410125407</v>
      </c>
      <c r="AA70" s="2">
        <f t="shared" si="16"/>
        <v>0.38425169143301224</v>
      </c>
      <c r="AB70" s="2">
        <f t="shared" si="16"/>
        <v>0.4001278282403755</v>
      </c>
      <c r="AC70" s="2">
        <f t="shared" si="16"/>
        <v>0.3988971251477037</v>
      </c>
      <c r="AD70" s="2">
        <f t="shared" si="16"/>
        <v>0.4125941450304338</v>
      </c>
      <c r="AE70" s="2">
        <f t="shared" si="16"/>
        <v>0.4158363749235759</v>
      </c>
      <c r="AF70" s="2">
        <f t="shared" si="16"/>
        <v>0.4217933993393795</v>
      </c>
      <c r="AG70" s="2">
        <f t="shared" si="16"/>
        <v>0.41588170898430066</v>
      </c>
      <c r="AH70" s="2">
        <f t="shared" si="16"/>
        <v>0.40254817168425727</v>
      </c>
      <c r="AI70" s="2">
        <f t="shared" si="16"/>
        <v>0.41273895816210493</v>
      </c>
      <c r="AJ70" s="2">
        <f t="shared" si="16"/>
        <v>0.42411722819155495</v>
      </c>
      <c r="AK70" s="2">
        <f t="shared" si="16"/>
        <v>0.40849775110105535</v>
      </c>
      <c r="AL70" s="2">
        <f t="shared" si="16"/>
        <v>0.41195401315539737</v>
      </c>
      <c r="AM70" s="2">
        <f t="shared" si="16"/>
        <v>0.41841308801542254</v>
      </c>
      <c r="AN70" s="2">
        <f t="shared" si="16"/>
        <v>0.44282718946333227</v>
      </c>
      <c r="AO70" s="2">
        <f t="shared" si="16"/>
        <v>0.4445976617215195</v>
      </c>
      <c r="AP70" s="2">
        <f t="shared" si="16"/>
        <v>0.41758186271298664</v>
      </c>
      <c r="AQ70" s="2">
        <f t="shared" si="16"/>
        <v>0.41678120269876084</v>
      </c>
      <c r="AR70" s="2">
        <f t="shared" si="16"/>
        <v>0.4386256435161002</v>
      </c>
      <c r="AS70" s="2">
        <f t="shared" si="16"/>
        <v>0.43319929705275406</v>
      </c>
      <c r="AT70" s="2">
        <f t="shared" si="16"/>
        <v>0.4470471441560922</v>
      </c>
      <c r="AU70" s="2">
        <f t="shared" si="16"/>
        <v>0.4236370752425731</v>
      </c>
      <c r="AV70" s="2">
        <f t="shared" si="16"/>
        <v>0.40075040637343157</v>
      </c>
      <c r="AW70" s="2">
        <f t="shared" si="16"/>
        <v>0.3991854982719903</v>
      </c>
      <c r="AX70" s="2">
        <f t="shared" si="16"/>
        <v>0.39514437831082166</v>
      </c>
      <c r="AY70" s="2">
        <f t="shared" si="16"/>
        <v>0.393460964950894</v>
      </c>
      <c r="AZ70" s="2">
        <f t="shared" si="16"/>
        <v>0.4029905964115349</v>
      </c>
      <c r="BA70" s="2">
        <f t="shared" si="16"/>
        <v>0.3988236386256109</v>
      </c>
      <c r="BB70" s="2">
        <f t="shared" si="16"/>
        <v>0.38188983072425187</v>
      </c>
      <c r="BC70" s="2">
        <f t="shared" si="16"/>
        <v>0.37560646326206937</v>
      </c>
      <c r="BD70" s="2">
        <f t="shared" si="16"/>
        <v>0.37345710931029785</v>
      </c>
      <c r="BE70" s="2">
        <f t="shared" si="16"/>
        <v>0.3738784878986279</v>
      </c>
      <c r="BF70" s="2">
        <f t="shared" si="16"/>
        <v>0.37465428519666205</v>
      </c>
      <c r="BG70" s="2">
        <f t="shared" si="16"/>
        <v>0.3891824150952462</v>
      </c>
      <c r="BH70" s="2">
        <f t="shared" si="16"/>
        <v>0.38854334204484137</v>
      </c>
    </row>
    <row r="71" spans="2:60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2:60" ht="12.75">
      <c r="B72" s="1" t="s">
        <v>134</v>
      </c>
      <c r="C72" s="2">
        <f>C59/C66</f>
        <v>-0.13543557855818247</v>
      </c>
      <c r="D72" s="2">
        <f aca="true" t="shared" si="17" ref="D72:BH72">D59/D66</f>
        <v>-0.09435217797962803</v>
      </c>
      <c r="E72" s="2">
        <f t="shared" si="17"/>
        <v>-0.08896418536445094</v>
      </c>
      <c r="F72" s="2">
        <f t="shared" si="17"/>
        <v>-0.0587049360977384</v>
      </c>
      <c r="G72" s="2">
        <f t="shared" si="17"/>
        <v>-0.025010135617509144</v>
      </c>
      <c r="H72" s="2">
        <f t="shared" si="17"/>
        <v>-0.0002807923896546001</v>
      </c>
      <c r="I72" s="2">
        <f t="shared" si="17"/>
        <v>-0.02300266572489653</v>
      </c>
      <c r="J72" s="2">
        <f t="shared" si="17"/>
        <v>-0.020588179225724958</v>
      </c>
      <c r="K72" s="2">
        <f t="shared" si="17"/>
        <v>0.0004555774589873185</v>
      </c>
      <c r="L72" s="2">
        <f t="shared" si="17"/>
        <v>-0.014327097825703804</v>
      </c>
      <c r="M72" s="2">
        <f t="shared" si="17"/>
        <v>-0.017429586250046893</v>
      </c>
      <c r="N72" s="2">
        <f t="shared" si="17"/>
        <v>-0.016826361650247083</v>
      </c>
      <c r="O72" s="2">
        <f t="shared" si="17"/>
        <v>-0.008696862399799112</v>
      </c>
      <c r="P72" s="2">
        <f t="shared" si="17"/>
        <v>-0.007902820612485161</v>
      </c>
      <c r="Q72" s="2">
        <f t="shared" si="17"/>
        <v>-0.00630437142952958</v>
      </c>
      <c r="R72" s="2">
        <f t="shared" si="17"/>
        <v>-0.011586410277846309</v>
      </c>
      <c r="S72" s="2">
        <f t="shared" si="17"/>
        <v>-0.010842901484267664</v>
      </c>
      <c r="T72" s="2">
        <f t="shared" si="17"/>
        <v>-0.01186953972261588</v>
      </c>
      <c r="U72" s="2">
        <f t="shared" si="17"/>
        <v>-0.016488814505017994</v>
      </c>
      <c r="V72" s="2">
        <f t="shared" si="17"/>
        <v>-0.009860224892392267</v>
      </c>
      <c r="W72" s="2">
        <f t="shared" si="17"/>
        <v>-0.004385717515755663</v>
      </c>
      <c r="X72" s="2">
        <f t="shared" si="17"/>
        <v>-0.0039324341895239055</v>
      </c>
      <c r="Y72" s="2">
        <f t="shared" si="17"/>
        <v>-0.0031417406939558495</v>
      </c>
      <c r="Z72" s="2">
        <f t="shared" si="17"/>
        <v>-0.008091903693373093</v>
      </c>
      <c r="AA72" s="2">
        <f t="shared" si="17"/>
        <v>0.0049249440024345765</v>
      </c>
      <c r="AB72" s="2">
        <f t="shared" si="17"/>
        <v>0.04009236410717203</v>
      </c>
      <c r="AC72" s="2">
        <f t="shared" si="17"/>
        <v>0.04230961252261288</v>
      </c>
      <c r="AD72" s="2">
        <f t="shared" si="17"/>
        <v>0.03568814834291959</v>
      </c>
      <c r="AE72" s="2">
        <f t="shared" si="17"/>
        <v>0.04557204844410051</v>
      </c>
      <c r="AF72" s="2">
        <f t="shared" si="17"/>
        <v>0.05463885940158075</v>
      </c>
      <c r="AG72" s="2">
        <f t="shared" si="17"/>
        <v>0.07362319328890457</v>
      </c>
      <c r="AH72" s="2">
        <f t="shared" si="17"/>
        <v>0.09645890792063083</v>
      </c>
      <c r="AI72" s="2">
        <f t="shared" si="17"/>
        <v>0.10555100747929529</v>
      </c>
      <c r="AJ72" s="2">
        <f t="shared" si="17"/>
        <v>0.0929556932080087</v>
      </c>
      <c r="AK72" s="2">
        <f t="shared" si="17"/>
        <v>0.08723890989726478</v>
      </c>
      <c r="AL72" s="2">
        <f t="shared" si="17"/>
        <v>0.07859748231944164</v>
      </c>
      <c r="AM72" s="2">
        <f t="shared" si="17"/>
        <v>0.0708804770098332</v>
      </c>
      <c r="AN72" s="2">
        <f t="shared" si="17"/>
        <v>0.05851090648814745</v>
      </c>
      <c r="AO72" s="2">
        <f t="shared" si="17"/>
        <v>0.03459986021542796</v>
      </c>
      <c r="AP72" s="2">
        <f t="shared" si="17"/>
        <v>0.04420707472419396</v>
      </c>
      <c r="AQ72" s="2">
        <f t="shared" si="17"/>
        <v>0.04864736256011901</v>
      </c>
      <c r="AR72" s="2">
        <f t="shared" si="17"/>
        <v>0.024484241156764057</v>
      </c>
      <c r="AS72" s="2">
        <f t="shared" si="17"/>
        <v>0.032952596920173265</v>
      </c>
      <c r="AT72" s="2">
        <f t="shared" si="17"/>
        <v>0.017508138728042313</v>
      </c>
      <c r="AU72" s="2">
        <f t="shared" si="17"/>
        <v>0.02695505692216959</v>
      </c>
      <c r="AV72" s="2">
        <f t="shared" si="17"/>
        <v>0.0761136195678247</v>
      </c>
      <c r="AW72" s="2">
        <f t="shared" si="17"/>
        <v>0.005059068836540644</v>
      </c>
      <c r="AX72" s="2">
        <f t="shared" si="17"/>
        <v>0.0005060676481260701</v>
      </c>
      <c r="AY72" s="2">
        <f t="shared" si="17"/>
        <v>-0.007451732858980982</v>
      </c>
      <c r="AZ72" s="2">
        <f t="shared" si="17"/>
        <v>-0.021207183170787288</v>
      </c>
      <c r="BA72" s="2">
        <f t="shared" si="17"/>
        <v>-0.03183112308180934</v>
      </c>
      <c r="BB72" s="2">
        <f t="shared" si="17"/>
        <v>0.0009935982415252384</v>
      </c>
      <c r="BC72" s="2">
        <f t="shared" si="17"/>
        <v>0.019820296156225305</v>
      </c>
      <c r="BD72" s="2">
        <f t="shared" si="17"/>
        <v>0.030443180980324832</v>
      </c>
      <c r="BE72" s="2">
        <f t="shared" si="17"/>
        <v>0.023907079220822355</v>
      </c>
      <c r="BF72" s="2">
        <f t="shared" si="17"/>
        <v>0.01245408301803326</v>
      </c>
      <c r="BG72" s="2">
        <f t="shared" si="17"/>
        <v>0.010371931865191357</v>
      </c>
      <c r="BH72" s="2">
        <f t="shared" si="17"/>
        <v>0.00735228562460104</v>
      </c>
    </row>
    <row r="77" ht="12.75">
      <c r="C77" t="s">
        <v>148</v>
      </c>
    </row>
    <row r="78" ht="12.75">
      <c r="C78" t="s">
        <v>149</v>
      </c>
    </row>
    <row r="79" ht="12.75">
      <c r="C79" t="s">
        <v>150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Centraal Planbureau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Labanca</dc:creator>
  <cp:keywords/>
  <dc:description/>
  <cp:lastModifiedBy>C. Labanca</cp:lastModifiedBy>
  <dcterms:created xsi:type="dcterms:W3CDTF">2009-09-04T07:47:38Z</dcterms:created>
  <dcterms:modified xsi:type="dcterms:W3CDTF">2009-11-05T14:15:25Z</dcterms:modified>
  <cp:category/>
  <cp:version/>
  <cp:contentType/>
  <cp:contentStatus/>
</cp:coreProperties>
</file>