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/>
  <mc:AlternateContent xmlns:mc="http://schemas.openxmlformats.org/markup-compatibility/2006">
    <mc:Choice Requires="x15">
      <x15ac:absPath xmlns:x15ac="http://schemas.microsoft.com/office/spreadsheetml/2010/11/ac" url="M:\p_ds\publicaties\CPB Boek\2019\Vergrijzingsstudie 2019\data-figuren\"/>
    </mc:Choice>
  </mc:AlternateContent>
  <xr:revisionPtr revIDLastSave="0" documentId="8_{0F55400E-78FE-4466-9500-D102418C51A4}" xr6:coauthVersionLast="41" xr6:coauthVersionMax="41" xr10:uidLastSave="{00000000-0000-0000-0000-000000000000}"/>
  <bookViews>
    <workbookView xWindow="-120" yWindow="-120" windowWidth="29040" windowHeight="17640" xr2:uid="{00000000-000D-0000-FFFF-FFFF00000000}"/>
  </bookViews>
  <sheets>
    <sheet name="Overzicht" sheetId="1" r:id="rId1"/>
    <sheet name="2.1L" sheetId="2" r:id="rId2"/>
    <sheet name="2.1R" sheetId="3" r:id="rId3"/>
    <sheet name="2.2L" sheetId="4" r:id="rId4"/>
    <sheet name="2.2R" sheetId="5" r:id="rId5"/>
    <sheet name="2.3" sheetId="6" r:id="rId6"/>
    <sheet name="2.4" sheetId="7" r:id="rId7"/>
    <sheet name="2.5" sheetId="8" r:id="rId8"/>
    <sheet name="3.1L" sheetId="9" r:id="rId9"/>
    <sheet name="3.1R" sheetId="10" r:id="rId10"/>
    <sheet name="3.2L" sheetId="11" r:id="rId11"/>
    <sheet name="3.2R" sheetId="12" r:id="rId12"/>
    <sheet name="3.3L" sheetId="13" r:id="rId13"/>
    <sheet name="3.3R" sheetId="14" r:id="rId14"/>
    <sheet name="3.4L" sheetId="15" r:id="rId15"/>
    <sheet name="3.4R" sheetId="16" r:id="rId16"/>
    <sheet name="3.5L" sheetId="17" r:id="rId17"/>
    <sheet name="3.5R" sheetId="18" r:id="rId18"/>
    <sheet name="3.6" sheetId="19" r:id="rId19"/>
    <sheet name="6.1" sheetId="20" r:id="rId20"/>
    <sheet name="6.2L" sheetId="21" r:id="rId21"/>
    <sheet name="6.2R" sheetId="22" r:id="rId22"/>
    <sheet name="8.1L" sheetId="23" r:id="rId23"/>
    <sheet name="8.1R" sheetId="24" r:id="rId24"/>
    <sheet name="8.2" sheetId="25" r:id="rId25"/>
    <sheet name="8.3" sheetId="26" r:id="rId26"/>
    <sheet name="8.4" sheetId="27" r:id="rId2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6" i="27" l="1"/>
  <c r="G6" i="26"/>
  <c r="G6" i="25"/>
  <c r="F6" i="24"/>
  <c r="E6" i="23"/>
  <c r="G6" i="22"/>
  <c r="F6" i="21"/>
  <c r="E6" i="20"/>
  <c r="F6" i="19"/>
  <c r="I6" i="18"/>
  <c r="I6" i="17"/>
  <c r="F6" i="16"/>
  <c r="D6" i="15"/>
  <c r="D6" i="14"/>
  <c r="F6" i="13"/>
  <c r="D6" i="12"/>
  <c r="I6" i="11"/>
  <c r="E6" i="10"/>
  <c r="H6" i="9"/>
  <c r="E6" i="8"/>
  <c r="H6" i="7"/>
  <c r="D6" i="6"/>
  <c r="H6" i="5"/>
  <c r="H6" i="4"/>
  <c r="E6" i="3"/>
  <c r="G6" i="2"/>
  <c r="A30" i="1"/>
  <c r="A29" i="1"/>
  <c r="A28" i="1"/>
  <c r="A27" i="1"/>
  <c r="A26" i="1"/>
  <c r="A25" i="1"/>
  <c r="A24" i="1"/>
  <c r="A23" i="1"/>
  <c r="A22" i="1"/>
  <c r="A21" i="1"/>
  <c r="A20" i="1"/>
  <c r="A19" i="1"/>
  <c r="A18" i="1"/>
  <c r="A17" i="1"/>
  <c r="A16" i="1"/>
  <c r="A15" i="1"/>
  <c r="A14" i="1"/>
  <c r="A13" i="1"/>
  <c r="A12" i="1"/>
  <c r="A11" i="1"/>
  <c r="A10" i="1"/>
  <c r="A9" i="1"/>
  <c r="A8" i="1"/>
  <c r="A7" i="1"/>
  <c r="A6" i="1"/>
  <c r="A5" i="1"/>
</calcChain>
</file>

<file path=xl/sharedStrings.xml><?xml version="1.0" encoding="utf-8"?>
<sst xmlns="http://schemas.openxmlformats.org/spreadsheetml/2006/main" count="436" uniqueCount="223">
  <si>
    <t>TITEL</t>
  </si>
  <si>
    <t>Overheidssaldi</t>
  </si>
  <si>
    <t>Overheidsschuld</t>
  </si>
  <si>
    <t>Leeftijdsprofielen overheidsbaten</t>
  </si>
  <si>
    <t>Leeftijdsprofielen overheidslasten</t>
  </si>
  <si>
    <t>Netto profijt overheid per leeftijd</t>
  </si>
  <si>
    <t>Leeftijdsprofielen zorguitgaven</t>
  </si>
  <si>
    <t>Leeftijdsprofielen zorguitgaven voor 2016</t>
  </si>
  <si>
    <t>Bevolkingsomvang</t>
  </si>
  <si>
    <t>Geboorteoverschot en migratiesaldo</t>
  </si>
  <si>
    <t>Bevolkingsopbouw</t>
  </si>
  <si>
    <t>Grijze druk</t>
  </si>
  <si>
    <t>Levensverwachting</t>
  </si>
  <si>
    <t>Levendgeborenen</t>
  </si>
  <si>
    <t>Arbeidsaanbod</t>
  </si>
  <si>
    <t>Mutatie beroepsbevolking</t>
  </si>
  <si>
    <t>Structurele participatiegraad mannen</t>
  </si>
  <si>
    <t>Structurele participatiegraad vrouwen</t>
  </si>
  <si>
    <t>Structurele uren per werkende</t>
  </si>
  <si>
    <t>Netto profijt per resterend levensjaar</t>
  </si>
  <si>
    <t>AOW-leeftijd</t>
  </si>
  <si>
    <t>Grijze druk en AOW-druk</t>
  </si>
  <si>
    <t>Ontwikkeling gezonde levensverwachting</t>
  </si>
  <si>
    <t>Werkgelegenheid</t>
  </si>
  <si>
    <t xml:space="preserve"> </t>
  </si>
  <si>
    <t>primair saldo</t>
  </si>
  <si>
    <t>EMU-saldo</t>
  </si>
  <si>
    <t>houdbaar primair saldo</t>
  </si>
  <si>
    <t>houdbaar EMU-saldo</t>
  </si>
  <si>
    <t/>
  </si>
  <si>
    <t>DATA</t>
  </si>
  <si>
    <t>BESCHRIJVING</t>
  </si>
  <si>
    <t>Titel</t>
  </si>
  <si>
    <t>x-as</t>
  </si>
  <si>
    <t>y-as</t>
  </si>
  <si>
    <t>% bbp</t>
  </si>
  <si>
    <t>EMU-schuld zonder aanvullend beleid</t>
  </si>
  <si>
    <t>houdbare EMU-schuld</t>
  </si>
  <si>
    <t>totaal baten</t>
  </si>
  <si>
    <t>overig</t>
  </si>
  <si>
    <t>zorg</t>
  </si>
  <si>
    <t>uitkeringen</t>
  </si>
  <si>
    <t>onderwijs</t>
  </si>
  <si>
    <t>leeftijd</t>
  </si>
  <si>
    <t>x 1000 euro</t>
  </si>
  <si>
    <t>totaal lasten</t>
  </si>
  <si>
    <t>belastingen vennootschappen</t>
  </si>
  <si>
    <t>inkomstenbelasting</t>
  </si>
  <si>
    <t>indirecte belasting (HH)</t>
  </si>
  <si>
    <t>netto profijt</t>
  </si>
  <si>
    <t>totaal zorg</t>
  </si>
  <si>
    <t>Zvw</t>
  </si>
  <si>
    <t>Wmo</t>
  </si>
  <si>
    <t>Wlz</t>
  </si>
  <si>
    <t>overige zorg</t>
  </si>
  <si>
    <t>huidig profiel</t>
  </si>
  <si>
    <t>profiel in vorige vergrijzingsstudie</t>
  </si>
  <si>
    <t>prognose</t>
  </si>
  <si>
    <t>95%-prognose-interval</t>
  </si>
  <si>
    <t>67%-prognose-interval</t>
  </si>
  <si>
    <t>aantal personen (x mln)</t>
  </si>
  <si>
    <t>geboorteoverschot</t>
  </si>
  <si>
    <t>migratiesaldo</t>
  </si>
  <si>
    <t>aantal personen (x dzd)</t>
  </si>
  <si>
    <t>1957M</t>
  </si>
  <si>
    <t>1957V</t>
  </si>
  <si>
    <t>2020M</t>
  </si>
  <si>
    <t>2020V</t>
  </si>
  <si>
    <t>2060M</t>
  </si>
  <si>
    <t>2060V</t>
  </si>
  <si>
    <t>0 jaar</t>
  </si>
  <si>
    <t>1 jaar</t>
  </si>
  <si>
    <t>2 jaar</t>
  </si>
  <si>
    <t>3 jaar</t>
  </si>
  <si>
    <t>4 jaar</t>
  </si>
  <si>
    <t>5 jaar</t>
  </si>
  <si>
    <t>6 jaar</t>
  </si>
  <si>
    <t>7 jaar</t>
  </si>
  <si>
    <t>8 jaar</t>
  </si>
  <si>
    <t>9 jaar</t>
  </si>
  <si>
    <t>10 jaar</t>
  </si>
  <si>
    <t>11 jaar</t>
  </si>
  <si>
    <t>12 jaar</t>
  </si>
  <si>
    <t>13 jaar</t>
  </si>
  <si>
    <t>14 jaar</t>
  </si>
  <si>
    <t>15 jaar</t>
  </si>
  <si>
    <t>16 jaar</t>
  </si>
  <si>
    <t>17 jaar</t>
  </si>
  <si>
    <t>18 jaar</t>
  </si>
  <si>
    <t>19 jaar</t>
  </si>
  <si>
    <t>20 jaar</t>
  </si>
  <si>
    <t>21 jaar</t>
  </si>
  <si>
    <t>22 jaar</t>
  </si>
  <si>
    <t>23 jaar</t>
  </si>
  <si>
    <t>24 jaar</t>
  </si>
  <si>
    <t>25 jaar</t>
  </si>
  <si>
    <t>26 jaar</t>
  </si>
  <si>
    <t>27 jaar</t>
  </si>
  <si>
    <t>28 jaar</t>
  </si>
  <si>
    <t>29 jaar</t>
  </si>
  <si>
    <t>30 jaar</t>
  </si>
  <si>
    <t>31 jaar</t>
  </si>
  <si>
    <t>32 jaar</t>
  </si>
  <si>
    <t>33 jaar</t>
  </si>
  <si>
    <t>34 jaar</t>
  </si>
  <si>
    <t>35 jaar</t>
  </si>
  <si>
    <t>36 jaar</t>
  </si>
  <si>
    <t>37 jaar</t>
  </si>
  <si>
    <t>38 jaar</t>
  </si>
  <si>
    <t>39 jaar</t>
  </si>
  <si>
    <t>40 jaar</t>
  </si>
  <si>
    <t>41 jaar</t>
  </si>
  <si>
    <t>42 jaar</t>
  </si>
  <si>
    <t>43 jaar</t>
  </si>
  <si>
    <t>44 jaar</t>
  </si>
  <si>
    <t>45 jaar</t>
  </si>
  <si>
    <t>46 jaar</t>
  </si>
  <si>
    <t>47 jaar</t>
  </si>
  <si>
    <t>48 jaar</t>
  </si>
  <si>
    <t>49 jaar</t>
  </si>
  <si>
    <t>50 jaar</t>
  </si>
  <si>
    <t>51 jaar</t>
  </si>
  <si>
    <t>52 jaar</t>
  </si>
  <si>
    <t>53 jaar</t>
  </si>
  <si>
    <t>54 jaar</t>
  </si>
  <si>
    <t>55 jaar</t>
  </si>
  <si>
    <t>56 jaar</t>
  </si>
  <si>
    <t>57 jaar</t>
  </si>
  <si>
    <t>58 jaar</t>
  </si>
  <si>
    <t>59 jaar</t>
  </si>
  <si>
    <t>60 jaar</t>
  </si>
  <si>
    <t>61 jaar</t>
  </si>
  <si>
    <t>62 jaar</t>
  </si>
  <si>
    <t>63 jaar</t>
  </si>
  <si>
    <t>64 jaar</t>
  </si>
  <si>
    <t>65 jaar</t>
  </si>
  <si>
    <t>66 jaar</t>
  </si>
  <si>
    <t>67 jaar</t>
  </si>
  <si>
    <t>68 jaar</t>
  </si>
  <si>
    <t>69 jaar</t>
  </si>
  <si>
    <t>70 jaar</t>
  </si>
  <si>
    <t>71 jaar</t>
  </si>
  <si>
    <t>72 jaar</t>
  </si>
  <si>
    <t>73 jaar</t>
  </si>
  <si>
    <t>74 jaar</t>
  </si>
  <si>
    <t>75 jaar</t>
  </si>
  <si>
    <t>76 jaar</t>
  </si>
  <si>
    <t>77 jaar</t>
  </si>
  <si>
    <t>78 jaar</t>
  </si>
  <si>
    <t>79 jaar</t>
  </si>
  <si>
    <t>80 jaar</t>
  </si>
  <si>
    <t>81 jaar</t>
  </si>
  <si>
    <t>82 jaar</t>
  </si>
  <si>
    <t>83 jaar</t>
  </si>
  <si>
    <t>84 jaar</t>
  </si>
  <si>
    <t>85 jaar</t>
  </si>
  <si>
    <t>86 jaar</t>
  </si>
  <si>
    <t>87 jaar</t>
  </si>
  <si>
    <t>88 jaar</t>
  </si>
  <si>
    <t>89 jaar</t>
  </si>
  <si>
    <t>90 jaar</t>
  </si>
  <si>
    <t>91 jaar</t>
  </si>
  <si>
    <t>92 jaar</t>
  </si>
  <si>
    <t>93 jaar</t>
  </si>
  <si>
    <t>94 jaar</t>
  </si>
  <si>
    <t>95 jaar</t>
  </si>
  <si>
    <t>96 jaar</t>
  </si>
  <si>
    <t>97 jaar</t>
  </si>
  <si>
    <t>98 jaar</t>
  </si>
  <si>
    <t>99 jaar of ouder</t>
  </si>
  <si>
    <t>fractie</t>
  </si>
  <si>
    <t>%</t>
  </si>
  <si>
    <t>totaal mannen en vrouwen</t>
  </si>
  <si>
    <t>mannen</t>
  </si>
  <si>
    <t>vrouwen</t>
  </si>
  <si>
    <t>jaren</t>
  </si>
  <si>
    <t>aantal (x dzd)</t>
  </si>
  <si>
    <t>Structureel arbeidsaanbod</t>
  </si>
  <si>
    <t>niveau, dzd personen</t>
  </si>
  <si>
    <t>Mutatie trendmatige beroepsbevolking</t>
  </si>
  <si>
    <t>Mutatie a.g.v. demografische ontwikkeling</t>
  </si>
  <si>
    <t>Mutatie a.g.v. ontwikkeling participatie</t>
  </si>
  <si>
    <t>cumulatieve mutatie na 2018, dzd personen</t>
  </si>
  <si>
    <t>15-24 jaar</t>
  </si>
  <si>
    <t>25-34 jaar</t>
  </si>
  <si>
    <t>35-44 jaar</t>
  </si>
  <si>
    <t>45-54 jaar</t>
  </si>
  <si>
    <t>55-64 jaar</t>
  </si>
  <si>
    <t>65-74 jaar</t>
  </si>
  <si>
    <t>% van beroepsbevolking</t>
  </si>
  <si>
    <t>mannen 15-74</t>
  </si>
  <si>
    <t>vrouwen 15-74</t>
  </si>
  <si>
    <t>totaal 15-74</t>
  </si>
  <si>
    <t>uren per week per persoon</t>
  </si>
  <si>
    <t>loon- en inkomstenheffing</t>
  </si>
  <si>
    <t>btw</t>
  </si>
  <si>
    <t>geboortejaar</t>
  </si>
  <si>
    <t>euro per jaar</t>
  </si>
  <si>
    <t>algemene overheidsuitgaven</t>
  </si>
  <si>
    <t>AOW-leeftijd voor Pensioenakkoord</t>
  </si>
  <si>
    <t>AOW-leeftijd conform Pensioenakkoord</t>
  </si>
  <si>
    <t>grijze druk</t>
  </si>
  <si>
    <t>AOW-druk voor Pensioenakkoord</t>
  </si>
  <si>
    <t>AOW-druk conform Pensioenakkoord</t>
  </si>
  <si>
    <t>totale levensverwachting</t>
  </si>
  <si>
    <t>levensverwachting in als goed ervaren gezondheid</t>
  </si>
  <si>
    <t>levensverwachting zonder beperkingen</t>
  </si>
  <si>
    <t>levensverwachting zonder chronische aandoening</t>
  </si>
  <si>
    <t>Mannen</t>
  </si>
  <si>
    <t>Vrouwen</t>
  </si>
  <si>
    <t>absolute toename 2015-2040 (jaren)</t>
  </si>
  <si>
    <t>Levensverwachting bij geboorte</t>
  </si>
  <si>
    <t>LV in als goed ervaren gezondheid, bij geboorte</t>
  </si>
  <si>
    <t>Resterende levensverwachting (LV), op 50 jarige leeftijd</t>
  </si>
  <si>
    <t>Resterende LV in als goed ervaren gezondheid, op 50 jarige leeftijd</t>
  </si>
  <si>
    <t>20% laagste inkomens</t>
  </si>
  <si>
    <t>20% hoogste inkomens</t>
  </si>
  <si>
    <t xml:space="preserve">AOW = 65 jaren 3 maanden </t>
  </si>
  <si>
    <t xml:space="preserve">AOW = 65 jaren 6 maanden </t>
  </si>
  <si>
    <t xml:space="preserve">AOW = 65 jaren 9 maanden </t>
  </si>
  <si>
    <t xml:space="preserve">FIGUUR </t>
  </si>
  <si>
    <t>Vergrijzingsstudie: Zorgen om Morgen</t>
  </si>
  <si>
    <t>December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</si>
</sst>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rgb="FF000000"/>
      <name val="Calibri"/>
      <family val="2"/>
      <scheme val="minor"/>
    </font>
    <font>
      <b/>
      <sz val="14"/>
      <color rgb="FFCA005D"/>
      <name val="Calibri"/>
    </font>
    <font>
      <i/>
      <sz val="12"/>
      <color rgb="FFCA005D"/>
      <name val="Calibri"/>
    </font>
    <font>
      <b/>
      <sz val="12"/>
      <color rgb="FFFFFFFF"/>
      <name val="Calibri"/>
    </font>
    <font>
      <sz val="11"/>
      <color rgb="FF000000"/>
      <name val="Calibri"/>
    </font>
    <font>
      <u/>
      <sz val="11"/>
      <color theme="10"/>
      <name val="Calibri"/>
    </font>
    <font>
      <b/>
      <sz val="11"/>
      <color rgb="FFFFFFFF"/>
      <name val="Calibri"/>
    </font>
  </fonts>
  <fills count="4">
    <fill>
      <patternFill patternType="none"/>
    </fill>
    <fill>
      <patternFill patternType="gray125"/>
    </fill>
    <fill>
      <patternFill patternType="solid">
        <fgColor rgb="FFCA005D"/>
      </patternFill>
    </fill>
    <fill>
      <patternFill patternType="solid">
        <fgColor rgb="FF4F81BD"/>
      </patternFill>
    </fill>
  </fills>
  <borders count="9">
    <border>
      <left/>
      <right/>
      <top/>
      <bottom/>
      <diagonal/>
    </border>
    <border>
      <left style="thin">
        <color rgb="FFCA005D"/>
      </left>
      <right style="thin">
        <color rgb="FFCA005D"/>
      </right>
      <top style="thin">
        <color rgb="FFCA005D"/>
      </top>
      <bottom style="thin">
        <color rgb="FFCA005D"/>
      </bottom>
      <diagonal/>
    </border>
    <border>
      <left style="thin">
        <color rgb="FFCA005D"/>
      </left>
      <right style="thin">
        <color rgb="FFCA005D"/>
      </right>
      <top style="thin">
        <color rgb="FFCA005D"/>
      </top>
      <bottom/>
      <diagonal/>
    </border>
    <border>
      <left style="thin">
        <color rgb="FFCA005D"/>
      </left>
      <right style="thin">
        <color rgb="FFCA005D"/>
      </right>
      <top/>
      <bottom/>
      <diagonal/>
    </border>
    <border>
      <left style="thin">
        <color rgb="FFCA005D"/>
      </left>
      <right style="thin">
        <color rgb="FFCA005D"/>
      </right>
      <top/>
      <bottom style="thin">
        <color rgb="FFCA005D"/>
      </bottom>
      <diagonal/>
    </border>
    <border>
      <left style="thin">
        <color rgb="FF4F81BD"/>
      </left>
      <right style="thin">
        <color rgb="FF4F81BD"/>
      </right>
      <top style="thin">
        <color rgb="FF4F81BD"/>
      </top>
      <bottom style="thin">
        <color rgb="FF4F81BD"/>
      </bottom>
      <diagonal/>
    </border>
    <border>
      <left style="thin">
        <color rgb="FF4F81BD"/>
      </left>
      <right style="thin">
        <color rgb="FF4F81BD"/>
      </right>
      <top style="thin">
        <color rgb="FF4F81BD"/>
      </top>
      <bottom/>
      <diagonal/>
    </border>
    <border>
      <left style="thin">
        <color rgb="FF4F81BD"/>
      </left>
      <right style="thin">
        <color rgb="FF4F81BD"/>
      </right>
      <top/>
      <bottom/>
      <diagonal/>
    </border>
    <border>
      <left style="thin">
        <color rgb="FF4F81BD"/>
      </left>
      <right style="thin">
        <color rgb="FF4F81BD"/>
      </right>
      <top/>
      <bottom style="thin">
        <color rgb="FF4F81BD"/>
      </bottom>
      <diagonal/>
    </border>
  </borders>
  <cellStyleXfs count="1">
    <xf numFmtId="0" fontId="0" fillId="0" borderId="0"/>
  </cellStyleXfs>
  <cellXfs count="94">
    <xf numFmtId="0" fontId="0" fillId="0" borderId="0" xfId="0"/>
    <xf numFmtId="0" fontId="1" fillId="0" borderId="0" xfId="0" applyFont="1" applyAlignment="1">
      <alignment horizontal="left"/>
    </xf>
    <xf numFmtId="0" fontId="3" fillId="2" borderId="1" xfId="0" applyFont="1" applyFill="1" applyBorder="1" applyAlignment="1">
      <alignment horizontal="center" vertical="center"/>
    </xf>
    <xf numFmtId="0" fontId="4" fillId="0" borderId="2" xfId="0" applyFont="1" applyBorder="1"/>
    <xf numFmtId="0" fontId="4" fillId="0" borderId="3" xfId="0" applyFont="1" applyBorder="1"/>
    <xf numFmtId="0" fontId="4" fillId="0" borderId="4" xfId="0" applyFont="1" applyBorder="1"/>
    <xf numFmtId="0" fontId="5" fillId="0" borderId="2" xfId="0" applyFont="1" applyBorder="1"/>
    <xf numFmtId="0" fontId="5" fillId="0" borderId="3" xfId="0" applyFont="1" applyBorder="1"/>
    <xf numFmtId="0" fontId="5" fillId="0" borderId="4" xfId="0" applyFont="1" applyBorder="1"/>
    <xf numFmtId="0" fontId="6" fillId="3" borderId="5" xfId="0" applyFont="1" applyFill="1" applyBorder="1" applyAlignment="1">
      <alignment horizontal="center" vertical="center"/>
    </xf>
    <xf numFmtId="0" fontId="4" fillId="0" borderId="6" xfId="0" applyFont="1" applyBorder="1"/>
    <xf numFmtId="0" fontId="4" fillId="0" borderId="7" xfId="0" applyFont="1" applyBorder="1"/>
    <xf numFmtId="0" fontId="4" fillId="0" borderId="8" xfId="0" applyFont="1" applyBorder="1"/>
    <xf numFmtId="164" fontId="4" fillId="0" borderId="7" xfId="0" applyNumberFormat="1" applyFont="1" applyBorder="1"/>
    <xf numFmtId="164" fontId="4" fillId="0" borderId="6" xfId="0" applyNumberFormat="1" applyFont="1" applyBorder="1"/>
    <xf numFmtId="164" fontId="4" fillId="0" borderId="8" xfId="0" applyNumberFormat="1" applyFont="1" applyBorder="1"/>
    <xf numFmtId="0" fontId="6" fillId="3" borderId="0" xfId="0" applyFont="1" applyFill="1" applyAlignment="1">
      <alignment horizontal="left"/>
    </xf>
    <xf numFmtId="0" fontId="5" fillId="0" borderId="0" xfId="0" applyFont="1"/>
    <xf numFmtId="164" fontId="4" fillId="0" borderId="7" xfId="0" applyNumberFormat="1" applyFont="1" applyBorder="1"/>
    <xf numFmtId="164" fontId="4" fillId="0" borderId="6" xfId="0" applyNumberFormat="1" applyFont="1" applyBorder="1"/>
    <xf numFmtId="164" fontId="4" fillId="0" borderId="8" xfId="0" applyNumberFormat="1" applyFont="1" applyBorder="1"/>
    <xf numFmtId="164" fontId="4" fillId="0" borderId="7" xfId="0" applyNumberFormat="1" applyFont="1" applyBorder="1"/>
    <xf numFmtId="164" fontId="4" fillId="0" borderId="6" xfId="0" applyNumberFormat="1" applyFont="1" applyBorder="1"/>
    <xf numFmtId="164" fontId="4" fillId="0" borderId="8" xfId="0" applyNumberFormat="1" applyFont="1" applyBorder="1"/>
    <xf numFmtId="164" fontId="4" fillId="0" borderId="7" xfId="0" applyNumberFormat="1" applyFont="1" applyBorder="1"/>
    <xf numFmtId="164" fontId="4" fillId="0" borderId="6" xfId="0" applyNumberFormat="1" applyFont="1" applyBorder="1"/>
    <xf numFmtId="164" fontId="4" fillId="0" borderId="8" xfId="0" applyNumberFormat="1" applyFont="1" applyBorder="1"/>
    <xf numFmtId="164" fontId="4" fillId="0" borderId="7" xfId="0" applyNumberFormat="1" applyFont="1" applyBorder="1"/>
    <xf numFmtId="164" fontId="4" fillId="0" borderId="6" xfId="0" applyNumberFormat="1" applyFont="1" applyBorder="1"/>
    <xf numFmtId="164" fontId="4" fillId="0" borderId="8" xfId="0" applyNumberFormat="1" applyFont="1" applyBorder="1"/>
    <xf numFmtId="164" fontId="4" fillId="0" borderId="7" xfId="0" applyNumberFormat="1" applyFont="1" applyBorder="1"/>
    <xf numFmtId="164" fontId="4" fillId="0" borderId="6" xfId="0" applyNumberFormat="1" applyFont="1" applyBorder="1"/>
    <xf numFmtId="164" fontId="4" fillId="0" borderId="8" xfId="0" applyNumberFormat="1" applyFont="1" applyBorder="1"/>
    <xf numFmtId="164" fontId="4" fillId="0" borderId="7" xfId="0" applyNumberFormat="1" applyFont="1" applyBorder="1"/>
    <xf numFmtId="164" fontId="4" fillId="0" borderId="6" xfId="0" applyNumberFormat="1" applyFont="1" applyBorder="1"/>
    <xf numFmtId="164" fontId="4" fillId="0" borderId="8" xfId="0" applyNumberFormat="1" applyFont="1" applyBorder="1"/>
    <xf numFmtId="164" fontId="4" fillId="0" borderId="7" xfId="0" applyNumberFormat="1" applyFont="1" applyBorder="1"/>
    <xf numFmtId="164" fontId="4" fillId="0" borderId="6" xfId="0" applyNumberFormat="1" applyFont="1" applyBorder="1"/>
    <xf numFmtId="164" fontId="4" fillId="0" borderId="8" xfId="0" applyNumberFormat="1" applyFont="1" applyBorder="1"/>
    <xf numFmtId="164" fontId="4" fillId="0" borderId="7" xfId="0" applyNumberFormat="1" applyFont="1" applyBorder="1"/>
    <xf numFmtId="164" fontId="4" fillId="0" borderId="6" xfId="0" applyNumberFormat="1" applyFont="1" applyBorder="1"/>
    <xf numFmtId="164" fontId="4" fillId="0" borderId="8" xfId="0" applyNumberFormat="1" applyFont="1" applyBorder="1"/>
    <xf numFmtId="164" fontId="4" fillId="0" borderId="7" xfId="0" applyNumberFormat="1" applyFont="1" applyBorder="1"/>
    <xf numFmtId="164" fontId="4" fillId="0" borderId="6" xfId="0" applyNumberFormat="1" applyFont="1" applyBorder="1"/>
    <xf numFmtId="164" fontId="4" fillId="0" borderId="8" xfId="0" applyNumberFormat="1" applyFont="1" applyBorder="1"/>
    <xf numFmtId="164" fontId="4" fillId="0" borderId="7" xfId="0" applyNumberFormat="1" applyFont="1" applyBorder="1"/>
    <xf numFmtId="164" fontId="4" fillId="0" borderId="6" xfId="0" applyNumberFormat="1" applyFont="1" applyBorder="1"/>
    <xf numFmtId="164" fontId="4" fillId="0" borderId="8" xfId="0" applyNumberFormat="1" applyFont="1" applyBorder="1"/>
    <xf numFmtId="164" fontId="4" fillId="0" borderId="7" xfId="0" applyNumberFormat="1" applyFont="1" applyBorder="1"/>
    <xf numFmtId="164" fontId="4" fillId="0" borderId="6" xfId="0" applyNumberFormat="1" applyFont="1" applyBorder="1"/>
    <xf numFmtId="164" fontId="4" fillId="0" borderId="8" xfId="0" applyNumberFormat="1" applyFont="1" applyBorder="1"/>
    <xf numFmtId="164" fontId="4" fillId="0" borderId="7" xfId="0" applyNumberFormat="1" applyFont="1" applyBorder="1"/>
    <xf numFmtId="164" fontId="4" fillId="0" borderId="6" xfId="0" applyNumberFormat="1" applyFont="1" applyBorder="1"/>
    <xf numFmtId="164" fontId="4" fillId="0" borderId="8" xfId="0" applyNumberFormat="1" applyFont="1" applyBorder="1"/>
    <xf numFmtId="164" fontId="4" fillId="0" borderId="7" xfId="0" applyNumberFormat="1" applyFont="1" applyBorder="1"/>
    <xf numFmtId="164" fontId="4" fillId="0" borderId="6" xfId="0" applyNumberFormat="1" applyFont="1" applyBorder="1"/>
    <xf numFmtId="164" fontId="4" fillId="0" borderId="8" xfId="0" applyNumberFormat="1" applyFont="1" applyBorder="1"/>
    <xf numFmtId="164" fontId="4" fillId="0" borderId="7" xfId="0" applyNumberFormat="1" applyFont="1" applyBorder="1"/>
    <xf numFmtId="164" fontId="4" fillId="0" borderId="6" xfId="0" applyNumberFormat="1" applyFont="1" applyBorder="1"/>
    <xf numFmtId="164" fontId="4" fillId="0" borderId="8" xfId="0" applyNumberFormat="1" applyFont="1" applyBorder="1"/>
    <xf numFmtId="164" fontId="4" fillId="0" borderId="7" xfId="0" applyNumberFormat="1" applyFont="1" applyBorder="1"/>
    <xf numFmtId="164" fontId="4" fillId="0" borderId="6" xfId="0" applyNumberFormat="1" applyFont="1" applyBorder="1"/>
    <xf numFmtId="164" fontId="4" fillId="0" borderId="8" xfId="0" applyNumberFormat="1" applyFont="1" applyBorder="1"/>
    <xf numFmtId="164" fontId="4" fillId="0" borderId="7" xfId="0" applyNumberFormat="1" applyFont="1" applyBorder="1"/>
    <xf numFmtId="164" fontId="4" fillId="0" borderId="6" xfId="0" applyNumberFormat="1" applyFont="1" applyBorder="1"/>
    <xf numFmtId="164" fontId="4" fillId="0" borderId="8" xfId="0" applyNumberFormat="1" applyFont="1" applyBorder="1"/>
    <xf numFmtId="164" fontId="4" fillId="0" borderId="7" xfId="0" applyNumberFormat="1" applyFont="1" applyBorder="1"/>
    <xf numFmtId="164" fontId="4" fillId="0" borderId="6" xfId="0" applyNumberFormat="1" applyFont="1" applyBorder="1"/>
    <xf numFmtId="164" fontId="4" fillId="0" borderId="8" xfId="0" applyNumberFormat="1" applyFont="1" applyBorder="1"/>
    <xf numFmtId="164" fontId="4" fillId="0" borderId="7" xfId="0" applyNumberFormat="1" applyFont="1" applyBorder="1"/>
    <xf numFmtId="164" fontId="4" fillId="0" borderId="6" xfId="0" applyNumberFormat="1" applyFont="1" applyBorder="1"/>
    <xf numFmtId="164" fontId="4" fillId="0" borderId="8" xfId="0" applyNumberFormat="1" applyFont="1" applyBorder="1"/>
    <xf numFmtId="164" fontId="4" fillId="0" borderId="7" xfId="0" applyNumberFormat="1" applyFont="1" applyBorder="1"/>
    <xf numFmtId="164" fontId="4" fillId="0" borderId="6" xfId="0" applyNumberFormat="1" applyFont="1" applyBorder="1"/>
    <xf numFmtId="164" fontId="4" fillId="0" borderId="8" xfId="0" applyNumberFormat="1" applyFont="1" applyBorder="1"/>
    <xf numFmtId="164" fontId="4" fillId="0" borderId="7" xfId="0" applyNumberFormat="1" applyFont="1" applyBorder="1"/>
    <xf numFmtId="164" fontId="4" fillId="0" borderId="6" xfId="0" applyNumberFormat="1" applyFont="1" applyBorder="1"/>
    <xf numFmtId="164" fontId="4" fillId="0" borderId="8" xfId="0" applyNumberFormat="1" applyFont="1" applyBorder="1"/>
    <xf numFmtId="164" fontId="4" fillId="0" borderId="7" xfId="0" applyNumberFormat="1" applyFont="1" applyBorder="1"/>
    <xf numFmtId="164" fontId="4" fillId="0" borderId="6" xfId="0" applyNumberFormat="1" applyFont="1" applyBorder="1"/>
    <xf numFmtId="164" fontId="4" fillId="0" borderId="8" xfId="0" applyNumberFormat="1" applyFont="1" applyBorder="1"/>
    <xf numFmtId="164" fontId="4" fillId="0" borderId="7" xfId="0" applyNumberFormat="1" applyFont="1" applyBorder="1"/>
    <xf numFmtId="164" fontId="4" fillId="0" borderId="6" xfId="0" applyNumberFormat="1" applyFont="1" applyBorder="1"/>
    <xf numFmtId="164" fontId="4" fillId="0" borderId="8" xfId="0" applyNumberFormat="1" applyFont="1" applyBorder="1"/>
    <xf numFmtId="164" fontId="4" fillId="0" borderId="6" xfId="0" applyNumberFormat="1" applyFont="1" applyBorder="1"/>
    <xf numFmtId="164" fontId="4" fillId="0" borderId="8" xfId="0" applyNumberFormat="1" applyFont="1" applyBorder="1"/>
    <xf numFmtId="164" fontId="4" fillId="0" borderId="6" xfId="0" applyNumberFormat="1" applyFont="1" applyBorder="1"/>
    <xf numFmtId="164" fontId="4" fillId="0" borderId="8" xfId="0" applyNumberFormat="1" applyFont="1" applyBorder="1"/>
    <xf numFmtId="164" fontId="4" fillId="0" borderId="7" xfId="0" applyNumberFormat="1" applyFont="1" applyBorder="1"/>
    <xf numFmtId="164" fontId="4" fillId="0" borderId="6" xfId="0" applyNumberFormat="1" applyFont="1" applyBorder="1"/>
    <xf numFmtId="164" fontId="4" fillId="0" borderId="8" xfId="0" applyNumberFormat="1" applyFont="1" applyBorder="1"/>
    <xf numFmtId="0" fontId="3" fillId="2" borderId="0" xfId="0" applyFont="1" applyFill="1" applyAlignment="1">
      <alignment horizontal="center" vertical="center"/>
    </xf>
    <xf numFmtId="0" fontId="0" fillId="0" borderId="0" xfId="0"/>
    <xf numFmtId="17" fontId="2" fillId="0" borderId="0" xfId="0" quotePrefix="1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30"/>
  <sheetViews>
    <sheetView tabSelected="1" workbookViewId="0"/>
  </sheetViews>
  <sheetFormatPr defaultRowHeight="15" x14ac:dyDescent="0.25"/>
  <cols>
    <col min="1" max="1" width="39.5703125" customWidth="1"/>
    <col min="2" max="2" width="41.7109375" customWidth="1"/>
  </cols>
  <sheetData>
    <row r="1" spans="1:2" ht="18.75" x14ac:dyDescent="0.3">
      <c r="A1" s="1" t="s">
        <v>221</v>
      </c>
    </row>
    <row r="2" spans="1:2" ht="15.75" x14ac:dyDescent="0.25">
      <c r="A2" s="93" t="s">
        <v>222</v>
      </c>
    </row>
    <row r="4" spans="1:2" ht="15.75" x14ac:dyDescent="0.25">
      <c r="A4" s="2" t="s">
        <v>220</v>
      </c>
      <c r="B4" s="2" t="s">
        <v>0</v>
      </c>
    </row>
    <row r="5" spans="1:2" x14ac:dyDescent="0.25">
      <c r="A5" s="6" t="str">
        <f>HYPERLINK("#'2.1L'!A3", "2.1L")</f>
        <v>2.1L</v>
      </c>
      <c r="B5" s="3" t="s">
        <v>1</v>
      </c>
    </row>
    <row r="6" spans="1:2" x14ac:dyDescent="0.25">
      <c r="A6" s="7" t="str">
        <f>HYPERLINK("#'2.1R'!A3", "2.1R")</f>
        <v>2.1R</v>
      </c>
      <c r="B6" s="4" t="s">
        <v>2</v>
      </c>
    </row>
    <row r="7" spans="1:2" x14ac:dyDescent="0.25">
      <c r="A7" s="7" t="str">
        <f>HYPERLINK("#'2.2L'!A3", "2.2L")</f>
        <v>2.2L</v>
      </c>
      <c r="B7" s="4" t="s">
        <v>3</v>
      </c>
    </row>
    <row r="8" spans="1:2" x14ac:dyDescent="0.25">
      <c r="A8" s="7" t="str">
        <f>HYPERLINK("#'2.2R'!A3", "2.2R")</f>
        <v>2.2R</v>
      </c>
      <c r="B8" s="4" t="s">
        <v>4</v>
      </c>
    </row>
    <row r="9" spans="1:2" x14ac:dyDescent="0.25">
      <c r="A9" s="7" t="str">
        <f>HYPERLINK("#'2.3'!A3", "2.3")</f>
        <v>2.3</v>
      </c>
      <c r="B9" s="4" t="s">
        <v>5</v>
      </c>
    </row>
    <row r="10" spans="1:2" x14ac:dyDescent="0.25">
      <c r="A10" s="7" t="str">
        <f>HYPERLINK("#'2.4'!A3", "2.4")</f>
        <v>2.4</v>
      </c>
      <c r="B10" s="4" t="s">
        <v>6</v>
      </c>
    </row>
    <row r="11" spans="1:2" x14ac:dyDescent="0.25">
      <c r="A11" s="7" t="str">
        <f>HYPERLINK("#'2.5'!A3", "2.5")</f>
        <v>2.5</v>
      </c>
      <c r="B11" s="4" t="s">
        <v>7</v>
      </c>
    </row>
    <row r="12" spans="1:2" x14ac:dyDescent="0.25">
      <c r="A12" s="7" t="str">
        <f>HYPERLINK("#'3.1L'!A3", "3.1L")</f>
        <v>3.1L</v>
      </c>
      <c r="B12" s="4" t="s">
        <v>8</v>
      </c>
    </row>
    <row r="13" spans="1:2" x14ac:dyDescent="0.25">
      <c r="A13" s="7" t="str">
        <f>HYPERLINK("#'3.1R'!A3", "3.1R")</f>
        <v>3.1R</v>
      </c>
      <c r="B13" s="4" t="s">
        <v>9</v>
      </c>
    </row>
    <row r="14" spans="1:2" x14ac:dyDescent="0.25">
      <c r="A14" s="7" t="str">
        <f>HYPERLINK("#'3.2L'!A3", "3.2L")</f>
        <v>3.2L</v>
      </c>
      <c r="B14" s="4" t="s">
        <v>10</v>
      </c>
    </row>
    <row r="15" spans="1:2" x14ac:dyDescent="0.25">
      <c r="A15" s="7" t="str">
        <f>HYPERLINK("#'3.2R'!A3", "3.2R")</f>
        <v>3.2R</v>
      </c>
      <c r="B15" s="4" t="s">
        <v>11</v>
      </c>
    </row>
    <row r="16" spans="1:2" x14ac:dyDescent="0.25">
      <c r="A16" s="7" t="str">
        <f>HYPERLINK("#'3.3L'!A3", "3.3L")</f>
        <v>3.3L</v>
      </c>
      <c r="B16" s="4" t="s">
        <v>12</v>
      </c>
    </row>
    <row r="17" spans="1:2" x14ac:dyDescent="0.25">
      <c r="A17" s="7" t="str">
        <f>HYPERLINK("#'3.3R'!A3", "3.3R")</f>
        <v>3.3R</v>
      </c>
      <c r="B17" s="4" t="s">
        <v>13</v>
      </c>
    </row>
    <row r="18" spans="1:2" x14ac:dyDescent="0.25">
      <c r="A18" s="7" t="str">
        <f>HYPERLINK("#'3.4L'!A3", "3.4L")</f>
        <v>3.4L</v>
      </c>
      <c r="B18" s="4" t="s">
        <v>14</v>
      </c>
    </row>
    <row r="19" spans="1:2" x14ac:dyDescent="0.25">
      <c r="A19" s="7" t="str">
        <f>HYPERLINK("#'3.4R'!A3", "3.4R")</f>
        <v>3.4R</v>
      </c>
      <c r="B19" s="4" t="s">
        <v>15</v>
      </c>
    </row>
    <row r="20" spans="1:2" x14ac:dyDescent="0.25">
      <c r="A20" s="7" t="str">
        <f>HYPERLINK("#'3.5L'!A3", "3.5L")</f>
        <v>3.5L</v>
      </c>
      <c r="B20" s="4" t="s">
        <v>16</v>
      </c>
    </row>
    <row r="21" spans="1:2" x14ac:dyDescent="0.25">
      <c r="A21" s="7" t="str">
        <f>HYPERLINK("#'3.5R'!A3", "3.5R")</f>
        <v>3.5R</v>
      </c>
      <c r="B21" s="4" t="s">
        <v>17</v>
      </c>
    </row>
    <row r="22" spans="1:2" x14ac:dyDescent="0.25">
      <c r="A22" s="7" t="str">
        <f>HYPERLINK("#'3.6'!A3", "3.6")</f>
        <v>3.6</v>
      </c>
      <c r="B22" s="4" t="s">
        <v>18</v>
      </c>
    </row>
    <row r="23" spans="1:2" x14ac:dyDescent="0.25">
      <c r="A23" s="7" t="str">
        <f>HYPERLINK("#'6.1'!A3", "6.1")</f>
        <v>6.1</v>
      </c>
      <c r="B23" s="4" t="s">
        <v>19</v>
      </c>
    </row>
    <row r="24" spans="1:2" x14ac:dyDescent="0.25">
      <c r="A24" s="7" t="str">
        <f>HYPERLINK("#'6.2L'!A3", "6.2L")</f>
        <v>6.2L</v>
      </c>
      <c r="B24" s="4" t="s">
        <v>19</v>
      </c>
    </row>
    <row r="25" spans="1:2" x14ac:dyDescent="0.25">
      <c r="A25" s="7" t="str">
        <f>HYPERLINK("#'6.2R'!A3", "6.2R")</f>
        <v>6.2R</v>
      </c>
      <c r="B25" s="4" t="s">
        <v>19</v>
      </c>
    </row>
    <row r="26" spans="1:2" x14ac:dyDescent="0.25">
      <c r="A26" s="7" t="str">
        <f>HYPERLINK("#'8.1L'!A3", "8.1L")</f>
        <v>8.1L</v>
      </c>
      <c r="B26" s="4" t="s">
        <v>20</v>
      </c>
    </row>
    <row r="27" spans="1:2" x14ac:dyDescent="0.25">
      <c r="A27" s="7" t="str">
        <f>HYPERLINK("#'8.1R'!A3", "8.1R")</f>
        <v>8.1R</v>
      </c>
      <c r="B27" s="4" t="s">
        <v>21</v>
      </c>
    </row>
    <row r="28" spans="1:2" x14ac:dyDescent="0.25">
      <c r="A28" s="7" t="str">
        <f>HYPERLINK("#'8.2'!A3", "8.2")</f>
        <v>8.2</v>
      </c>
      <c r="B28" s="4" t="s">
        <v>22</v>
      </c>
    </row>
    <row r="29" spans="1:2" x14ac:dyDescent="0.25">
      <c r="A29" s="7" t="str">
        <f>HYPERLINK("#'8.3'!A3", "8.3")</f>
        <v>8.3</v>
      </c>
      <c r="B29" s="4" t="s">
        <v>12</v>
      </c>
    </row>
    <row r="30" spans="1:2" x14ac:dyDescent="0.25">
      <c r="A30" s="8" t="str">
        <f>HYPERLINK("#'8.4'!A3", "8.4")</f>
        <v>8.4</v>
      </c>
      <c r="B30" s="5" t="s">
        <v>23</v>
      </c>
    </row>
  </sheetData>
  <pageMargins left="0.7" right="0.7" top="0.75" bottom="0.75" header="0.3" footer="0.3"/>
  <pageSetup paperSize="9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69"/>
  <sheetViews>
    <sheetView workbookViewId="0">
      <selection sqref="A1:E1"/>
    </sheetView>
  </sheetViews>
  <sheetFormatPr defaultRowHeight="15" x14ac:dyDescent="0.25"/>
  <cols>
    <col min="1" max="1" width="7.5703125" customWidth="1"/>
    <col min="2" max="2" width="13.7109375" customWidth="1"/>
    <col min="3" max="3" width="11.7109375" customWidth="1"/>
    <col min="4" max="4" width="22.7109375" customWidth="1"/>
    <col min="5" max="5" width="18.7109375" customWidth="1"/>
    <col min="7" max="7" width="12.7109375" customWidth="1"/>
    <col min="8" max="8" width="14.7109375" customWidth="1"/>
  </cols>
  <sheetData>
    <row r="1" spans="1:8" ht="15.75" x14ac:dyDescent="0.25">
      <c r="A1" s="91" t="s">
        <v>30</v>
      </c>
      <c r="B1" s="92"/>
      <c r="C1" s="92"/>
      <c r="D1" s="92"/>
      <c r="E1" s="92"/>
      <c r="G1" s="91" t="s">
        <v>31</v>
      </c>
      <c r="H1" s="92"/>
    </row>
    <row r="2" spans="1:8" x14ac:dyDescent="0.25">
      <c r="A2" s="9" t="s">
        <v>29</v>
      </c>
      <c r="B2" s="9" t="s">
        <v>25</v>
      </c>
      <c r="C2" s="9" t="s">
        <v>26</v>
      </c>
      <c r="D2" s="9" t="s">
        <v>27</v>
      </c>
      <c r="E2" s="9" t="s">
        <v>28</v>
      </c>
      <c r="G2" s="16" t="s">
        <v>32</v>
      </c>
      <c r="H2" s="10" t="s">
        <v>1</v>
      </c>
    </row>
    <row r="3" spans="1:8" x14ac:dyDescent="0.25">
      <c r="A3" s="14">
        <v>2014</v>
      </c>
      <c r="B3" s="14">
        <v>-2.1520000000000001</v>
      </c>
      <c r="C3" s="14">
        <v>-3.6196999999999999</v>
      </c>
      <c r="D3" s="14"/>
      <c r="E3" s="14"/>
      <c r="G3" s="16" t="s">
        <v>33</v>
      </c>
      <c r="H3" s="11"/>
    </row>
    <row r="4" spans="1:8" x14ac:dyDescent="0.25">
      <c r="A4" s="13">
        <v>2015</v>
      </c>
      <c r="B4" s="13">
        <v>-2.0246</v>
      </c>
      <c r="C4" s="13">
        <v>-3.3260000000000001</v>
      </c>
      <c r="D4" s="13"/>
      <c r="E4" s="13"/>
      <c r="G4" s="16" t="s">
        <v>34</v>
      </c>
      <c r="H4" s="12" t="s">
        <v>35</v>
      </c>
    </row>
    <row r="5" spans="1:8" x14ac:dyDescent="0.25">
      <c r="A5" s="13">
        <v>2016</v>
      </c>
      <c r="B5" s="13">
        <v>1.20843659537148</v>
      </c>
      <c r="C5" s="13">
        <v>5.5454417497029597E-2</v>
      </c>
      <c r="D5" s="13"/>
      <c r="E5" s="13"/>
    </row>
    <row r="6" spans="1:8" x14ac:dyDescent="0.25">
      <c r="A6" s="13">
        <v>2017</v>
      </c>
      <c r="B6" s="13">
        <v>2.30567258769709</v>
      </c>
      <c r="C6" s="13">
        <v>1.3009932714214401</v>
      </c>
      <c r="D6" s="13"/>
      <c r="E6" s="13"/>
      <c r="G6" s="17" t="str">
        <f>HYPERLINK("#'OVERZICHT'!A1", "Link naar overzicht")</f>
        <v>Link naar overzicht</v>
      </c>
    </row>
    <row r="7" spans="1:8" x14ac:dyDescent="0.25">
      <c r="A7" s="13">
        <v>2018</v>
      </c>
      <c r="B7" s="13">
        <v>2.4158832261881402</v>
      </c>
      <c r="C7" s="13">
        <v>1.52160925477917</v>
      </c>
      <c r="D7" s="13"/>
      <c r="E7" s="13"/>
    </row>
    <row r="8" spans="1:8" x14ac:dyDescent="0.25">
      <c r="A8" s="13">
        <v>2019</v>
      </c>
      <c r="B8" s="13">
        <v>1.9586192756687899</v>
      </c>
      <c r="C8" s="13">
        <v>1.27489646345305</v>
      </c>
      <c r="D8" s="13"/>
      <c r="E8" s="13"/>
    </row>
    <row r="9" spans="1:8" x14ac:dyDescent="0.25">
      <c r="A9" s="13">
        <v>2020</v>
      </c>
      <c r="B9" s="13">
        <v>0.946153210400002</v>
      </c>
      <c r="C9" s="13">
        <v>0.35358119818355599</v>
      </c>
      <c r="D9" s="13"/>
      <c r="E9" s="13"/>
    </row>
    <row r="10" spans="1:8" x14ac:dyDescent="0.25">
      <c r="A10" s="13">
        <v>2021</v>
      </c>
      <c r="B10" s="13">
        <v>0.13213190205574599</v>
      </c>
      <c r="C10" s="13">
        <v>-0.38657468526359701</v>
      </c>
      <c r="D10" s="13"/>
      <c r="E10" s="13"/>
    </row>
    <row r="11" spans="1:8" x14ac:dyDescent="0.25">
      <c r="A11" s="13">
        <v>2022</v>
      </c>
      <c r="B11" s="13">
        <v>0.154446978950013</v>
      </c>
      <c r="C11" s="13">
        <v>-0.318452165586606</v>
      </c>
      <c r="D11" s="13"/>
      <c r="E11" s="13"/>
    </row>
    <row r="12" spans="1:8" x14ac:dyDescent="0.25">
      <c r="A12" s="13">
        <v>2023</v>
      </c>
      <c r="B12" s="13">
        <v>4.5367033706803402E-2</v>
      </c>
      <c r="C12" s="13">
        <v>-0.29591846794913002</v>
      </c>
      <c r="D12" s="13"/>
      <c r="E12" s="13"/>
    </row>
    <row r="13" spans="1:8" x14ac:dyDescent="0.25">
      <c r="A13" s="13">
        <v>2024</v>
      </c>
      <c r="B13" s="13">
        <v>4.1324351631346998E-2</v>
      </c>
      <c r="C13" s="13">
        <v>-0.24851896050688799</v>
      </c>
      <c r="D13" s="13"/>
      <c r="E13" s="13"/>
    </row>
    <row r="14" spans="1:8" x14ac:dyDescent="0.25">
      <c r="A14" s="13">
        <v>2025</v>
      </c>
      <c r="B14" s="13">
        <v>-3.35082897245427E-2</v>
      </c>
      <c r="C14" s="13">
        <v>-0.24703287715068301</v>
      </c>
      <c r="D14" s="13"/>
      <c r="E14" s="13"/>
    </row>
    <row r="15" spans="1:8" x14ac:dyDescent="0.25">
      <c r="A15" s="13">
        <v>2026</v>
      </c>
      <c r="B15" s="13">
        <v>-5.9758208705541799E-2</v>
      </c>
      <c r="C15" s="13">
        <v>-0.44099013929714498</v>
      </c>
      <c r="D15" s="13">
        <v>1.5718915276957599</v>
      </c>
      <c r="E15" s="13">
        <v>1.19065876065147</v>
      </c>
    </row>
    <row r="16" spans="1:8" x14ac:dyDescent="0.25">
      <c r="A16" s="13">
        <v>2027</v>
      </c>
      <c r="B16" s="13">
        <v>-4.4470336462940303E-2</v>
      </c>
      <c r="C16" s="13">
        <v>-0.58761102505344598</v>
      </c>
      <c r="D16" s="13">
        <v>1.58654114417599</v>
      </c>
      <c r="E16" s="13">
        <v>1.0639363537694999</v>
      </c>
    </row>
    <row r="17" spans="1:5" x14ac:dyDescent="0.25">
      <c r="A17" s="13">
        <v>2028</v>
      </c>
      <c r="B17" s="13">
        <v>0.23109921460291299</v>
      </c>
      <c r="C17" s="13">
        <v>-0.47035202287191402</v>
      </c>
      <c r="D17" s="13">
        <v>1.86095883650312</v>
      </c>
      <c r="E17" s="13">
        <v>1.2127996877940199</v>
      </c>
    </row>
    <row r="18" spans="1:5" x14ac:dyDescent="0.25">
      <c r="A18" s="13">
        <v>2029</v>
      </c>
      <c r="B18" s="13">
        <v>0.123055332688027</v>
      </c>
      <c r="C18" s="13">
        <v>-0.73086933125245002</v>
      </c>
      <c r="D18" s="13">
        <v>1.7520299650620299</v>
      </c>
      <c r="E18" s="13">
        <v>0.99632760634723105</v>
      </c>
    </row>
    <row r="19" spans="1:5" x14ac:dyDescent="0.25">
      <c r="A19" s="13">
        <v>2030</v>
      </c>
      <c r="B19" s="13">
        <v>-1.2128703566366601E-2</v>
      </c>
      <c r="C19" s="13">
        <v>-1.0197352690811701</v>
      </c>
      <c r="D19" s="13">
        <v>1.6160346410622799</v>
      </c>
      <c r="E19" s="13">
        <v>0.76386603312614698</v>
      </c>
    </row>
    <row r="20" spans="1:5" x14ac:dyDescent="0.25">
      <c r="A20" s="13">
        <v>2031</v>
      </c>
      <c r="B20" s="13">
        <v>-0.18230984015940399</v>
      </c>
      <c r="C20" s="13">
        <v>-1.3490136615608801</v>
      </c>
      <c r="D20" s="13">
        <v>1.4463150746789699</v>
      </c>
      <c r="E20" s="13">
        <v>0.50489887701601099</v>
      </c>
    </row>
    <row r="21" spans="1:5" x14ac:dyDescent="0.25">
      <c r="A21" s="13">
        <v>2032</v>
      </c>
      <c r="B21" s="13">
        <v>-0.27188182856124798</v>
      </c>
      <c r="C21" s="13">
        <v>-1.60686474741775</v>
      </c>
      <c r="D21" s="13">
        <v>1.35655800021633</v>
      </c>
      <c r="E21" s="13">
        <v>0.32975437995134199</v>
      </c>
    </row>
    <row r="22" spans="1:5" x14ac:dyDescent="0.25">
      <c r="A22" s="13">
        <v>2033</v>
      </c>
      <c r="B22" s="13">
        <v>-0.39499696700789899</v>
      </c>
      <c r="C22" s="13">
        <v>-1.90945143150665</v>
      </c>
      <c r="D22" s="13">
        <v>1.23300880978</v>
      </c>
      <c r="E22" s="13">
        <v>0.123447199448219</v>
      </c>
    </row>
    <row r="23" spans="1:5" x14ac:dyDescent="0.25">
      <c r="A23" s="13">
        <v>2034</v>
      </c>
      <c r="B23" s="13">
        <v>-0.48979846809518301</v>
      </c>
      <c r="C23" s="13">
        <v>-2.1980157500164799</v>
      </c>
      <c r="D23" s="13">
        <v>1.1386005037759299</v>
      </c>
      <c r="E23" s="13">
        <v>-5.3574244111512397E-2</v>
      </c>
    </row>
    <row r="24" spans="1:5" x14ac:dyDescent="0.25">
      <c r="A24" s="13">
        <v>2035</v>
      </c>
      <c r="B24" s="13">
        <v>-0.59467270501203795</v>
      </c>
      <c r="C24" s="13">
        <v>-2.5147851754120198</v>
      </c>
      <c r="D24" s="13">
        <v>1.0334019240594301</v>
      </c>
      <c r="E24" s="13">
        <v>-0.243763666567471</v>
      </c>
    </row>
    <row r="25" spans="1:5" x14ac:dyDescent="0.25">
      <c r="A25" s="13">
        <v>2036</v>
      </c>
      <c r="B25" s="13">
        <v>-0.75121922454961099</v>
      </c>
      <c r="C25" s="13">
        <v>-2.7332895244928701</v>
      </c>
      <c r="D25" s="13">
        <v>0.87639663008899604</v>
      </c>
      <c r="E25" s="13">
        <v>-0.38144560982765802</v>
      </c>
    </row>
    <row r="26" spans="1:5" x14ac:dyDescent="0.25">
      <c r="A26" s="13">
        <v>2037</v>
      </c>
      <c r="B26" s="13">
        <v>-0.89476185204138003</v>
      </c>
      <c r="C26" s="13">
        <v>-2.9449257810814902</v>
      </c>
      <c r="D26" s="13">
        <v>0.73225373386442705</v>
      </c>
      <c r="E26" s="13">
        <v>-0.51053863814163003</v>
      </c>
    </row>
    <row r="27" spans="1:5" x14ac:dyDescent="0.25">
      <c r="A27" s="13">
        <v>2038</v>
      </c>
      <c r="B27" s="13">
        <v>-1.0590358440152901</v>
      </c>
      <c r="C27" s="13">
        <v>-3.1839946762007298</v>
      </c>
      <c r="D27" s="13">
        <v>0.568157805330052</v>
      </c>
      <c r="E27" s="13">
        <v>-0.66482087956161395</v>
      </c>
    </row>
    <row r="28" spans="1:5" x14ac:dyDescent="0.25">
      <c r="A28" s="13">
        <v>2039</v>
      </c>
      <c r="B28" s="13">
        <v>-1.1551631469814201</v>
      </c>
      <c r="C28" s="13">
        <v>-3.3619972337781001</v>
      </c>
      <c r="D28" s="13">
        <v>0.47157134574749998</v>
      </c>
      <c r="E28" s="13">
        <v>-0.75779785320566495</v>
      </c>
    </row>
    <row r="29" spans="1:5" x14ac:dyDescent="0.25">
      <c r="A29" s="13">
        <v>2040</v>
      </c>
      <c r="B29" s="13">
        <v>-1.21683487324786</v>
      </c>
      <c r="C29" s="13">
        <v>-3.5109202864746298</v>
      </c>
      <c r="D29" s="13">
        <v>0.409605053958076</v>
      </c>
      <c r="E29" s="13">
        <v>-0.82060424467884896</v>
      </c>
    </row>
    <row r="30" spans="1:5" x14ac:dyDescent="0.25">
      <c r="A30" s="13">
        <v>2041</v>
      </c>
      <c r="B30" s="13">
        <v>-0.914820435759096</v>
      </c>
      <c r="C30" s="13">
        <v>-3.2977264058728601</v>
      </c>
      <c r="D30" s="13">
        <v>0.71076093083605196</v>
      </c>
      <c r="E30" s="13">
        <v>-0.52198968667536205</v>
      </c>
    </row>
    <row r="31" spans="1:5" x14ac:dyDescent="0.25">
      <c r="A31" s="13">
        <v>2042</v>
      </c>
      <c r="B31" s="13">
        <v>-0.96810036968570401</v>
      </c>
      <c r="C31" s="13">
        <v>-3.4303943693883601</v>
      </c>
      <c r="D31" s="13">
        <v>0.65746142216939196</v>
      </c>
      <c r="E31" s="13">
        <v>-0.56675310639310705</v>
      </c>
    </row>
    <row r="32" spans="1:5" x14ac:dyDescent="0.25">
      <c r="A32" s="13">
        <v>2043</v>
      </c>
      <c r="B32" s="13">
        <v>-1.03994261748081</v>
      </c>
      <c r="C32" s="13">
        <v>-3.5843358760699902</v>
      </c>
      <c r="D32" s="13">
        <v>0.58560635389863402</v>
      </c>
      <c r="E32" s="13">
        <v>-0.63165071027942299</v>
      </c>
    </row>
    <row r="33" spans="1:5" x14ac:dyDescent="0.25">
      <c r="A33" s="13">
        <v>2044</v>
      </c>
      <c r="B33" s="13">
        <v>-1.1206584657591001</v>
      </c>
      <c r="C33" s="13">
        <v>-3.7511656286459698</v>
      </c>
      <c r="D33" s="13">
        <v>0.50552579489858096</v>
      </c>
      <c r="E33" s="13">
        <v>-0.707764634017646</v>
      </c>
    </row>
    <row r="34" spans="1:5" x14ac:dyDescent="0.25">
      <c r="A34" s="13">
        <v>2045</v>
      </c>
      <c r="B34" s="13">
        <v>-1.1801512189599499</v>
      </c>
      <c r="C34" s="13">
        <v>-3.9012596004728999</v>
      </c>
      <c r="D34" s="13">
        <v>0.44607576709652502</v>
      </c>
      <c r="E34" s="13">
        <v>-0.76672701795574105</v>
      </c>
    </row>
    <row r="35" spans="1:5" x14ac:dyDescent="0.25">
      <c r="A35" s="13">
        <v>2046</v>
      </c>
      <c r="B35" s="13">
        <v>-1.2298458586935199</v>
      </c>
      <c r="C35" s="13">
        <v>-4.0462440878917496</v>
      </c>
      <c r="D35" s="13">
        <v>0.39638670782413998</v>
      </c>
      <c r="E35" s="13">
        <v>-0.81903845678216902</v>
      </c>
    </row>
    <row r="36" spans="1:5" x14ac:dyDescent="0.25">
      <c r="A36" s="13">
        <v>2047</v>
      </c>
      <c r="B36" s="13">
        <v>-1.27139220415839</v>
      </c>
      <c r="C36" s="13">
        <v>-4.1858847520206304</v>
      </c>
      <c r="D36" s="13">
        <v>0.35487000918579498</v>
      </c>
      <c r="E36" s="13">
        <v>-0.86494373362215704</v>
      </c>
    </row>
    <row r="37" spans="1:5" x14ac:dyDescent="0.25">
      <c r="A37" s="13">
        <v>2048</v>
      </c>
      <c r="B37" s="13">
        <v>-1.32790405957441</v>
      </c>
      <c r="C37" s="13">
        <v>-4.34315599599827</v>
      </c>
      <c r="D37" s="13">
        <v>0.29900990638832498</v>
      </c>
      <c r="E37" s="13">
        <v>-0.92699381470492903</v>
      </c>
    </row>
    <row r="38" spans="1:5" x14ac:dyDescent="0.25">
      <c r="A38" s="13">
        <v>2049</v>
      </c>
      <c r="B38" s="13">
        <v>-1.34371251956853</v>
      </c>
      <c r="C38" s="13">
        <v>-4.4625738979306204</v>
      </c>
      <c r="D38" s="13">
        <v>0.28330253652146697</v>
      </c>
      <c r="E38" s="13">
        <v>-0.95123790762473104</v>
      </c>
    </row>
    <row r="39" spans="1:5" x14ac:dyDescent="0.25">
      <c r="A39" s="13">
        <v>2050</v>
      </c>
      <c r="B39" s="13">
        <v>-1.3563835052598501</v>
      </c>
      <c r="C39" s="13">
        <v>-4.5812944638389297</v>
      </c>
      <c r="D39" s="13">
        <v>0.270750536961335</v>
      </c>
      <c r="E39" s="13">
        <v>-0.97363816559430705</v>
      </c>
    </row>
    <row r="40" spans="1:5" x14ac:dyDescent="0.25">
      <c r="A40" s="13">
        <v>2051</v>
      </c>
      <c r="B40" s="13">
        <v>-1.39475408095513</v>
      </c>
      <c r="C40" s="13">
        <v>-4.7275092896662896</v>
      </c>
      <c r="D40" s="13">
        <v>0.23311431829555601</v>
      </c>
      <c r="E40" s="13">
        <v>-1.02180078460486</v>
      </c>
    </row>
    <row r="41" spans="1:5" x14ac:dyDescent="0.25">
      <c r="A41" s="13">
        <v>2052</v>
      </c>
      <c r="B41" s="13">
        <v>-1.40080005129476</v>
      </c>
      <c r="C41" s="13">
        <v>-4.8443559143957904</v>
      </c>
      <c r="D41" s="13">
        <v>0.227200970933091</v>
      </c>
      <c r="E41" s="13">
        <v>-1.0400458288997001</v>
      </c>
    </row>
    <row r="42" spans="1:5" x14ac:dyDescent="0.25">
      <c r="A42" s="13">
        <v>2053</v>
      </c>
      <c r="B42" s="13">
        <v>-1.4030154556571399</v>
      </c>
      <c r="C42" s="13">
        <v>-4.9596788737755597</v>
      </c>
      <c r="D42" s="13">
        <v>0.22507576524828099</v>
      </c>
      <c r="E42" s="13">
        <v>-1.0551994047703299</v>
      </c>
    </row>
    <row r="43" spans="1:5" x14ac:dyDescent="0.25">
      <c r="A43" s="13">
        <v>2054</v>
      </c>
      <c r="B43" s="13">
        <v>-1.4073852810605301</v>
      </c>
      <c r="C43" s="13">
        <v>-5.0789862572664699</v>
      </c>
      <c r="D43" s="13">
        <v>0.220748403869725</v>
      </c>
      <c r="E43" s="13">
        <v>-1.07277859720405</v>
      </c>
    </row>
    <row r="44" spans="1:5" x14ac:dyDescent="0.25">
      <c r="A44" s="13">
        <v>2055</v>
      </c>
      <c r="B44" s="13">
        <v>-1.0381979029647299</v>
      </c>
      <c r="C44" s="13">
        <v>-4.8232833296744699</v>
      </c>
      <c r="D44" s="13">
        <v>0.58927267022582497</v>
      </c>
      <c r="E44" s="13">
        <v>-0.71666895040044798</v>
      </c>
    </row>
    <row r="45" spans="1:5" x14ac:dyDescent="0.25">
      <c r="A45" s="13">
        <v>2056</v>
      </c>
      <c r="B45" s="13">
        <v>-1.0348443152373901</v>
      </c>
      <c r="C45" s="13">
        <v>-4.92276853920914</v>
      </c>
      <c r="D45" s="13">
        <v>0.59262393975458605</v>
      </c>
      <c r="E45" s="13">
        <v>-0.711780277996927</v>
      </c>
    </row>
    <row r="46" spans="1:5" x14ac:dyDescent="0.25">
      <c r="A46" s="13">
        <v>2057</v>
      </c>
      <c r="B46" s="13">
        <v>-1.00759976743123</v>
      </c>
      <c r="C46" s="13">
        <v>-4.9985552438056402</v>
      </c>
      <c r="D46" s="13">
        <v>0.619874595347366</v>
      </c>
      <c r="E46" s="13">
        <v>-0.68174862437171801</v>
      </c>
    </row>
    <row r="47" spans="1:5" x14ac:dyDescent="0.25">
      <c r="A47" s="13">
        <v>2058</v>
      </c>
      <c r="B47" s="13">
        <v>-0.96542813318308296</v>
      </c>
      <c r="C47" s="13">
        <v>-5.0594384805200301</v>
      </c>
      <c r="D47" s="13">
        <v>0.66205469231326197</v>
      </c>
      <c r="E47" s="13">
        <v>-0.63548526596075705</v>
      </c>
    </row>
    <row r="48" spans="1:5" x14ac:dyDescent="0.25">
      <c r="A48" s="13">
        <v>2059</v>
      </c>
      <c r="B48" s="13">
        <v>-0.93782502031175097</v>
      </c>
      <c r="C48" s="13">
        <v>-5.1341959007655804</v>
      </c>
      <c r="D48" s="13">
        <v>0.69030677470660395</v>
      </c>
      <c r="E48" s="13">
        <v>-0.60120109976394898</v>
      </c>
    </row>
    <row r="49" spans="1:5" x14ac:dyDescent="0.25">
      <c r="A49" s="13">
        <v>2060</v>
      </c>
      <c r="B49" s="13">
        <v>-0.91524914101633303</v>
      </c>
      <c r="C49" s="13">
        <v>-5.2140937765741597</v>
      </c>
      <c r="D49" s="13">
        <v>0.71290833104587803</v>
      </c>
      <c r="E49" s="13">
        <v>-0.57129085233793298</v>
      </c>
    </row>
    <row r="50" spans="1:5" x14ac:dyDescent="0.25">
      <c r="A50" s="13">
        <v>2061</v>
      </c>
      <c r="B50" s="13">
        <v>-0.91492319914429199</v>
      </c>
      <c r="C50" s="13">
        <v>-5.3189415313351498</v>
      </c>
      <c r="D50" s="13">
        <v>0.71322890127844996</v>
      </c>
      <c r="E50" s="13">
        <v>-0.56327101347424802</v>
      </c>
    </row>
    <row r="51" spans="1:5" x14ac:dyDescent="0.25">
      <c r="A51" s="13">
        <v>2062</v>
      </c>
      <c r="B51" s="13">
        <v>-0.90704904678243203</v>
      </c>
      <c r="C51" s="13">
        <v>-5.41836158733493</v>
      </c>
      <c r="D51" s="13">
        <v>0.72108690457745295</v>
      </c>
      <c r="E51" s="13">
        <v>-0.54727195643844395</v>
      </c>
    </row>
    <row r="52" spans="1:5" x14ac:dyDescent="0.25">
      <c r="A52" s="13">
        <v>2063</v>
      </c>
      <c r="B52" s="13">
        <v>-0.89446853060000497</v>
      </c>
      <c r="C52" s="13">
        <v>-5.5148477684914097</v>
      </c>
      <c r="D52" s="13">
        <v>0.73363008861560597</v>
      </c>
      <c r="E52" s="13">
        <v>-0.525982579451024</v>
      </c>
    </row>
    <row r="53" spans="1:5" x14ac:dyDescent="0.25">
      <c r="A53" s="13">
        <v>2064</v>
      </c>
      <c r="B53" s="13">
        <v>-0.88193360730786996</v>
      </c>
      <c r="C53" s="13">
        <v>-5.6128951705654</v>
      </c>
      <c r="D53" s="13">
        <v>0.74612993829940599</v>
      </c>
      <c r="E53" s="13">
        <v>-0.50396690483221995</v>
      </c>
    </row>
    <row r="54" spans="1:5" x14ac:dyDescent="0.25">
      <c r="A54" s="13">
        <v>2065</v>
      </c>
      <c r="B54" s="13">
        <v>-0.87285939579103</v>
      </c>
      <c r="C54" s="13">
        <v>-5.7158947069681298</v>
      </c>
      <c r="D54" s="13">
        <v>0.75513752599013995</v>
      </c>
      <c r="E54" s="13">
        <v>-0.48469137610124102</v>
      </c>
    </row>
    <row r="55" spans="1:5" x14ac:dyDescent="0.25">
      <c r="A55" s="13">
        <v>2066</v>
      </c>
      <c r="B55" s="13">
        <v>-0.86664965760239199</v>
      </c>
      <c r="C55" s="13">
        <v>-5.8233933767641402</v>
      </c>
      <c r="D55" s="13">
        <v>0.76125083896160795</v>
      </c>
      <c r="E55" s="13">
        <v>-0.46771601152908099</v>
      </c>
    </row>
    <row r="56" spans="1:5" x14ac:dyDescent="0.25">
      <c r="A56" s="13">
        <v>2067</v>
      </c>
      <c r="B56" s="13">
        <v>-0.864182185141671</v>
      </c>
      <c r="C56" s="13">
        <v>-5.9363946669839596</v>
      </c>
      <c r="D56" s="13">
        <v>0.76357902757137996</v>
      </c>
      <c r="E56" s="13">
        <v>-0.45405815634985902</v>
      </c>
    </row>
    <row r="57" spans="1:5" x14ac:dyDescent="0.25">
      <c r="A57" s="13">
        <v>2068</v>
      </c>
      <c r="B57" s="13">
        <v>-0.86695894954028196</v>
      </c>
      <c r="C57" s="13">
        <v>-6.0565156837364</v>
      </c>
      <c r="D57" s="13">
        <v>0.760648657720851</v>
      </c>
      <c r="E57" s="13">
        <v>-0.44534280207842702</v>
      </c>
    </row>
    <row r="58" spans="1:5" x14ac:dyDescent="0.25">
      <c r="A58" s="13">
        <v>2069</v>
      </c>
      <c r="B58" s="13">
        <v>-0.86740599603343504</v>
      </c>
      <c r="C58" s="13">
        <v>-6.1762115612845001</v>
      </c>
      <c r="D58" s="13">
        <v>0.76003683446608095</v>
      </c>
      <c r="E58" s="13">
        <v>-0.43418749038424298</v>
      </c>
    </row>
    <row r="59" spans="1:5" x14ac:dyDescent="0.25">
      <c r="A59" s="13">
        <v>2070</v>
      </c>
      <c r="B59" s="13">
        <v>-0.88155933027522604</v>
      </c>
      <c r="C59" s="13">
        <v>-6.31121653582374</v>
      </c>
      <c r="D59" s="13">
        <v>0.74573915450629802</v>
      </c>
      <c r="E59" s="13">
        <v>-0.43649783767544098</v>
      </c>
    </row>
    <row r="60" spans="1:5" x14ac:dyDescent="0.25">
      <c r="A60" s="13">
        <v>2071</v>
      </c>
      <c r="B60" s="13">
        <v>-0.90749513766615497</v>
      </c>
      <c r="C60" s="13">
        <v>-6.4600184516604404</v>
      </c>
      <c r="D60" s="13">
        <v>0.71967322070283002</v>
      </c>
      <c r="E60" s="13">
        <v>-0.45097489413118702</v>
      </c>
    </row>
    <row r="61" spans="1:5" x14ac:dyDescent="0.25">
      <c r="A61" s="13">
        <v>2072</v>
      </c>
      <c r="B61" s="13">
        <v>-0.94426874180234299</v>
      </c>
      <c r="C61" s="13">
        <v>-6.6221022096564104</v>
      </c>
      <c r="D61" s="13">
        <v>0.68278692152820397</v>
      </c>
      <c r="E61" s="13">
        <v>-0.47723423490571298</v>
      </c>
    </row>
    <row r="62" spans="1:5" x14ac:dyDescent="0.25">
      <c r="A62" s="13">
        <v>2073</v>
      </c>
      <c r="B62" s="13">
        <v>-0.99538848819120096</v>
      </c>
      <c r="C62" s="13">
        <v>-6.8014243577408999</v>
      </c>
      <c r="D62" s="13">
        <v>0.63158838181908905</v>
      </c>
      <c r="E62" s="13">
        <v>-0.51928747792394503</v>
      </c>
    </row>
    <row r="63" spans="1:5" x14ac:dyDescent="0.25">
      <c r="A63" s="13">
        <v>2074</v>
      </c>
      <c r="B63" s="13">
        <v>-1.0463779208823401</v>
      </c>
      <c r="C63" s="13">
        <v>-6.9840497858409201</v>
      </c>
      <c r="D63" s="13">
        <v>0.58056087745373597</v>
      </c>
      <c r="E63" s="13">
        <v>-0.56330229349043603</v>
      </c>
    </row>
    <row r="64" spans="1:5" x14ac:dyDescent="0.25">
      <c r="A64" s="13">
        <v>2075</v>
      </c>
      <c r="B64" s="13">
        <v>-1.0958604356233901</v>
      </c>
      <c r="C64" s="13">
        <v>-7.1686335448006302</v>
      </c>
      <c r="D64" s="13">
        <v>0.53106710138074098</v>
      </c>
      <c r="E64" s="13">
        <v>-0.60796834058718596</v>
      </c>
    </row>
    <row r="65" spans="1:5" x14ac:dyDescent="0.25">
      <c r="A65" s="13">
        <v>2076</v>
      </c>
      <c r="B65" s="13">
        <v>-1.1393807606049999</v>
      </c>
      <c r="C65" s="13">
        <v>-7.3506780737199904</v>
      </c>
      <c r="D65" s="13">
        <v>0.48757894940169799</v>
      </c>
      <c r="E65" s="13">
        <v>-0.64878099808204703</v>
      </c>
    </row>
    <row r="66" spans="1:5" x14ac:dyDescent="0.25">
      <c r="A66" s="13">
        <v>2077</v>
      </c>
      <c r="B66" s="13">
        <v>-1.1747130846915499</v>
      </c>
      <c r="C66" s="13">
        <v>-7.5277277975057402</v>
      </c>
      <c r="D66" s="13">
        <v>0.45229811623294802</v>
      </c>
      <c r="E66" s="13">
        <v>-0.68330614521021804</v>
      </c>
    </row>
    <row r="67" spans="1:5" x14ac:dyDescent="0.25">
      <c r="A67" s="13">
        <v>2078</v>
      </c>
      <c r="B67" s="13">
        <v>-1.2023392495520999</v>
      </c>
      <c r="C67" s="13">
        <v>-7.6999808139583497</v>
      </c>
      <c r="D67" s="13">
        <v>0.42475970107223798</v>
      </c>
      <c r="E67" s="13">
        <v>-0.71168087889166798</v>
      </c>
    </row>
    <row r="68" spans="1:5" x14ac:dyDescent="0.25">
      <c r="A68" s="13">
        <v>2079</v>
      </c>
      <c r="B68" s="13">
        <v>-1.2233069673908199</v>
      </c>
      <c r="C68" s="13">
        <v>-7.8681831113795502</v>
      </c>
      <c r="D68" s="13">
        <v>0.40390686192428199</v>
      </c>
      <c r="E68" s="13">
        <v>-0.73463423512745396</v>
      </c>
    </row>
    <row r="69" spans="1:5" x14ac:dyDescent="0.25">
      <c r="A69" s="15">
        <v>2080</v>
      </c>
      <c r="B69" s="15">
        <v>-1.23387258670279</v>
      </c>
      <c r="C69" s="15">
        <v>-8.0282841809949907</v>
      </c>
      <c r="D69" s="15">
        <v>0.39350406116692799</v>
      </c>
      <c r="E69" s="15">
        <v>-0.74811234729894405</v>
      </c>
    </row>
  </sheetData>
  <mergeCells count="2">
    <mergeCell ref="A1:E1"/>
    <mergeCell ref="G1:H1"/>
  </mergeCells>
  <pageMargins left="0.7" right="0.7" top="0.75" bottom="0.75" header="0.3" footer="0.3"/>
  <pageSetup paperSize="9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69"/>
  <sheetViews>
    <sheetView topLeftCell="A37" workbookViewId="0">
      <selection sqref="A1:C1"/>
    </sheetView>
  </sheetViews>
  <sheetFormatPr defaultRowHeight="15" x14ac:dyDescent="0.25"/>
  <cols>
    <col min="1" max="1" width="10.28515625" customWidth="1"/>
    <col min="2" max="2" width="35.7109375" customWidth="1"/>
    <col min="3" max="3" width="19.7109375" customWidth="1"/>
    <col min="5" max="5" width="12.7109375" customWidth="1"/>
    <col min="6" max="6" width="15.7109375" customWidth="1"/>
  </cols>
  <sheetData>
    <row r="1" spans="1:6" ht="15.75" x14ac:dyDescent="0.25">
      <c r="A1" s="91" t="s">
        <v>30</v>
      </c>
      <c r="B1" s="92"/>
      <c r="C1" s="92"/>
      <c r="E1" s="91" t="s">
        <v>31</v>
      </c>
      <c r="F1" s="92"/>
    </row>
    <row r="2" spans="1:6" x14ac:dyDescent="0.25">
      <c r="A2" s="9" t="s">
        <v>29</v>
      </c>
      <c r="B2" s="9" t="s">
        <v>36</v>
      </c>
      <c r="C2" s="9" t="s">
        <v>37</v>
      </c>
      <c r="E2" s="16" t="s">
        <v>32</v>
      </c>
      <c r="F2" s="10" t="s">
        <v>2</v>
      </c>
    </row>
    <row r="3" spans="1:6" x14ac:dyDescent="0.25">
      <c r="A3" s="19">
        <v>2014</v>
      </c>
      <c r="B3" s="19">
        <v>67.846000000000004</v>
      </c>
      <c r="C3" s="19">
        <v>67.846000000000004</v>
      </c>
      <c r="E3" s="16" t="s">
        <v>33</v>
      </c>
      <c r="F3" s="11"/>
    </row>
    <row r="4" spans="1:6" x14ac:dyDescent="0.25">
      <c r="A4" s="18">
        <v>2015</v>
      </c>
      <c r="B4" s="18">
        <v>64.632000000000005</v>
      </c>
      <c r="C4" s="18">
        <v>64.632000000000005</v>
      </c>
      <c r="E4" s="16" t="s">
        <v>34</v>
      </c>
      <c r="F4" s="12" t="s">
        <v>35</v>
      </c>
    </row>
    <row r="5" spans="1:6" x14ac:dyDescent="0.25">
      <c r="A5" s="18">
        <v>2016</v>
      </c>
      <c r="B5" s="18">
        <v>61.8874913077711</v>
      </c>
      <c r="C5" s="18">
        <v>61.887491493494899</v>
      </c>
    </row>
    <row r="6" spans="1:6" x14ac:dyDescent="0.25">
      <c r="A6" s="18">
        <v>2017</v>
      </c>
      <c r="B6" s="18">
        <v>56.906900514850101</v>
      </c>
      <c r="C6" s="18">
        <v>56.906905018761599</v>
      </c>
      <c r="E6" s="17" t="str">
        <f>HYPERLINK("#'OVERZICHT'!A1", "Link naar overzicht")</f>
        <v>Link naar overzicht</v>
      </c>
    </row>
    <row r="7" spans="1:6" x14ac:dyDescent="0.25">
      <c r="A7" s="18">
        <v>2018</v>
      </c>
      <c r="B7" s="18">
        <v>52.3880541583151</v>
      </c>
      <c r="C7" s="18">
        <v>52.3880748582583</v>
      </c>
    </row>
    <row r="8" spans="1:6" x14ac:dyDescent="0.25">
      <c r="A8" s="18">
        <v>2019</v>
      </c>
      <c r="B8" s="18">
        <v>49.322270799374998</v>
      </c>
      <c r="C8" s="18">
        <v>49.322258190384602</v>
      </c>
    </row>
    <row r="9" spans="1:6" x14ac:dyDescent="0.25">
      <c r="A9" s="18">
        <v>2020</v>
      </c>
      <c r="B9" s="18">
        <v>47.579926706157302</v>
      </c>
      <c r="C9" s="18">
        <v>47.579914423798698</v>
      </c>
    </row>
    <row r="10" spans="1:6" x14ac:dyDescent="0.25">
      <c r="A10" s="18">
        <v>2021</v>
      </c>
      <c r="B10" s="18">
        <v>46.912464061931203</v>
      </c>
      <c r="C10" s="18">
        <v>46.9124666477883</v>
      </c>
    </row>
    <row r="11" spans="1:6" x14ac:dyDescent="0.25">
      <c r="A11" s="18">
        <v>2022</v>
      </c>
      <c r="B11" s="18">
        <v>46.119867339547497</v>
      </c>
      <c r="C11" s="18">
        <v>46.1198918108174</v>
      </c>
    </row>
    <row r="12" spans="1:6" x14ac:dyDescent="0.25">
      <c r="A12" s="18">
        <v>2023</v>
      </c>
      <c r="B12" s="18">
        <v>45.626170211441497</v>
      </c>
      <c r="C12" s="18">
        <v>45.626220732758298</v>
      </c>
    </row>
    <row r="13" spans="1:6" x14ac:dyDescent="0.25">
      <c r="A13" s="18">
        <v>2024</v>
      </c>
      <c r="B13" s="18">
        <v>44.841812924620001</v>
      </c>
      <c r="C13" s="18">
        <v>44.841894357158303</v>
      </c>
    </row>
    <row r="14" spans="1:6" x14ac:dyDescent="0.25">
      <c r="A14" s="18">
        <v>2025</v>
      </c>
      <c r="B14" s="18">
        <v>43.9352859565643</v>
      </c>
      <c r="C14" s="18">
        <v>43.935403341921401</v>
      </c>
    </row>
    <row r="15" spans="1:6" x14ac:dyDescent="0.25">
      <c r="A15" s="18">
        <v>2026</v>
      </c>
      <c r="B15" s="18">
        <v>43.1520107259878</v>
      </c>
      <c r="C15" s="18">
        <v>41.520470133454197</v>
      </c>
    </row>
    <row r="16" spans="1:6" x14ac:dyDescent="0.25">
      <c r="A16" s="18">
        <v>2027</v>
      </c>
      <c r="B16" s="18">
        <v>42.515826052472498</v>
      </c>
      <c r="C16" s="18">
        <v>39.285739725341401</v>
      </c>
    </row>
    <row r="17" spans="1:3" x14ac:dyDescent="0.25">
      <c r="A17" s="18">
        <v>2028</v>
      </c>
      <c r="B17" s="18">
        <v>41.773714050684902</v>
      </c>
      <c r="C17" s="18">
        <v>36.968720345556598</v>
      </c>
    </row>
    <row r="18" spans="1:3" x14ac:dyDescent="0.25">
      <c r="A18" s="18">
        <v>2029</v>
      </c>
      <c r="B18" s="18">
        <v>41.326623402828297</v>
      </c>
      <c r="C18" s="18">
        <v>34.951397157355103</v>
      </c>
    </row>
    <row r="19" spans="1:3" x14ac:dyDescent="0.25">
      <c r="A19" s="18">
        <v>2030</v>
      </c>
      <c r="B19" s="18">
        <v>41.188540534918303</v>
      </c>
      <c r="C19" s="18">
        <v>33.235138896729701</v>
      </c>
    </row>
    <row r="20" spans="1:3" x14ac:dyDescent="0.25">
      <c r="A20" s="18">
        <v>2031</v>
      </c>
      <c r="B20" s="18">
        <v>41.389951262019601</v>
      </c>
      <c r="C20" s="18">
        <v>31.835129351507401</v>
      </c>
    </row>
    <row r="21" spans="1:3" x14ac:dyDescent="0.25">
      <c r="A21" s="18">
        <v>2032</v>
      </c>
      <c r="B21" s="18">
        <v>41.842945795892902</v>
      </c>
      <c r="C21" s="18">
        <v>30.656138753686101</v>
      </c>
    </row>
    <row r="22" spans="1:3" x14ac:dyDescent="0.25">
      <c r="A22" s="18">
        <v>2033</v>
      </c>
      <c r="B22" s="18">
        <v>42.587626706110001</v>
      </c>
      <c r="C22" s="18">
        <v>29.7221503750844</v>
      </c>
    </row>
    <row r="23" spans="1:3" x14ac:dyDescent="0.25">
      <c r="A23" s="18">
        <v>2034</v>
      </c>
      <c r="B23" s="18">
        <v>43.594648987231203</v>
      </c>
      <c r="C23" s="18">
        <v>28.997041448579601</v>
      </c>
    </row>
    <row r="24" spans="1:3" x14ac:dyDescent="0.25">
      <c r="A24" s="18">
        <v>2035</v>
      </c>
      <c r="B24" s="18">
        <v>44.888297799620098</v>
      </c>
      <c r="C24" s="18">
        <v>28.486572985238499</v>
      </c>
    </row>
    <row r="25" spans="1:3" x14ac:dyDescent="0.25">
      <c r="A25" s="18">
        <v>2036</v>
      </c>
      <c r="B25" s="18">
        <v>46.390449263188103</v>
      </c>
      <c r="C25" s="18">
        <v>28.121501382539002</v>
      </c>
    </row>
    <row r="26" spans="1:3" x14ac:dyDescent="0.25">
      <c r="A26" s="18">
        <v>2037</v>
      </c>
      <c r="B26" s="18">
        <v>48.071871616971301</v>
      </c>
      <c r="C26" s="18">
        <v>27.893049942225101</v>
      </c>
    </row>
    <row r="27" spans="1:3" x14ac:dyDescent="0.25">
      <c r="A27" s="18">
        <v>2038</v>
      </c>
      <c r="B27" s="18">
        <v>49.947659994822601</v>
      </c>
      <c r="C27" s="18">
        <v>27.8245215498109</v>
      </c>
    </row>
    <row r="28" spans="1:3" x14ac:dyDescent="0.25">
      <c r="A28" s="18">
        <v>2039</v>
      </c>
      <c r="B28" s="18">
        <v>51.939795227950299</v>
      </c>
      <c r="C28" s="18">
        <v>27.852844898678399</v>
      </c>
    </row>
    <row r="29" spans="1:3" x14ac:dyDescent="0.25">
      <c r="A29" s="18">
        <v>2040</v>
      </c>
      <c r="B29" s="18">
        <v>54.016722357176498</v>
      </c>
      <c r="C29" s="18">
        <v>27.944506936613099</v>
      </c>
    </row>
    <row r="30" spans="1:3" x14ac:dyDescent="0.25">
      <c r="A30" s="18">
        <v>2041</v>
      </c>
      <c r="B30" s="18">
        <v>55.793584936494497</v>
      </c>
      <c r="C30" s="18">
        <v>27.739701393684701</v>
      </c>
    </row>
    <row r="31" spans="1:3" x14ac:dyDescent="0.25">
      <c r="A31" s="18">
        <v>2042</v>
      </c>
      <c r="B31" s="18">
        <v>57.658392703359503</v>
      </c>
      <c r="C31" s="18">
        <v>27.584205879464701</v>
      </c>
    </row>
    <row r="32" spans="1:3" x14ac:dyDescent="0.25">
      <c r="A32" s="18">
        <v>2043</v>
      </c>
      <c r="B32" s="18">
        <v>59.619140131508999</v>
      </c>
      <c r="C32" s="18">
        <v>27.4986183893853</v>
      </c>
    </row>
    <row r="33" spans="1:3" x14ac:dyDescent="0.25">
      <c r="A33" s="18">
        <v>2044</v>
      </c>
      <c r="B33" s="18">
        <v>61.6834396542923</v>
      </c>
      <c r="C33" s="18">
        <v>27.492409768551301</v>
      </c>
    </row>
    <row r="34" spans="1:3" x14ac:dyDescent="0.25">
      <c r="A34" s="18">
        <v>2045</v>
      </c>
      <c r="B34" s="18">
        <v>63.8302396789718</v>
      </c>
      <c r="C34" s="18">
        <v>27.546124922895299</v>
      </c>
    </row>
    <row r="35" spans="1:3" x14ac:dyDescent="0.25">
      <c r="A35" s="18">
        <v>2046</v>
      </c>
      <c r="B35" s="18">
        <v>66.063048948083306</v>
      </c>
      <c r="C35" s="18">
        <v>27.649613254633302</v>
      </c>
    </row>
    <row r="36" spans="1:3" x14ac:dyDescent="0.25">
      <c r="A36" s="18">
        <v>2047</v>
      </c>
      <c r="B36" s="18">
        <v>68.363130595747407</v>
      </c>
      <c r="C36" s="18">
        <v>27.7964925977363</v>
      </c>
    </row>
    <row r="37" spans="1:3" x14ac:dyDescent="0.25">
      <c r="A37" s="18">
        <v>2048</v>
      </c>
      <c r="B37" s="18">
        <v>70.742232653060697</v>
      </c>
      <c r="C37" s="18">
        <v>28.001924835370499</v>
      </c>
    </row>
    <row r="38" spans="1:3" x14ac:dyDescent="0.25">
      <c r="A38" s="18">
        <v>2049</v>
      </c>
      <c r="B38" s="18">
        <v>73.151953726581695</v>
      </c>
      <c r="C38" s="18">
        <v>28.226961782237101</v>
      </c>
    </row>
    <row r="39" spans="1:3" x14ac:dyDescent="0.25">
      <c r="A39" s="18">
        <v>2050</v>
      </c>
      <c r="B39" s="18">
        <v>75.603256761288705</v>
      </c>
      <c r="C39" s="18">
        <v>28.467629777855102</v>
      </c>
    </row>
    <row r="40" spans="1:3" x14ac:dyDescent="0.25">
      <c r="A40" s="18">
        <v>2051</v>
      </c>
      <c r="B40" s="18">
        <v>78.121738296780606</v>
      </c>
      <c r="C40" s="18">
        <v>28.749205333364699</v>
      </c>
    </row>
    <row r="41" spans="1:3" x14ac:dyDescent="0.25">
      <c r="A41" s="18">
        <v>2052</v>
      </c>
      <c r="B41" s="18">
        <v>80.675741047890895</v>
      </c>
      <c r="C41" s="18">
        <v>29.040453666879799</v>
      </c>
    </row>
    <row r="42" spans="1:3" x14ac:dyDescent="0.25">
      <c r="A42" s="18">
        <v>2053</v>
      </c>
      <c r="B42" s="18">
        <v>83.272332089198201</v>
      </c>
      <c r="C42" s="18">
        <v>29.3373329830156</v>
      </c>
    </row>
    <row r="43" spans="1:3" x14ac:dyDescent="0.25">
      <c r="A43" s="18">
        <v>2054</v>
      </c>
      <c r="B43" s="18">
        <v>85.913814434120894</v>
      </c>
      <c r="C43" s="18">
        <v>29.642236148758101</v>
      </c>
    </row>
    <row r="44" spans="1:3" x14ac:dyDescent="0.25">
      <c r="A44" s="18">
        <v>2055</v>
      </c>
      <c r="B44" s="18">
        <v>88.176704206672795</v>
      </c>
      <c r="C44" s="18">
        <v>29.583404466123</v>
      </c>
    </row>
    <row r="45" spans="1:3" x14ac:dyDescent="0.25">
      <c r="A45" s="18">
        <v>2056</v>
      </c>
      <c r="B45" s="18">
        <v>90.511297899902601</v>
      </c>
      <c r="C45" s="18">
        <v>29.519642048198101</v>
      </c>
    </row>
    <row r="46" spans="1:3" x14ac:dyDescent="0.25">
      <c r="A46" s="18">
        <v>2057</v>
      </c>
      <c r="B46" s="18">
        <v>92.850781807547193</v>
      </c>
      <c r="C46" s="18">
        <v>29.427763856260199</v>
      </c>
    </row>
    <row r="47" spans="1:3" x14ac:dyDescent="0.25">
      <c r="A47" s="18">
        <v>2058</v>
      </c>
      <c r="B47" s="18">
        <v>95.177373105119401</v>
      </c>
      <c r="C47" s="18">
        <v>29.292524523613999</v>
      </c>
    </row>
    <row r="48" spans="1:3" x14ac:dyDescent="0.25">
      <c r="A48" s="18">
        <v>2059</v>
      </c>
      <c r="B48" s="18">
        <v>97.503471532568199</v>
      </c>
      <c r="C48" s="18">
        <v>29.127326179233599</v>
      </c>
    </row>
    <row r="49" spans="1:3" x14ac:dyDescent="0.25">
      <c r="A49" s="18">
        <v>2060</v>
      </c>
      <c r="B49" s="18">
        <v>99.836145650059194</v>
      </c>
      <c r="C49" s="18">
        <v>28.937391615052402</v>
      </c>
    </row>
    <row r="50" spans="1:3" x14ac:dyDescent="0.25">
      <c r="A50" s="18">
        <v>2061</v>
      </c>
      <c r="B50" s="18">
        <v>102.236093206543</v>
      </c>
      <c r="C50" s="18">
        <v>28.7437472791982</v>
      </c>
    </row>
    <row r="51" spans="1:3" x14ac:dyDescent="0.25">
      <c r="A51" s="18">
        <v>2062</v>
      </c>
      <c r="B51" s="18">
        <v>104.68380804372001</v>
      </c>
      <c r="C51" s="18">
        <v>28.539004652253901</v>
      </c>
    </row>
    <row r="52" spans="1:3" x14ac:dyDescent="0.25">
      <c r="A52" s="18">
        <v>2063</v>
      </c>
      <c r="B52" s="18">
        <v>107.170253586261</v>
      </c>
      <c r="C52" s="18">
        <v>28.318380683414698</v>
      </c>
    </row>
    <row r="53" spans="1:3" x14ac:dyDescent="0.25">
      <c r="A53" s="18">
        <v>2064</v>
      </c>
      <c r="B53" s="18">
        <v>109.693170869116</v>
      </c>
      <c r="C53" s="18">
        <v>28.0817154427125</v>
      </c>
    </row>
    <row r="54" spans="1:3" x14ac:dyDescent="0.25">
      <c r="A54" s="18">
        <v>2065</v>
      </c>
      <c r="B54" s="18">
        <v>112.254831318047</v>
      </c>
      <c r="C54" s="18">
        <v>27.8322728174338</v>
      </c>
    </row>
    <row r="55" spans="1:3" x14ac:dyDescent="0.25">
      <c r="A55" s="18">
        <v>2066</v>
      </c>
      <c r="B55" s="18">
        <v>114.857596931508</v>
      </c>
      <c r="C55" s="18">
        <v>27.5727524232517</v>
      </c>
    </row>
    <row r="56" spans="1:3" x14ac:dyDescent="0.25">
      <c r="A56" s="18">
        <v>2067</v>
      </c>
      <c r="B56" s="18">
        <v>117.50506108355999</v>
      </c>
      <c r="C56" s="18">
        <v>27.3067790884683</v>
      </c>
    </row>
    <row r="57" spans="1:3" x14ac:dyDescent="0.25">
      <c r="A57" s="18">
        <v>2068</v>
      </c>
      <c r="B57" s="18">
        <v>120.20160202560299</v>
      </c>
      <c r="C57" s="18">
        <v>27.039539412598099</v>
      </c>
    </row>
    <row r="58" spans="1:3" x14ac:dyDescent="0.25">
      <c r="A58" s="18">
        <v>2069</v>
      </c>
      <c r="B58" s="18">
        <v>122.941230156473</v>
      </c>
      <c r="C58" s="18">
        <v>26.768844877631601</v>
      </c>
    </row>
    <row r="59" spans="1:3" x14ac:dyDescent="0.25">
      <c r="A59" s="18">
        <v>2070</v>
      </c>
      <c r="B59" s="18">
        <v>125.733152882105</v>
      </c>
      <c r="C59" s="18">
        <v>26.508535381324702</v>
      </c>
    </row>
    <row r="60" spans="1:3" x14ac:dyDescent="0.25">
      <c r="A60" s="18">
        <v>2071</v>
      </c>
      <c r="B60" s="18">
        <v>128.584761387763</v>
      </c>
      <c r="C60" s="18">
        <v>26.270764658622898</v>
      </c>
    </row>
    <row r="61" spans="1:3" x14ac:dyDescent="0.25">
      <c r="A61" s="18">
        <v>2072</v>
      </c>
      <c r="B61" s="18">
        <v>131.504308773801</v>
      </c>
      <c r="C61" s="18">
        <v>26.066859016968699</v>
      </c>
    </row>
    <row r="62" spans="1:3" x14ac:dyDescent="0.25">
      <c r="A62" s="18">
        <v>2073</v>
      </c>
      <c r="B62" s="18">
        <v>134.50508772632</v>
      </c>
      <c r="C62" s="18">
        <v>25.9117385534487</v>
      </c>
    </row>
    <row r="63" spans="1:3" x14ac:dyDescent="0.25">
      <c r="A63" s="18">
        <v>2074</v>
      </c>
      <c r="B63" s="18">
        <v>137.58526506366201</v>
      </c>
      <c r="C63" s="18">
        <v>25.806081661939398</v>
      </c>
    </row>
    <row r="64" spans="1:3" x14ac:dyDescent="0.25">
      <c r="A64" s="18">
        <v>2075</v>
      </c>
      <c r="B64" s="18">
        <v>140.743566593228</v>
      </c>
      <c r="C64" s="18">
        <v>25.749103634666302</v>
      </c>
    </row>
    <row r="65" spans="1:3" x14ac:dyDescent="0.25">
      <c r="A65" s="18">
        <v>2076</v>
      </c>
      <c r="B65" s="18">
        <v>143.97448762915801</v>
      </c>
      <c r="C65" s="18">
        <v>25.735502919155699</v>
      </c>
    </row>
    <row r="66" spans="1:3" x14ac:dyDescent="0.25">
      <c r="A66" s="18">
        <v>2077</v>
      </c>
      <c r="B66" s="18">
        <v>147.27045617559401</v>
      </c>
      <c r="C66" s="18">
        <v>25.757670473580799</v>
      </c>
    </row>
    <row r="67" spans="1:3" x14ac:dyDescent="0.25">
      <c r="A67" s="18">
        <v>2078</v>
      </c>
      <c r="B67" s="18">
        <v>150.625196470151</v>
      </c>
      <c r="C67" s="18">
        <v>25.808301166360799</v>
      </c>
    </row>
    <row r="68" spans="1:3" x14ac:dyDescent="0.25">
      <c r="A68" s="18">
        <v>2079</v>
      </c>
      <c r="B68" s="18">
        <v>154.03295900968399</v>
      </c>
      <c r="C68" s="18">
        <v>25.881055324153699</v>
      </c>
    </row>
    <row r="69" spans="1:3" x14ac:dyDescent="0.25">
      <c r="A69" s="20">
        <v>2080</v>
      </c>
      <c r="B69" s="20">
        <v>157.48320392270799</v>
      </c>
      <c r="C69" s="20">
        <v>25.965773288735999</v>
      </c>
    </row>
  </sheetData>
  <mergeCells count="2">
    <mergeCell ref="A1:C1"/>
    <mergeCell ref="E1:F1"/>
  </mergeCells>
  <pageMargins left="0.7" right="0.7" top="0.75" bottom="0.75" header="0.3" footer="0.3"/>
  <pageSetup paperSize="9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102"/>
  <sheetViews>
    <sheetView workbookViewId="0">
      <selection sqref="A1:F1"/>
    </sheetView>
  </sheetViews>
  <sheetFormatPr defaultRowHeight="15" x14ac:dyDescent="0.25"/>
  <cols>
    <col min="1" max="1" width="4.7109375" customWidth="1"/>
    <col min="2" max="2" width="12.7109375" customWidth="1"/>
    <col min="3" max="6" width="11.7109375" customWidth="1"/>
    <col min="8" max="8" width="12.7109375" customWidth="1"/>
    <col min="9" max="9" width="33.7109375" customWidth="1"/>
  </cols>
  <sheetData>
    <row r="1" spans="1:9" ht="15.75" x14ac:dyDescent="0.25">
      <c r="A1" s="91" t="s">
        <v>30</v>
      </c>
      <c r="B1" s="92"/>
      <c r="C1" s="92"/>
      <c r="D1" s="92"/>
      <c r="E1" s="92"/>
      <c r="F1" s="92"/>
      <c r="H1" s="91" t="s">
        <v>31</v>
      </c>
      <c r="I1" s="92"/>
    </row>
    <row r="2" spans="1:9" x14ac:dyDescent="0.25">
      <c r="A2" s="9" t="s">
        <v>29</v>
      </c>
      <c r="B2" s="9" t="s">
        <v>38</v>
      </c>
      <c r="C2" s="9" t="s">
        <v>39</v>
      </c>
      <c r="D2" s="9" t="s">
        <v>40</v>
      </c>
      <c r="E2" s="9" t="s">
        <v>41</v>
      </c>
      <c r="F2" s="9" t="s">
        <v>42</v>
      </c>
      <c r="H2" s="16" t="s">
        <v>32</v>
      </c>
      <c r="I2" s="10" t="s">
        <v>3</v>
      </c>
    </row>
    <row r="3" spans="1:9" x14ac:dyDescent="0.25">
      <c r="A3" s="22">
        <v>0</v>
      </c>
      <c r="B3" s="22">
        <v>11.505536806513</v>
      </c>
      <c r="C3" s="22">
        <v>8.4223839510133605</v>
      </c>
      <c r="D3" s="22">
        <v>1.5783854994150399</v>
      </c>
      <c r="E3" s="22">
        <v>1.50476735608458</v>
      </c>
      <c r="F3" s="22">
        <v>0</v>
      </c>
      <c r="H3" s="16" t="s">
        <v>33</v>
      </c>
      <c r="I3" s="11" t="s">
        <v>43</v>
      </c>
    </row>
    <row r="4" spans="1:9" x14ac:dyDescent="0.25">
      <c r="A4" s="21">
        <v>1</v>
      </c>
      <c r="B4" s="21">
        <v>11.5115408016879</v>
      </c>
      <c r="C4" s="21">
        <v>8.4223839510133605</v>
      </c>
      <c r="D4" s="21">
        <v>1.5843894945899599</v>
      </c>
      <c r="E4" s="21">
        <v>1.50476735608458</v>
      </c>
      <c r="F4" s="21">
        <v>0</v>
      </c>
      <c r="H4" s="16" t="s">
        <v>34</v>
      </c>
      <c r="I4" s="12" t="s">
        <v>44</v>
      </c>
    </row>
    <row r="5" spans="1:9" x14ac:dyDescent="0.25">
      <c r="A5" s="21">
        <v>2</v>
      </c>
      <c r="B5" s="21">
        <v>11.5958766764244</v>
      </c>
      <c r="C5" s="21">
        <v>8.4223839510133605</v>
      </c>
      <c r="D5" s="21">
        <v>1.6687253693264099</v>
      </c>
      <c r="E5" s="21">
        <v>1.50476735608458</v>
      </c>
      <c r="F5" s="21">
        <v>0</v>
      </c>
    </row>
    <row r="6" spans="1:9" x14ac:dyDescent="0.25">
      <c r="A6" s="21">
        <v>3</v>
      </c>
      <c r="B6" s="21">
        <v>11.7544127131465</v>
      </c>
      <c r="C6" s="21">
        <v>8.4223839510133605</v>
      </c>
      <c r="D6" s="21">
        <v>1.8272614060485499</v>
      </c>
      <c r="E6" s="21">
        <v>1.50476735608458</v>
      </c>
      <c r="F6" s="21">
        <v>0</v>
      </c>
      <c r="H6" s="17" t="str">
        <f>HYPERLINK("#'OVERZICHT'!A1", "Link naar overzicht")</f>
        <v>Link naar overzicht</v>
      </c>
    </row>
    <row r="7" spans="1:9" x14ac:dyDescent="0.25">
      <c r="A7" s="21">
        <v>4</v>
      </c>
      <c r="B7" s="21">
        <v>18.139243476781701</v>
      </c>
      <c r="C7" s="21">
        <v>8.4223839510133605</v>
      </c>
      <c r="D7" s="21">
        <v>2.0393390168772099</v>
      </c>
      <c r="E7" s="21">
        <v>1.50476735608458</v>
      </c>
      <c r="F7" s="21">
        <v>6.1727531528064903</v>
      </c>
    </row>
    <row r="8" spans="1:9" x14ac:dyDescent="0.25">
      <c r="A8" s="21">
        <v>5</v>
      </c>
      <c r="B8" s="21">
        <v>20.4133340502569</v>
      </c>
      <c r="C8" s="21">
        <v>8.4223839510133605</v>
      </c>
      <c r="D8" s="21">
        <v>2.2801678963573901</v>
      </c>
      <c r="E8" s="21">
        <v>1.50476735608458</v>
      </c>
      <c r="F8" s="21">
        <v>8.2060148468015708</v>
      </c>
    </row>
    <row r="9" spans="1:9" x14ac:dyDescent="0.25">
      <c r="A9" s="21">
        <v>6</v>
      </c>
      <c r="B9" s="21">
        <v>20.980776765858099</v>
      </c>
      <c r="C9" s="21">
        <v>8.4223839510133693</v>
      </c>
      <c r="D9" s="21">
        <v>2.5249577390340701</v>
      </c>
      <c r="E9" s="21">
        <v>1.8271735273455101</v>
      </c>
      <c r="F9" s="21">
        <v>8.2062615484652</v>
      </c>
    </row>
    <row r="10" spans="1:9" x14ac:dyDescent="0.25">
      <c r="A10" s="21">
        <v>7</v>
      </c>
      <c r="B10" s="21">
        <v>21.107381544021798</v>
      </c>
      <c r="C10" s="21">
        <v>8.4223839510133693</v>
      </c>
      <c r="D10" s="21">
        <v>2.7489182394522702</v>
      </c>
      <c r="E10" s="21">
        <v>1.8271735273455101</v>
      </c>
      <c r="F10" s="21">
        <v>8.1089058262106803</v>
      </c>
    </row>
    <row r="11" spans="1:9" x14ac:dyDescent="0.25">
      <c r="A11" s="21">
        <v>8</v>
      </c>
      <c r="B11" s="21">
        <v>21.373307187142899</v>
      </c>
      <c r="C11" s="21">
        <v>8.4223839510133693</v>
      </c>
      <c r="D11" s="21">
        <v>2.9312823695406398</v>
      </c>
      <c r="E11" s="21">
        <v>1.8271735273455101</v>
      </c>
      <c r="F11" s="21">
        <v>8.1924673392434109</v>
      </c>
    </row>
    <row r="12" spans="1:9" x14ac:dyDescent="0.25">
      <c r="A12" s="21">
        <v>9</v>
      </c>
      <c r="B12" s="21">
        <v>21.393789894813199</v>
      </c>
      <c r="C12" s="21">
        <v>8.4223839510133693</v>
      </c>
      <c r="D12" s="21">
        <v>3.06802844429152</v>
      </c>
      <c r="E12" s="21">
        <v>1.8271735273455101</v>
      </c>
      <c r="F12" s="21">
        <v>8.0762039721628103</v>
      </c>
    </row>
    <row r="13" spans="1:9" x14ac:dyDescent="0.25">
      <c r="A13" s="21">
        <v>10</v>
      </c>
      <c r="B13" s="21">
        <v>21.613230552845799</v>
      </c>
      <c r="C13" s="21">
        <v>8.4223839510133693</v>
      </c>
      <c r="D13" s="21">
        <v>3.1617669901969201</v>
      </c>
      <c r="E13" s="21">
        <v>1.8271735273455101</v>
      </c>
      <c r="F13" s="21">
        <v>8.20190608429</v>
      </c>
    </row>
    <row r="14" spans="1:9" x14ac:dyDescent="0.25">
      <c r="A14" s="21">
        <v>11</v>
      </c>
      <c r="B14" s="21">
        <v>21.469376798395398</v>
      </c>
      <c r="C14" s="21">
        <v>8.4223839510133693</v>
      </c>
      <c r="D14" s="21">
        <v>3.2157607672778501</v>
      </c>
      <c r="E14" s="21">
        <v>1.8271735273455101</v>
      </c>
      <c r="F14" s="21">
        <v>8.0040585527586696</v>
      </c>
    </row>
    <row r="15" spans="1:9" x14ac:dyDescent="0.25">
      <c r="A15" s="21">
        <v>12</v>
      </c>
      <c r="B15" s="21">
        <v>22.8140330933531</v>
      </c>
      <c r="C15" s="21">
        <v>8.4223839510133605</v>
      </c>
      <c r="D15" s="21">
        <v>3.2332725355553</v>
      </c>
      <c r="E15" s="21">
        <v>2.1496481064509601</v>
      </c>
      <c r="F15" s="21">
        <v>9.0087285003334294</v>
      </c>
    </row>
    <row r="16" spans="1:9" x14ac:dyDescent="0.25">
      <c r="A16" s="21">
        <v>13</v>
      </c>
      <c r="B16" s="21">
        <v>23.734817082692999</v>
      </c>
      <c r="C16" s="21">
        <v>8.4223839510133605</v>
      </c>
      <c r="D16" s="21">
        <v>3.2142136966861798</v>
      </c>
      <c r="E16" s="21">
        <v>2.1496481064509601</v>
      </c>
      <c r="F16" s="21">
        <v>9.9485713285424708</v>
      </c>
    </row>
    <row r="17" spans="1:6" x14ac:dyDescent="0.25">
      <c r="A17" s="21">
        <v>14</v>
      </c>
      <c r="B17" s="21">
        <v>23.4706530007076</v>
      </c>
      <c r="C17" s="21">
        <v>8.4223839510133605</v>
      </c>
      <c r="D17" s="21">
        <v>3.1450902188710002</v>
      </c>
      <c r="E17" s="21">
        <v>2.1496481064509601</v>
      </c>
      <c r="F17" s="21">
        <v>9.7535307243722809</v>
      </c>
    </row>
    <row r="18" spans="1:6" x14ac:dyDescent="0.25">
      <c r="A18" s="21">
        <v>15</v>
      </c>
      <c r="B18" s="21">
        <v>23.3087331307201</v>
      </c>
      <c r="C18" s="21">
        <v>8.4374622575720597</v>
      </c>
      <c r="D18" s="21">
        <v>3.0150189705885699</v>
      </c>
      <c r="E18" s="21">
        <v>2.1501841798174701</v>
      </c>
      <c r="F18" s="21">
        <v>9.7060677227420395</v>
      </c>
    </row>
    <row r="19" spans="1:6" x14ac:dyDescent="0.25">
      <c r="A19" s="21">
        <v>16</v>
      </c>
      <c r="B19" s="21">
        <v>23.058008245098002</v>
      </c>
      <c r="C19" s="21">
        <v>8.44936387784883</v>
      </c>
      <c r="D19" s="21">
        <v>2.8369658548874099</v>
      </c>
      <c r="E19" s="21">
        <v>2.1568179867081998</v>
      </c>
      <c r="F19" s="21">
        <v>9.6148605256536008</v>
      </c>
    </row>
    <row r="20" spans="1:6" x14ac:dyDescent="0.25">
      <c r="A20" s="21">
        <v>17</v>
      </c>
      <c r="B20" s="21">
        <v>22.7525498042523</v>
      </c>
      <c r="C20" s="21">
        <v>8.4629922114439307</v>
      </c>
      <c r="D20" s="21">
        <v>2.6845208002132601</v>
      </c>
      <c r="E20" s="21">
        <v>2.18917477338141</v>
      </c>
      <c r="F20" s="21">
        <v>9.4158620192136695</v>
      </c>
    </row>
    <row r="21" spans="1:6" x14ac:dyDescent="0.25">
      <c r="A21" s="21">
        <v>18</v>
      </c>
      <c r="B21" s="21">
        <v>20.217147545446998</v>
      </c>
      <c r="C21" s="21">
        <v>8.4782324113240204</v>
      </c>
      <c r="D21" s="21">
        <v>2.6202424335238499</v>
      </c>
      <c r="E21" s="21">
        <v>0.12313250055951799</v>
      </c>
      <c r="F21" s="21">
        <v>8.9955402000395992</v>
      </c>
    </row>
    <row r="22" spans="1:6" x14ac:dyDescent="0.25">
      <c r="A22" s="21">
        <v>19</v>
      </c>
      <c r="B22" s="21">
        <v>19.6335775997265</v>
      </c>
      <c r="C22" s="21">
        <v>8.4949000963822101</v>
      </c>
      <c r="D22" s="21">
        <v>2.4013118867298102</v>
      </c>
      <c r="E22" s="21">
        <v>0.14440806142975701</v>
      </c>
      <c r="F22" s="21">
        <v>8.5929575551847606</v>
      </c>
    </row>
    <row r="23" spans="1:6" x14ac:dyDescent="0.25">
      <c r="A23" s="21">
        <v>20</v>
      </c>
      <c r="B23" s="21">
        <v>20.493158241838199</v>
      </c>
      <c r="C23" s="21">
        <v>8.5128346464745199</v>
      </c>
      <c r="D23" s="21">
        <v>2.2390335180779899</v>
      </c>
      <c r="E23" s="21">
        <v>1.66528850020609</v>
      </c>
      <c r="F23" s="21">
        <v>8.0760015770796194</v>
      </c>
    </row>
    <row r="24" spans="1:6" x14ac:dyDescent="0.25">
      <c r="A24" s="21">
        <v>21</v>
      </c>
      <c r="B24" s="21">
        <v>19.656930870969799</v>
      </c>
      <c r="C24" s="21">
        <v>8.53174979844934</v>
      </c>
      <c r="D24" s="21">
        <v>2.1768400061865401</v>
      </c>
      <c r="E24" s="21">
        <v>1.8223225090075299</v>
      </c>
      <c r="F24" s="21">
        <v>7.1260185573264003</v>
      </c>
    </row>
    <row r="25" spans="1:6" x14ac:dyDescent="0.25">
      <c r="A25" s="21">
        <v>22</v>
      </c>
      <c r="B25" s="21">
        <v>18.780014046448699</v>
      </c>
      <c r="C25" s="21">
        <v>8.5514260164962597</v>
      </c>
      <c r="D25" s="21">
        <v>2.17790397862598</v>
      </c>
      <c r="E25" s="21">
        <v>1.9561837834504101</v>
      </c>
      <c r="F25" s="21">
        <v>6.0945002678760298</v>
      </c>
    </row>
    <row r="26" spans="1:6" x14ac:dyDescent="0.25">
      <c r="A26" s="21">
        <v>23</v>
      </c>
      <c r="B26" s="21">
        <v>17.773454946138202</v>
      </c>
      <c r="C26" s="21">
        <v>8.5718807710427605</v>
      </c>
      <c r="D26" s="21">
        <v>2.2103131738233301</v>
      </c>
      <c r="E26" s="21">
        <v>2.0537772671535501</v>
      </c>
      <c r="F26" s="21">
        <v>4.9374837341185502</v>
      </c>
    </row>
    <row r="27" spans="1:6" x14ac:dyDescent="0.25">
      <c r="A27" s="21">
        <v>24</v>
      </c>
      <c r="B27" s="21">
        <v>16.792125969152998</v>
      </c>
      <c r="C27" s="21">
        <v>8.5925481234179308</v>
      </c>
      <c r="D27" s="21">
        <v>2.2472174974538599</v>
      </c>
      <c r="E27" s="21">
        <v>2.15308251208435</v>
      </c>
      <c r="F27" s="21">
        <v>3.7992778361968802</v>
      </c>
    </row>
    <row r="28" spans="1:6" x14ac:dyDescent="0.25">
      <c r="A28" s="21">
        <v>25</v>
      </c>
      <c r="B28" s="21">
        <v>15.9268158597169</v>
      </c>
      <c r="C28" s="21">
        <v>8.6197222381708904</v>
      </c>
      <c r="D28" s="21">
        <v>2.28798829589243</v>
      </c>
      <c r="E28" s="21">
        <v>2.2681932521125199</v>
      </c>
      <c r="F28" s="21">
        <v>2.7509120735410502</v>
      </c>
    </row>
    <row r="29" spans="1:6" x14ac:dyDescent="0.25">
      <c r="A29" s="21">
        <v>26</v>
      </c>
      <c r="B29" s="21">
        <v>15.3064672645658</v>
      </c>
      <c r="C29" s="21">
        <v>8.6215388127426298</v>
      </c>
      <c r="D29" s="21">
        <v>2.33180726485763</v>
      </c>
      <c r="E29" s="21">
        <v>2.4002122335290301</v>
      </c>
      <c r="F29" s="21">
        <v>1.9529089534364901</v>
      </c>
    </row>
    <row r="30" spans="1:6" x14ac:dyDescent="0.25">
      <c r="A30" s="21">
        <v>27</v>
      </c>
      <c r="B30" s="21">
        <v>14.9343388756363</v>
      </c>
      <c r="C30" s="21">
        <v>8.6233661040152594</v>
      </c>
      <c r="D30" s="21">
        <v>2.37785610006806</v>
      </c>
      <c r="E30" s="21">
        <v>2.5363490863198699</v>
      </c>
      <c r="F30" s="21">
        <v>1.39676758523315</v>
      </c>
    </row>
    <row r="31" spans="1:6" x14ac:dyDescent="0.25">
      <c r="A31" s="21">
        <v>28</v>
      </c>
      <c r="B31" s="21">
        <v>14.7269876624626</v>
      </c>
      <c r="C31" s="21">
        <v>8.6250508883830008</v>
      </c>
      <c r="D31" s="21">
        <v>2.4247156209719001</v>
      </c>
      <c r="E31" s="21">
        <v>2.6597658443435499</v>
      </c>
      <c r="F31" s="21">
        <v>1.01745530876416</v>
      </c>
    </row>
    <row r="32" spans="1:6" x14ac:dyDescent="0.25">
      <c r="A32" s="21">
        <v>29</v>
      </c>
      <c r="B32" s="21">
        <v>14.6709794884177</v>
      </c>
      <c r="C32" s="21">
        <v>8.6268054796389606</v>
      </c>
      <c r="D32" s="21">
        <v>2.4685631419357001</v>
      </c>
      <c r="E32" s="21">
        <v>2.7919111755971899</v>
      </c>
      <c r="F32" s="21">
        <v>0.78369969124589101</v>
      </c>
    </row>
    <row r="33" spans="1:6" x14ac:dyDescent="0.25">
      <c r="A33" s="21">
        <v>30</v>
      </c>
      <c r="B33" s="21">
        <v>14.530182916909499</v>
      </c>
      <c r="C33" s="21">
        <v>8.6283113532950395</v>
      </c>
      <c r="D33" s="21">
        <v>2.5049751010556101</v>
      </c>
      <c r="E33" s="21">
        <v>2.9165079787054902</v>
      </c>
      <c r="F33" s="21">
        <v>0.48038848385337801</v>
      </c>
    </row>
    <row r="34" spans="1:6" x14ac:dyDescent="0.25">
      <c r="A34" s="21">
        <v>31</v>
      </c>
      <c r="B34" s="21">
        <v>14.606971378467399</v>
      </c>
      <c r="C34" s="21">
        <v>8.6300024341624102</v>
      </c>
      <c r="D34" s="21">
        <v>2.5295631491847801</v>
      </c>
      <c r="E34" s="21">
        <v>2.9849566799634699</v>
      </c>
      <c r="F34" s="21">
        <v>0.46244911515672599</v>
      </c>
    </row>
    <row r="35" spans="1:6" x14ac:dyDescent="0.25">
      <c r="A35" s="21">
        <v>32</v>
      </c>
      <c r="B35" s="21">
        <v>14.6828583665463</v>
      </c>
      <c r="C35" s="21">
        <v>8.6317731627041692</v>
      </c>
      <c r="D35" s="21">
        <v>2.5380797882044499</v>
      </c>
      <c r="E35" s="21">
        <v>3.0645473631275699</v>
      </c>
      <c r="F35" s="21">
        <v>0.44845805251012399</v>
      </c>
    </row>
    <row r="36" spans="1:6" x14ac:dyDescent="0.25">
      <c r="A36" s="21">
        <v>33</v>
      </c>
      <c r="B36" s="21">
        <v>14.696697435774899</v>
      </c>
      <c r="C36" s="21">
        <v>8.6330575260509903</v>
      </c>
      <c r="D36" s="21">
        <v>2.52794757519192</v>
      </c>
      <c r="E36" s="21">
        <v>3.11189967332749</v>
      </c>
      <c r="F36" s="21">
        <v>0.42379266120453302</v>
      </c>
    </row>
    <row r="37" spans="1:6" x14ac:dyDescent="0.25">
      <c r="A37" s="21">
        <v>34</v>
      </c>
      <c r="B37" s="21">
        <v>14.719638330970101</v>
      </c>
      <c r="C37" s="21">
        <v>8.6347235279374406</v>
      </c>
      <c r="D37" s="21">
        <v>2.50312843698085</v>
      </c>
      <c r="E37" s="21">
        <v>3.17036808954831</v>
      </c>
      <c r="F37" s="21">
        <v>0.411418276503556</v>
      </c>
    </row>
    <row r="38" spans="1:6" x14ac:dyDescent="0.25">
      <c r="A38" s="21">
        <v>35</v>
      </c>
      <c r="B38" s="21">
        <v>14.580472673663101</v>
      </c>
      <c r="C38" s="21">
        <v>8.6362684416823292</v>
      </c>
      <c r="D38" s="21">
        <v>2.4692191428439201</v>
      </c>
      <c r="E38" s="21">
        <v>3.2050432148403698</v>
      </c>
      <c r="F38" s="21">
        <v>0.26994187429648597</v>
      </c>
    </row>
    <row r="39" spans="1:6" x14ac:dyDescent="0.25">
      <c r="A39" s="21">
        <v>36</v>
      </c>
      <c r="B39" s="21">
        <v>14.597969792009</v>
      </c>
      <c r="C39" s="21">
        <v>8.6349527638289505</v>
      </c>
      <c r="D39" s="21">
        <v>2.4318164620538498</v>
      </c>
      <c r="E39" s="21">
        <v>3.2742667286607099</v>
      </c>
      <c r="F39" s="21">
        <v>0.25693383746548998</v>
      </c>
    </row>
    <row r="40" spans="1:6" x14ac:dyDescent="0.25">
      <c r="A40" s="21">
        <v>37</v>
      </c>
      <c r="B40" s="21">
        <v>14.6078576948945</v>
      </c>
      <c r="C40" s="21">
        <v>8.6338261130084195</v>
      </c>
      <c r="D40" s="21">
        <v>2.3965171638833498</v>
      </c>
      <c r="E40" s="21">
        <v>3.3242176728408399</v>
      </c>
      <c r="F40" s="21">
        <v>0.25329674516185302</v>
      </c>
    </row>
    <row r="41" spans="1:6" x14ac:dyDescent="0.25">
      <c r="A41" s="21">
        <v>38</v>
      </c>
      <c r="B41" s="21">
        <v>14.618538313135</v>
      </c>
      <c r="C41" s="21">
        <v>8.6323860219148401</v>
      </c>
      <c r="D41" s="21">
        <v>2.3681367614475501</v>
      </c>
      <c r="E41" s="21">
        <v>3.37567349897654</v>
      </c>
      <c r="F41" s="21">
        <v>0.24234203079604599</v>
      </c>
    </row>
    <row r="42" spans="1:6" x14ac:dyDescent="0.25">
      <c r="A42" s="21">
        <v>39</v>
      </c>
      <c r="B42" s="21">
        <v>14.6437042422834</v>
      </c>
      <c r="C42" s="21">
        <v>8.6313543530802495</v>
      </c>
      <c r="D42" s="21">
        <v>2.34836574323137</v>
      </c>
      <c r="E42" s="21">
        <v>3.4129416045463099</v>
      </c>
      <c r="F42" s="21">
        <v>0.25104254142551602</v>
      </c>
    </row>
    <row r="43" spans="1:6" x14ac:dyDescent="0.25">
      <c r="A43" s="21">
        <v>40</v>
      </c>
      <c r="B43" s="21">
        <v>14.648098610468001</v>
      </c>
      <c r="C43" s="21">
        <v>8.63005356263381</v>
      </c>
      <c r="D43" s="21">
        <v>2.34047875011071</v>
      </c>
      <c r="E43" s="21">
        <v>3.46020414262901</v>
      </c>
      <c r="F43" s="21">
        <v>0.21736215509450399</v>
      </c>
    </row>
    <row r="44" spans="1:6" x14ac:dyDescent="0.25">
      <c r="A44" s="21">
        <v>41</v>
      </c>
      <c r="B44" s="21">
        <v>14.7021892421996</v>
      </c>
      <c r="C44" s="21">
        <v>8.6287648698893893</v>
      </c>
      <c r="D44" s="21">
        <v>2.3384757250997699</v>
      </c>
      <c r="E44" s="21">
        <v>3.5205278644270801</v>
      </c>
      <c r="F44" s="21">
        <v>0.21442078278332</v>
      </c>
    </row>
    <row r="45" spans="1:6" x14ac:dyDescent="0.25">
      <c r="A45" s="21">
        <v>42</v>
      </c>
      <c r="B45" s="21">
        <v>14.7688050517043</v>
      </c>
      <c r="C45" s="21">
        <v>8.6274838179192308</v>
      </c>
      <c r="D45" s="21">
        <v>2.3471322323533599</v>
      </c>
      <c r="E45" s="21">
        <v>3.5827257698606898</v>
      </c>
      <c r="F45" s="21">
        <v>0.211463231571068</v>
      </c>
    </row>
    <row r="46" spans="1:6" x14ac:dyDescent="0.25">
      <c r="A46" s="21">
        <v>43</v>
      </c>
      <c r="B46" s="21">
        <v>14.8509931279059</v>
      </c>
      <c r="C46" s="21">
        <v>8.6265079557420403</v>
      </c>
      <c r="D46" s="21">
        <v>2.36768300090865</v>
      </c>
      <c r="E46" s="21">
        <v>3.6488868872684002</v>
      </c>
      <c r="F46" s="21">
        <v>0.207915283986781</v>
      </c>
    </row>
    <row r="47" spans="1:6" x14ac:dyDescent="0.25">
      <c r="A47" s="21">
        <v>44</v>
      </c>
      <c r="B47" s="21">
        <v>14.926636661050299</v>
      </c>
      <c r="C47" s="21">
        <v>8.6250242866406595</v>
      </c>
      <c r="D47" s="21">
        <v>2.4005633913726001</v>
      </c>
      <c r="E47" s="21">
        <v>3.6902479317075798</v>
      </c>
      <c r="F47" s="21">
        <v>0.21080105132944599</v>
      </c>
    </row>
    <row r="48" spans="1:6" x14ac:dyDescent="0.25">
      <c r="A48" s="21">
        <v>45</v>
      </c>
      <c r="B48" s="21">
        <v>15.0051196819275</v>
      </c>
      <c r="C48" s="21">
        <v>8.6237818783693303</v>
      </c>
      <c r="D48" s="21">
        <v>2.4456998141621402</v>
      </c>
      <c r="E48" s="21">
        <v>3.7733602023478201</v>
      </c>
      <c r="F48" s="21">
        <v>0.162277787048176</v>
      </c>
    </row>
    <row r="49" spans="1:6" x14ac:dyDescent="0.25">
      <c r="A49" s="21">
        <v>46</v>
      </c>
      <c r="B49" s="21">
        <v>15.1429112103076</v>
      </c>
      <c r="C49" s="21">
        <v>8.6238648500898893</v>
      </c>
      <c r="D49" s="21">
        <v>2.50340996500766</v>
      </c>
      <c r="E49" s="21">
        <v>3.85113502569769</v>
      </c>
      <c r="F49" s="21">
        <v>0.164501369512359</v>
      </c>
    </row>
    <row r="50" spans="1:6" x14ac:dyDescent="0.25">
      <c r="A50" s="21">
        <v>47</v>
      </c>
      <c r="B50" s="21">
        <v>15.2658726730041</v>
      </c>
      <c r="C50" s="21">
        <v>8.6238991499312299</v>
      </c>
      <c r="D50" s="21">
        <v>2.57414019728798</v>
      </c>
      <c r="E50" s="21">
        <v>3.89903988113972</v>
      </c>
      <c r="F50" s="21">
        <v>0.16879344464519</v>
      </c>
    </row>
    <row r="51" spans="1:6" x14ac:dyDescent="0.25">
      <c r="A51" s="21">
        <v>48</v>
      </c>
      <c r="B51" s="21">
        <v>15.4172350381331</v>
      </c>
      <c r="C51" s="21">
        <v>8.6243456014545092</v>
      </c>
      <c r="D51" s="21">
        <v>2.6570335999924901</v>
      </c>
      <c r="E51" s="21">
        <v>3.96695429508787</v>
      </c>
      <c r="F51" s="21">
        <v>0.16890154159821999</v>
      </c>
    </row>
    <row r="52" spans="1:6" x14ac:dyDescent="0.25">
      <c r="A52" s="21">
        <v>49</v>
      </c>
      <c r="B52" s="21">
        <v>15.619869137014</v>
      </c>
      <c r="C52" s="21">
        <v>8.6244679294783602</v>
      </c>
      <c r="D52" s="21">
        <v>2.7512172256985701</v>
      </c>
      <c r="E52" s="21">
        <v>4.0695007603021498</v>
      </c>
      <c r="F52" s="21">
        <v>0.17468322153490501</v>
      </c>
    </row>
    <row r="53" spans="1:6" x14ac:dyDescent="0.25">
      <c r="A53" s="21">
        <v>50</v>
      </c>
      <c r="B53" s="21">
        <v>15.730047682233501</v>
      </c>
      <c r="C53" s="21">
        <v>8.6247148739635495</v>
      </c>
      <c r="D53" s="21">
        <v>2.8520334630678899</v>
      </c>
      <c r="E53" s="21">
        <v>4.1843883642799602</v>
      </c>
      <c r="F53" s="21">
        <v>6.8910980922110301E-2</v>
      </c>
    </row>
    <row r="54" spans="1:6" x14ac:dyDescent="0.25">
      <c r="A54" s="21">
        <v>51</v>
      </c>
      <c r="B54" s="21">
        <v>15.972828165703801</v>
      </c>
      <c r="C54" s="21">
        <v>8.6247581347709996</v>
      </c>
      <c r="D54" s="21">
        <v>2.9578369856120901</v>
      </c>
      <c r="E54" s="21">
        <v>4.3198991411030896</v>
      </c>
      <c r="F54" s="21">
        <v>7.03339042175955E-2</v>
      </c>
    </row>
    <row r="55" spans="1:6" x14ac:dyDescent="0.25">
      <c r="A55" s="21">
        <v>52</v>
      </c>
      <c r="B55" s="21">
        <v>16.2130340645998</v>
      </c>
      <c r="C55" s="21">
        <v>8.6250457782395493</v>
      </c>
      <c r="D55" s="21">
        <v>3.0643267847609299</v>
      </c>
      <c r="E55" s="21">
        <v>4.4532794960054103</v>
      </c>
      <c r="F55" s="21">
        <v>7.0382005593870603E-2</v>
      </c>
    </row>
    <row r="56" spans="1:6" x14ac:dyDescent="0.25">
      <c r="A56" s="21">
        <v>53</v>
      </c>
      <c r="B56" s="21">
        <v>16.4775946158836</v>
      </c>
      <c r="C56" s="21">
        <v>8.6251126563651006</v>
      </c>
      <c r="D56" s="21">
        <v>3.1700984777067398</v>
      </c>
      <c r="E56" s="21">
        <v>4.60913615921252</v>
      </c>
      <c r="F56" s="21">
        <v>7.3247322599284806E-2</v>
      </c>
    </row>
    <row r="57" spans="1:6" x14ac:dyDescent="0.25">
      <c r="A57" s="21">
        <v>54</v>
      </c>
      <c r="B57" s="21">
        <v>16.7573465164085</v>
      </c>
      <c r="C57" s="21">
        <v>8.6253532515994795</v>
      </c>
      <c r="D57" s="21">
        <v>3.2750121940979802</v>
      </c>
      <c r="E57" s="21">
        <v>4.7837318059728204</v>
      </c>
      <c r="F57" s="21">
        <v>7.3249264738180997E-2</v>
      </c>
    </row>
    <row r="58" spans="1:6" x14ac:dyDescent="0.25">
      <c r="A58" s="21">
        <v>55</v>
      </c>
      <c r="B58" s="21">
        <v>17.0470246498666</v>
      </c>
      <c r="C58" s="21">
        <v>8.6259077105759001</v>
      </c>
      <c r="D58" s="21">
        <v>3.3825397752036399</v>
      </c>
      <c r="E58" s="21">
        <v>4.9653431251531099</v>
      </c>
      <c r="F58" s="21">
        <v>7.3234038933943396E-2</v>
      </c>
    </row>
    <row r="59" spans="1:6" x14ac:dyDescent="0.25">
      <c r="A59" s="21">
        <v>56</v>
      </c>
      <c r="B59" s="21">
        <v>17.2884147322217</v>
      </c>
      <c r="C59" s="21">
        <v>8.6169191490921797</v>
      </c>
      <c r="D59" s="21">
        <v>3.49554746628149</v>
      </c>
      <c r="E59" s="21">
        <v>5.0990988338953001</v>
      </c>
      <c r="F59" s="21">
        <v>7.6849282952746595E-2</v>
      </c>
    </row>
    <row r="60" spans="1:6" x14ac:dyDescent="0.25">
      <c r="A60" s="21">
        <v>57</v>
      </c>
      <c r="B60" s="21">
        <v>17.640779393035402</v>
      </c>
      <c r="C60" s="21">
        <v>8.6069511363644207</v>
      </c>
      <c r="D60" s="21">
        <v>3.6171701736200901</v>
      </c>
      <c r="E60" s="21">
        <v>5.3397992377997596</v>
      </c>
      <c r="F60" s="21">
        <v>7.6858845251141797E-2</v>
      </c>
    </row>
    <row r="61" spans="1:6" x14ac:dyDescent="0.25">
      <c r="A61" s="21">
        <v>58</v>
      </c>
      <c r="B61" s="21">
        <v>18.050649900470301</v>
      </c>
      <c r="C61" s="21">
        <v>8.5963692555116697</v>
      </c>
      <c r="D61" s="21">
        <v>3.7493236945533299</v>
      </c>
      <c r="E61" s="21">
        <v>5.6310061593142997</v>
      </c>
      <c r="F61" s="21">
        <v>7.3950791091012796E-2</v>
      </c>
    </row>
    <row r="62" spans="1:6" x14ac:dyDescent="0.25">
      <c r="A62" s="21">
        <v>59</v>
      </c>
      <c r="B62" s="21">
        <v>18.4719416548586</v>
      </c>
      <c r="C62" s="21">
        <v>8.5850251223988607</v>
      </c>
      <c r="D62" s="21">
        <v>3.89137058925325</v>
      </c>
      <c r="E62" s="21">
        <v>5.9223293947743496</v>
      </c>
      <c r="F62" s="21">
        <v>7.3216548432155804E-2</v>
      </c>
    </row>
    <row r="63" spans="1:6" x14ac:dyDescent="0.25">
      <c r="A63" s="21">
        <v>60</v>
      </c>
      <c r="B63" s="21">
        <v>18.831995041534999</v>
      </c>
      <c r="C63" s="21">
        <v>8.5729014761670292</v>
      </c>
      <c r="D63" s="21">
        <v>4.0415164415794198</v>
      </c>
      <c r="E63" s="21">
        <v>6.2175771237885202</v>
      </c>
      <c r="F63" s="21">
        <v>0</v>
      </c>
    </row>
    <row r="64" spans="1:6" x14ac:dyDescent="0.25">
      <c r="A64" s="21">
        <v>61</v>
      </c>
      <c r="B64" s="21">
        <v>19.2806036522379</v>
      </c>
      <c r="C64" s="21">
        <v>8.5601896236243196</v>
      </c>
      <c r="D64" s="21">
        <v>4.1954572705586299</v>
      </c>
      <c r="E64" s="21">
        <v>6.5249567580549099</v>
      </c>
      <c r="F64" s="21">
        <v>0</v>
      </c>
    </row>
    <row r="65" spans="1:6" x14ac:dyDescent="0.25">
      <c r="A65" s="21">
        <v>62</v>
      </c>
      <c r="B65" s="21">
        <v>19.676628012540601</v>
      </c>
      <c r="C65" s="21">
        <v>8.5469165084625498</v>
      </c>
      <c r="D65" s="21">
        <v>4.3523079944820404</v>
      </c>
      <c r="E65" s="21">
        <v>6.7774035095959899</v>
      </c>
      <c r="F65" s="21">
        <v>0</v>
      </c>
    </row>
    <row r="66" spans="1:6" x14ac:dyDescent="0.25">
      <c r="A66" s="21">
        <v>63</v>
      </c>
      <c r="B66" s="21">
        <v>20.0591842052612</v>
      </c>
      <c r="C66" s="21">
        <v>8.5336240848870801</v>
      </c>
      <c r="D66" s="21">
        <v>4.5103932729907603</v>
      </c>
      <c r="E66" s="21">
        <v>7.0151668473833997</v>
      </c>
      <c r="F66" s="21">
        <v>0</v>
      </c>
    </row>
    <row r="67" spans="1:6" x14ac:dyDescent="0.25">
      <c r="A67" s="21">
        <v>64</v>
      </c>
      <c r="B67" s="21">
        <v>20.404998120041601</v>
      </c>
      <c r="C67" s="21">
        <v>8.5201276510366899</v>
      </c>
      <c r="D67" s="21">
        <v>4.6738213459619198</v>
      </c>
      <c r="E67" s="21">
        <v>7.2110491230429803</v>
      </c>
      <c r="F67" s="21">
        <v>0</v>
      </c>
    </row>
    <row r="68" spans="1:6" x14ac:dyDescent="0.25">
      <c r="A68" s="21">
        <v>65</v>
      </c>
      <c r="B68" s="21">
        <v>20.579287722901402</v>
      </c>
      <c r="C68" s="21">
        <v>8.4953600496470099</v>
      </c>
      <c r="D68" s="21">
        <v>4.8484105025163098</v>
      </c>
      <c r="E68" s="21">
        <v>7.2355171707380803</v>
      </c>
      <c r="F68" s="21">
        <v>0</v>
      </c>
    </row>
    <row r="69" spans="1:6" x14ac:dyDescent="0.25">
      <c r="A69" s="21">
        <v>66</v>
      </c>
      <c r="B69" s="21">
        <v>25.010427380680301</v>
      </c>
      <c r="C69" s="21">
        <v>8.4579725263561496</v>
      </c>
      <c r="D69" s="21">
        <v>5.0425315154593404</v>
      </c>
      <c r="E69" s="21">
        <v>11.509923338864899</v>
      </c>
      <c r="F69" s="21">
        <v>0</v>
      </c>
    </row>
    <row r="70" spans="1:6" x14ac:dyDescent="0.25">
      <c r="A70" s="21">
        <v>67</v>
      </c>
      <c r="B70" s="21">
        <v>27.006691032064001</v>
      </c>
      <c r="C70" s="21">
        <v>8.4491009293964208</v>
      </c>
      <c r="D70" s="21">
        <v>5.2610471309197102</v>
      </c>
      <c r="E70" s="21">
        <v>13.2965429717479</v>
      </c>
      <c r="F70" s="21">
        <v>0</v>
      </c>
    </row>
    <row r="71" spans="1:6" x14ac:dyDescent="0.25">
      <c r="A71" s="21">
        <v>68</v>
      </c>
      <c r="B71" s="21">
        <v>27.264781160169701</v>
      </c>
      <c r="C71" s="21">
        <v>8.4453902305522295</v>
      </c>
      <c r="D71" s="21">
        <v>5.5119463294553404</v>
      </c>
      <c r="E71" s="21">
        <v>13.3074446001621</v>
      </c>
      <c r="F71" s="21">
        <v>0</v>
      </c>
    </row>
    <row r="72" spans="1:6" x14ac:dyDescent="0.25">
      <c r="A72" s="21">
        <v>69</v>
      </c>
      <c r="B72" s="21">
        <v>27.567136101639399</v>
      </c>
      <c r="C72" s="21">
        <v>8.4420462262612901</v>
      </c>
      <c r="D72" s="21">
        <v>5.7981105861984696</v>
      </c>
      <c r="E72" s="21">
        <v>13.3269792891797</v>
      </c>
      <c r="F72" s="21">
        <v>0</v>
      </c>
    </row>
    <row r="73" spans="1:6" x14ac:dyDescent="0.25">
      <c r="A73" s="21">
        <v>70</v>
      </c>
      <c r="B73" s="21">
        <v>27.910536183664501</v>
      </c>
      <c r="C73" s="21">
        <v>8.4391616537634704</v>
      </c>
      <c r="D73" s="21">
        <v>6.1232477551068296</v>
      </c>
      <c r="E73" s="21">
        <v>13.348126774794199</v>
      </c>
      <c r="F73" s="21">
        <v>0</v>
      </c>
    </row>
    <row r="74" spans="1:6" x14ac:dyDescent="0.25">
      <c r="A74" s="21">
        <v>71</v>
      </c>
      <c r="B74" s="21">
        <v>28.2566857289833</v>
      </c>
      <c r="C74" s="21">
        <v>8.4366638281702304</v>
      </c>
      <c r="D74" s="21">
        <v>6.4932420984623098</v>
      </c>
      <c r="E74" s="21">
        <v>13.3267798023507</v>
      </c>
      <c r="F74" s="21">
        <v>0</v>
      </c>
    </row>
    <row r="75" spans="1:6" x14ac:dyDescent="0.25">
      <c r="A75" s="21">
        <v>72</v>
      </c>
      <c r="B75" s="21">
        <v>28.669993385832601</v>
      </c>
      <c r="C75" s="21">
        <v>8.4344214694037198</v>
      </c>
      <c r="D75" s="21">
        <v>6.9108890362417599</v>
      </c>
      <c r="E75" s="21">
        <v>13.324682880187099</v>
      </c>
      <c r="F75" s="21">
        <v>0</v>
      </c>
    </row>
    <row r="76" spans="1:6" x14ac:dyDescent="0.25">
      <c r="A76" s="21">
        <v>73</v>
      </c>
      <c r="B76" s="21">
        <v>29.135347273200001</v>
      </c>
      <c r="C76" s="21">
        <v>8.4325561999845906</v>
      </c>
      <c r="D76" s="21">
        <v>7.3772831243102601</v>
      </c>
      <c r="E76" s="21">
        <v>13.3255079489052</v>
      </c>
      <c r="F76" s="21">
        <v>0</v>
      </c>
    </row>
    <row r="77" spans="1:6" x14ac:dyDescent="0.25">
      <c r="A77" s="21">
        <v>74</v>
      </c>
      <c r="B77" s="21">
        <v>29.652381358188102</v>
      </c>
      <c r="C77" s="21">
        <v>8.4308753747778198</v>
      </c>
      <c r="D77" s="21">
        <v>7.9011856192798602</v>
      </c>
      <c r="E77" s="21">
        <v>13.320320364130399</v>
      </c>
      <c r="F77" s="21">
        <v>0</v>
      </c>
    </row>
    <row r="78" spans="1:6" x14ac:dyDescent="0.25">
      <c r="A78" s="21">
        <v>75</v>
      </c>
      <c r="B78" s="21">
        <v>30.250254802252101</v>
      </c>
      <c r="C78" s="21">
        <v>8.4223839510133693</v>
      </c>
      <c r="D78" s="21">
        <v>8.4962007843601093</v>
      </c>
      <c r="E78" s="21">
        <v>13.331670066878599</v>
      </c>
      <c r="F78" s="21">
        <v>0</v>
      </c>
    </row>
    <row r="79" spans="1:6" x14ac:dyDescent="0.25">
      <c r="A79" s="21">
        <v>76</v>
      </c>
      <c r="B79" s="21">
        <v>30.929818878136501</v>
      </c>
      <c r="C79" s="21">
        <v>8.4223839510133605</v>
      </c>
      <c r="D79" s="21">
        <v>9.1756430555833699</v>
      </c>
      <c r="E79" s="21">
        <v>13.331791871539799</v>
      </c>
      <c r="F79" s="21">
        <v>0</v>
      </c>
    </row>
    <row r="80" spans="1:6" x14ac:dyDescent="0.25">
      <c r="A80" s="21">
        <v>77</v>
      </c>
      <c r="B80" s="21">
        <v>31.734919646366901</v>
      </c>
      <c r="C80" s="21">
        <v>8.4223839510133605</v>
      </c>
      <c r="D80" s="21">
        <v>9.9428986841392906</v>
      </c>
      <c r="E80" s="21">
        <v>13.3696370112142</v>
      </c>
      <c r="F80" s="21">
        <v>0</v>
      </c>
    </row>
    <row r="81" spans="1:6" x14ac:dyDescent="0.25">
      <c r="A81" s="21">
        <v>78</v>
      </c>
      <c r="B81" s="21">
        <v>32.845508620304898</v>
      </c>
      <c r="C81" s="21">
        <v>8.4223839510133605</v>
      </c>
      <c r="D81" s="21">
        <v>10.812121809549</v>
      </c>
      <c r="E81" s="21">
        <v>13.6110028597425</v>
      </c>
      <c r="F81" s="21">
        <v>0</v>
      </c>
    </row>
    <row r="82" spans="1:6" x14ac:dyDescent="0.25">
      <c r="A82" s="21">
        <v>79</v>
      </c>
      <c r="B82" s="21">
        <v>33.915105217824198</v>
      </c>
      <c r="C82" s="21">
        <v>8.4223839510133693</v>
      </c>
      <c r="D82" s="21">
        <v>11.812017962816</v>
      </c>
      <c r="E82" s="21">
        <v>13.6807033039948</v>
      </c>
      <c r="F82" s="21">
        <v>0</v>
      </c>
    </row>
    <row r="83" spans="1:6" x14ac:dyDescent="0.25">
      <c r="A83" s="21">
        <v>80</v>
      </c>
      <c r="B83" s="21">
        <v>35.249496297990703</v>
      </c>
      <c r="C83" s="21">
        <v>8.4223839510133605</v>
      </c>
      <c r="D83" s="21">
        <v>12.959181286177801</v>
      </c>
      <c r="E83" s="21">
        <v>13.867931060799499</v>
      </c>
      <c r="F83" s="21">
        <v>0</v>
      </c>
    </row>
    <row r="84" spans="1:6" x14ac:dyDescent="0.25">
      <c r="A84" s="21">
        <v>81</v>
      </c>
      <c r="B84" s="21">
        <v>36.778289708587799</v>
      </c>
      <c r="C84" s="21">
        <v>8.4223839510133693</v>
      </c>
      <c r="D84" s="21">
        <v>14.284534675795999</v>
      </c>
      <c r="E84" s="21">
        <v>14.0713710817785</v>
      </c>
      <c r="F84" s="21">
        <v>0</v>
      </c>
    </row>
    <row r="85" spans="1:6" x14ac:dyDescent="0.25">
      <c r="A85" s="21">
        <v>82</v>
      </c>
      <c r="B85" s="21">
        <v>38.495355852943902</v>
      </c>
      <c r="C85" s="21">
        <v>8.4223839510133693</v>
      </c>
      <c r="D85" s="21">
        <v>15.7923629246218</v>
      </c>
      <c r="E85" s="21">
        <v>14.2806089773088</v>
      </c>
      <c r="F85" s="21">
        <v>0</v>
      </c>
    </row>
    <row r="86" spans="1:6" x14ac:dyDescent="0.25">
      <c r="A86" s="21">
        <v>83</v>
      </c>
      <c r="B86" s="21">
        <v>40.451046587302102</v>
      </c>
      <c r="C86" s="21">
        <v>8.4223839510133605</v>
      </c>
      <c r="D86" s="21">
        <v>17.496520559914099</v>
      </c>
      <c r="E86" s="21">
        <v>14.532142076374599</v>
      </c>
      <c r="F86" s="21">
        <v>0</v>
      </c>
    </row>
    <row r="87" spans="1:6" x14ac:dyDescent="0.25">
      <c r="A87" s="21">
        <v>84</v>
      </c>
      <c r="B87" s="21">
        <v>42.597667484217403</v>
      </c>
      <c r="C87" s="21">
        <v>8.4223839510133693</v>
      </c>
      <c r="D87" s="21">
        <v>19.385194759916001</v>
      </c>
      <c r="E87" s="21">
        <v>14.790088773288</v>
      </c>
      <c r="F87" s="21">
        <v>0</v>
      </c>
    </row>
    <row r="88" spans="1:6" x14ac:dyDescent="0.25">
      <c r="A88" s="21">
        <v>85</v>
      </c>
      <c r="B88" s="21">
        <v>44.873486839490702</v>
      </c>
      <c r="C88" s="21">
        <v>8.4223839510133693</v>
      </c>
      <c r="D88" s="21">
        <v>21.428042300301801</v>
      </c>
      <c r="E88" s="21">
        <v>15.0230605881756</v>
      </c>
      <c r="F88" s="21">
        <v>0</v>
      </c>
    </row>
    <row r="89" spans="1:6" x14ac:dyDescent="0.25">
      <c r="A89" s="21">
        <v>86</v>
      </c>
      <c r="B89" s="21">
        <v>47.266563574311697</v>
      </c>
      <c r="C89" s="21">
        <v>8.4223839510133605</v>
      </c>
      <c r="D89" s="21">
        <v>23.594719956745401</v>
      </c>
      <c r="E89" s="21">
        <v>15.249459666552999</v>
      </c>
      <c r="F89" s="21">
        <v>0</v>
      </c>
    </row>
    <row r="90" spans="1:6" x14ac:dyDescent="0.25">
      <c r="A90" s="21">
        <v>87</v>
      </c>
      <c r="B90" s="21">
        <v>49.777380809222301</v>
      </c>
      <c r="C90" s="21">
        <v>8.4223839510133693</v>
      </c>
      <c r="D90" s="21">
        <v>25.854884504920999</v>
      </c>
      <c r="E90" s="21">
        <v>15.500112353287999</v>
      </c>
      <c r="F90" s="21">
        <v>0</v>
      </c>
    </row>
    <row r="91" spans="1:6" x14ac:dyDescent="0.25">
      <c r="A91" s="21">
        <v>88</v>
      </c>
      <c r="B91" s="21">
        <v>52.356524043392298</v>
      </c>
      <c r="C91" s="21">
        <v>8.4223839510133693</v>
      </c>
      <c r="D91" s="21">
        <v>28.1950343484719</v>
      </c>
      <c r="E91" s="21">
        <v>15.739105743907</v>
      </c>
      <c r="F91" s="21">
        <v>0</v>
      </c>
    </row>
    <row r="92" spans="1:6" x14ac:dyDescent="0.25">
      <c r="A92" s="21">
        <v>89</v>
      </c>
      <c r="B92" s="21">
        <v>55.095261711901699</v>
      </c>
      <c r="C92" s="21">
        <v>8.4223839510133693</v>
      </c>
      <c r="D92" s="21">
        <v>30.670588533270699</v>
      </c>
      <c r="E92" s="21">
        <v>16.002289227617599</v>
      </c>
      <c r="F92" s="21">
        <v>0</v>
      </c>
    </row>
    <row r="93" spans="1:6" x14ac:dyDescent="0.25">
      <c r="A93" s="21">
        <v>90</v>
      </c>
      <c r="B93" s="21">
        <v>57.986713979028501</v>
      </c>
      <c r="C93" s="21">
        <v>8.4223839510133605</v>
      </c>
      <c r="D93" s="21">
        <v>33.360024254567101</v>
      </c>
      <c r="E93" s="21">
        <v>16.204305773447999</v>
      </c>
      <c r="F93" s="21">
        <v>0</v>
      </c>
    </row>
    <row r="94" spans="1:6" x14ac:dyDescent="0.25">
      <c r="A94" s="21">
        <v>91</v>
      </c>
      <c r="B94" s="21">
        <v>61.159423364765999</v>
      </c>
      <c r="C94" s="21">
        <v>8.4223839510133605</v>
      </c>
      <c r="D94" s="21">
        <v>36.343372837963102</v>
      </c>
      <c r="E94" s="21">
        <v>16.393666575789599</v>
      </c>
      <c r="F94" s="21">
        <v>0</v>
      </c>
    </row>
    <row r="95" spans="1:6" x14ac:dyDescent="0.25">
      <c r="A95" s="21">
        <v>92</v>
      </c>
      <c r="B95" s="21">
        <v>64.712681552775194</v>
      </c>
      <c r="C95" s="21">
        <v>8.4223839510133605</v>
      </c>
      <c r="D95" s="21">
        <v>39.700665609060302</v>
      </c>
      <c r="E95" s="21">
        <v>16.589631992701602</v>
      </c>
      <c r="F95" s="21">
        <v>0</v>
      </c>
    </row>
    <row r="96" spans="1:6" x14ac:dyDescent="0.25">
      <c r="A96" s="21">
        <v>93</v>
      </c>
      <c r="B96" s="21">
        <v>68.603493691577597</v>
      </c>
      <c r="C96" s="21">
        <v>8.4223839510133693</v>
      </c>
      <c r="D96" s="21">
        <v>43.472312667821299</v>
      </c>
      <c r="E96" s="21">
        <v>16.708797072743</v>
      </c>
      <c r="F96" s="21">
        <v>0</v>
      </c>
    </row>
    <row r="97" spans="1:6" x14ac:dyDescent="0.25">
      <c r="A97" s="21">
        <v>94</v>
      </c>
      <c r="B97" s="21">
        <v>72.851983517931998</v>
      </c>
      <c r="C97" s="21">
        <v>8.4223839510133605</v>
      </c>
      <c r="D97" s="21">
        <v>47.540239211650203</v>
      </c>
      <c r="E97" s="21">
        <v>16.889360355268501</v>
      </c>
      <c r="F97" s="21">
        <v>0</v>
      </c>
    </row>
    <row r="98" spans="1:6" x14ac:dyDescent="0.25">
      <c r="A98" s="21">
        <v>95</v>
      </c>
      <c r="B98" s="21">
        <v>77.133510485842095</v>
      </c>
      <c r="C98" s="21">
        <v>8.4223839510133693</v>
      </c>
      <c r="D98" s="21">
        <v>51.746749212311897</v>
      </c>
      <c r="E98" s="21">
        <v>16.9643773225168</v>
      </c>
      <c r="F98" s="21">
        <v>0</v>
      </c>
    </row>
    <row r="99" spans="1:6" x14ac:dyDescent="0.25">
      <c r="A99" s="21">
        <v>96</v>
      </c>
      <c r="B99" s="21">
        <v>81.472791332377597</v>
      </c>
      <c r="C99" s="21">
        <v>8.4223839510133605</v>
      </c>
      <c r="D99" s="21">
        <v>55.934146641571203</v>
      </c>
      <c r="E99" s="21">
        <v>17.116260739793098</v>
      </c>
      <c r="F99" s="21">
        <v>0</v>
      </c>
    </row>
    <row r="100" spans="1:6" x14ac:dyDescent="0.25">
      <c r="A100" s="21">
        <v>97</v>
      </c>
      <c r="B100" s="21">
        <v>85.5362848373437</v>
      </c>
      <c r="C100" s="21">
        <v>8.4223839510133693</v>
      </c>
      <c r="D100" s="21">
        <v>59.944735471192701</v>
      </c>
      <c r="E100" s="21">
        <v>17.169165415137599</v>
      </c>
      <c r="F100" s="21">
        <v>0</v>
      </c>
    </row>
    <row r="101" spans="1:6" x14ac:dyDescent="0.25">
      <c r="A101" s="21">
        <v>98</v>
      </c>
      <c r="B101" s="21">
        <v>89.384271443853905</v>
      </c>
      <c r="C101" s="21">
        <v>8.4223839510133693</v>
      </c>
      <c r="D101" s="21">
        <v>63.6416762015199</v>
      </c>
      <c r="E101" s="21">
        <v>17.3202112913206</v>
      </c>
      <c r="F101" s="21">
        <v>0</v>
      </c>
    </row>
    <row r="102" spans="1:6" x14ac:dyDescent="0.25">
      <c r="A102" s="23">
        <v>99</v>
      </c>
      <c r="B102" s="23">
        <v>92.799137844993794</v>
      </c>
      <c r="C102" s="23">
        <v>8.4223839510133605</v>
      </c>
      <c r="D102" s="23">
        <v>67.014964589562297</v>
      </c>
      <c r="E102" s="23">
        <v>17.3617893044181</v>
      </c>
      <c r="F102" s="23">
        <v>0</v>
      </c>
    </row>
  </sheetData>
  <mergeCells count="2">
    <mergeCell ref="A1:F1"/>
    <mergeCell ref="H1:I1"/>
  </mergeCells>
  <pageMargins left="0.7" right="0.7" top="0.75" bottom="0.75" header="0.3" footer="0.3"/>
  <pageSetup paperSize="9" orientation="portrait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102"/>
  <sheetViews>
    <sheetView workbookViewId="0">
      <selection activeCell="B3" sqref="B3"/>
    </sheetView>
  </sheetViews>
  <sheetFormatPr defaultRowHeight="15" x14ac:dyDescent="0.25"/>
  <cols>
    <col min="1" max="1" width="4.7109375" customWidth="1"/>
    <col min="2" max="2" width="13.7109375" customWidth="1"/>
    <col min="3" max="3" width="11.7109375" customWidth="1"/>
    <col min="4" max="4" width="27.7109375" customWidth="1"/>
    <col min="5" max="5" width="18.7109375" customWidth="1"/>
    <col min="6" max="6" width="24.7109375" customWidth="1"/>
    <col min="8" max="8" width="12.7109375" customWidth="1"/>
    <col min="9" max="9" width="34.7109375" customWidth="1"/>
  </cols>
  <sheetData>
    <row r="1" spans="1:9" ht="15.75" x14ac:dyDescent="0.25">
      <c r="A1" s="91" t="s">
        <v>30</v>
      </c>
      <c r="B1" s="92"/>
      <c r="C1" s="92"/>
      <c r="D1" s="92"/>
      <c r="E1" s="92"/>
      <c r="F1" s="92"/>
      <c r="H1" s="91" t="s">
        <v>31</v>
      </c>
      <c r="I1" s="92"/>
    </row>
    <row r="2" spans="1:9" x14ac:dyDescent="0.25">
      <c r="A2" s="9" t="s">
        <v>29</v>
      </c>
      <c r="B2" s="9" t="s">
        <v>45</v>
      </c>
      <c r="C2" s="9" t="s">
        <v>39</v>
      </c>
      <c r="D2" s="9" t="s">
        <v>46</v>
      </c>
      <c r="E2" s="9" t="s">
        <v>47</v>
      </c>
      <c r="F2" s="9" t="s">
        <v>48</v>
      </c>
      <c r="H2" s="16" t="s">
        <v>32</v>
      </c>
      <c r="I2" s="10" t="s">
        <v>4</v>
      </c>
    </row>
    <row r="3" spans="1:9" x14ac:dyDescent="0.25">
      <c r="A3" s="25">
        <v>0</v>
      </c>
      <c r="B3" s="25">
        <v>2.34364021206415</v>
      </c>
      <c r="C3" s="25">
        <v>2.0379285493197998</v>
      </c>
      <c r="D3" s="25">
        <v>0</v>
      </c>
      <c r="E3" s="25">
        <v>0</v>
      </c>
      <c r="F3" s="25">
        <v>0.30571166274435302</v>
      </c>
      <c r="H3" s="16" t="s">
        <v>33</v>
      </c>
      <c r="I3" s="11" t="s">
        <v>43</v>
      </c>
    </row>
    <row r="4" spans="1:9" x14ac:dyDescent="0.25">
      <c r="A4" s="24">
        <v>1</v>
      </c>
      <c r="B4" s="24">
        <v>2.3436402120642401</v>
      </c>
      <c r="C4" s="24">
        <v>2.03792854931981</v>
      </c>
      <c r="D4" s="24">
        <v>0</v>
      </c>
      <c r="E4" s="24">
        <v>2.0563509607301199E-18</v>
      </c>
      <c r="F4" s="24">
        <v>0.30571166274443101</v>
      </c>
      <c r="H4" s="16" t="s">
        <v>34</v>
      </c>
      <c r="I4" s="12" t="s">
        <v>44</v>
      </c>
    </row>
    <row r="5" spans="1:9" x14ac:dyDescent="0.25">
      <c r="A5" s="24">
        <v>2</v>
      </c>
      <c r="B5" s="24">
        <v>2.3436402120642401</v>
      </c>
      <c r="C5" s="24">
        <v>2.03792854931981</v>
      </c>
      <c r="D5" s="24">
        <v>0</v>
      </c>
      <c r="E5" s="24">
        <v>3.6380395728804302E-18</v>
      </c>
      <c r="F5" s="24">
        <v>0.30571166274443101</v>
      </c>
    </row>
    <row r="6" spans="1:9" x14ac:dyDescent="0.25">
      <c r="A6" s="24">
        <v>3</v>
      </c>
      <c r="B6" s="24">
        <v>2.3436402120642401</v>
      </c>
      <c r="C6" s="24">
        <v>2.03792854931981</v>
      </c>
      <c r="D6" s="24">
        <v>0</v>
      </c>
      <c r="E6" s="24">
        <v>2.9707304159653199E-18</v>
      </c>
      <c r="F6" s="24">
        <v>0.30571166274443101</v>
      </c>
      <c r="H6" s="17" t="str">
        <f>HYPERLINK("#'OVERZICHT'!A1", "Link naar overzicht")</f>
        <v>Link naar overzicht</v>
      </c>
    </row>
    <row r="7" spans="1:9" x14ac:dyDescent="0.25">
      <c r="A7" s="24">
        <v>4</v>
      </c>
      <c r="B7" s="24">
        <v>2.3651516028345201</v>
      </c>
      <c r="C7" s="24">
        <v>2.0402069223494199</v>
      </c>
      <c r="D7" s="24">
        <v>0</v>
      </c>
      <c r="E7" s="24">
        <v>3.9205687937340303E-18</v>
      </c>
      <c r="F7" s="24">
        <v>0.32494468048509201</v>
      </c>
    </row>
    <row r="8" spans="1:9" x14ac:dyDescent="0.25">
      <c r="A8" s="24">
        <v>5</v>
      </c>
      <c r="B8" s="24">
        <v>2.3722373044262199</v>
      </c>
      <c r="C8" s="24">
        <v>2.0409574024822401</v>
      </c>
      <c r="D8" s="24">
        <v>0</v>
      </c>
      <c r="E8" s="24">
        <v>3.2170803071684702E-18</v>
      </c>
      <c r="F8" s="24">
        <v>0.331279901943972</v>
      </c>
    </row>
    <row r="9" spans="1:9" x14ac:dyDescent="0.25">
      <c r="A9" s="24">
        <v>6</v>
      </c>
      <c r="B9" s="24">
        <v>2.4490775888732998</v>
      </c>
      <c r="C9" s="24">
        <v>2.0490959200491399</v>
      </c>
      <c r="D9" s="24">
        <v>0</v>
      </c>
      <c r="E9" s="24">
        <v>3.78203246599107E-18</v>
      </c>
      <c r="F9" s="24">
        <v>0.39998166882416197</v>
      </c>
    </row>
    <row r="10" spans="1:9" x14ac:dyDescent="0.25">
      <c r="A10" s="24">
        <v>7</v>
      </c>
      <c r="B10" s="24">
        <v>2.4487383144954902</v>
      </c>
      <c r="C10" s="24">
        <v>2.0490599858968399</v>
      </c>
      <c r="D10" s="24">
        <v>0</v>
      </c>
      <c r="E10" s="24">
        <v>6.4944385180795398E-18</v>
      </c>
      <c r="F10" s="24">
        <v>0.39967832859864999</v>
      </c>
    </row>
    <row r="11" spans="1:9" x14ac:dyDescent="0.25">
      <c r="A11" s="24">
        <v>8</v>
      </c>
      <c r="B11" s="24">
        <v>2.4490295175155699</v>
      </c>
      <c r="C11" s="24">
        <v>2.0490908285845202</v>
      </c>
      <c r="D11" s="24">
        <v>0</v>
      </c>
      <c r="E11" s="24">
        <v>1.22190099944665E-18</v>
      </c>
      <c r="F11" s="24">
        <v>0.39993868893105</v>
      </c>
    </row>
    <row r="12" spans="1:9" x14ac:dyDescent="0.25">
      <c r="A12" s="24">
        <v>9</v>
      </c>
      <c r="B12" s="24">
        <v>2.4486243519987001</v>
      </c>
      <c r="C12" s="24">
        <v>2.0490479155903798</v>
      </c>
      <c r="D12" s="24">
        <v>0</v>
      </c>
      <c r="E12" s="24">
        <v>4.4693472154694599E-18</v>
      </c>
      <c r="F12" s="24">
        <v>0.39957643640832302</v>
      </c>
    </row>
    <row r="13" spans="1:9" x14ac:dyDescent="0.25">
      <c r="A13" s="24">
        <v>10</v>
      </c>
      <c r="B13" s="24">
        <v>2.44906241054208</v>
      </c>
      <c r="C13" s="24">
        <v>2.0490943124403702</v>
      </c>
      <c r="D13" s="24">
        <v>0</v>
      </c>
      <c r="E13" s="24">
        <v>8.0069307730465595E-19</v>
      </c>
      <c r="F13" s="24">
        <v>0.39996809810171502</v>
      </c>
    </row>
    <row r="14" spans="1:9" x14ac:dyDescent="0.25">
      <c r="A14" s="24">
        <v>11</v>
      </c>
      <c r="B14" s="24">
        <v>2.4483729328554502</v>
      </c>
      <c r="C14" s="24">
        <v>2.0490212866010502</v>
      </c>
      <c r="D14" s="24">
        <v>0</v>
      </c>
      <c r="E14" s="24">
        <v>7.7351513335946002E-19</v>
      </c>
      <c r="F14" s="24">
        <v>0.39935164625439401</v>
      </c>
    </row>
    <row r="15" spans="1:9" x14ac:dyDescent="0.25">
      <c r="A15" s="24">
        <v>12</v>
      </c>
      <c r="B15" s="24">
        <v>2.52872982962027</v>
      </c>
      <c r="C15" s="24">
        <v>2.0575322651931698</v>
      </c>
      <c r="D15" s="24">
        <v>0</v>
      </c>
      <c r="E15" s="24">
        <v>5.0130017933432504E-18</v>
      </c>
      <c r="F15" s="24">
        <v>0.47119756442709498</v>
      </c>
    </row>
    <row r="16" spans="1:9" x14ac:dyDescent="0.25">
      <c r="A16" s="24">
        <v>13</v>
      </c>
      <c r="B16" s="24">
        <v>2.5320050823059201</v>
      </c>
      <c r="C16" s="24">
        <v>2.0578791626794302</v>
      </c>
      <c r="D16" s="24">
        <v>0</v>
      </c>
      <c r="E16" s="24">
        <v>2.161064101689E-18</v>
      </c>
      <c r="F16" s="24">
        <v>0.47412591962648398</v>
      </c>
    </row>
    <row r="17" spans="1:6" x14ac:dyDescent="0.25">
      <c r="A17" s="24">
        <v>14</v>
      </c>
      <c r="B17" s="24">
        <v>2.5313253864637599</v>
      </c>
      <c r="C17" s="24">
        <v>2.0578071728814802</v>
      </c>
      <c r="D17" s="24">
        <v>0</v>
      </c>
      <c r="E17" s="24">
        <v>2.2575046173835799E-18</v>
      </c>
      <c r="F17" s="24">
        <v>0.47351821358226998</v>
      </c>
    </row>
    <row r="18" spans="1:6" x14ac:dyDescent="0.25">
      <c r="A18" s="24">
        <v>15</v>
      </c>
      <c r="B18" s="24">
        <v>2.8512380271416302</v>
      </c>
      <c r="C18" s="24">
        <v>2.1788527063935699</v>
      </c>
      <c r="D18" s="24">
        <v>2.6470103707575202E-2</v>
      </c>
      <c r="E18" s="24">
        <v>5.3431918390410602E-2</v>
      </c>
      <c r="F18" s="24">
        <v>0.59248329865006999</v>
      </c>
    </row>
    <row r="19" spans="1:6" x14ac:dyDescent="0.25">
      <c r="A19" s="24">
        <v>16</v>
      </c>
      <c r="B19" s="24">
        <v>3.23715072001397</v>
      </c>
      <c r="C19" s="24">
        <v>2.1895644129259799</v>
      </c>
      <c r="D19" s="24">
        <v>7.9512139605210294E-2</v>
      </c>
      <c r="E19" s="24">
        <v>0.32621049691410298</v>
      </c>
      <c r="F19" s="24">
        <v>0.64186367056867399</v>
      </c>
    </row>
    <row r="20" spans="1:6" x14ac:dyDescent="0.25">
      <c r="A20" s="24">
        <v>17</v>
      </c>
      <c r="B20" s="24">
        <v>4.0595774613876898</v>
      </c>
      <c r="C20" s="24">
        <v>2.2120252962953302</v>
      </c>
      <c r="D20" s="24">
        <v>0.15026211018254901</v>
      </c>
      <c r="E20" s="24">
        <v>0.84203599094293702</v>
      </c>
      <c r="F20" s="24">
        <v>0.85525406396687798</v>
      </c>
    </row>
    <row r="21" spans="1:6" x14ac:dyDescent="0.25">
      <c r="A21" s="24">
        <v>18</v>
      </c>
      <c r="B21" s="24">
        <v>4.6792202117221198</v>
      </c>
      <c r="C21" s="24">
        <v>2.19210085490373</v>
      </c>
      <c r="D21" s="24">
        <v>0.22985601792923599</v>
      </c>
      <c r="E21" s="24">
        <v>1.54587438566318</v>
      </c>
      <c r="F21" s="24">
        <v>0.71138895322597895</v>
      </c>
    </row>
    <row r="22" spans="1:6" x14ac:dyDescent="0.25">
      <c r="A22" s="24">
        <v>19</v>
      </c>
      <c r="B22" s="24">
        <v>5.8848100448744898</v>
      </c>
      <c r="C22" s="24">
        <v>2.2239026580258701</v>
      </c>
      <c r="D22" s="24">
        <v>0.30942986533491501</v>
      </c>
      <c r="E22" s="24">
        <v>2.3402980623737699</v>
      </c>
      <c r="F22" s="24">
        <v>1.0111794591399299</v>
      </c>
    </row>
    <row r="23" spans="1:6" x14ac:dyDescent="0.25">
      <c r="A23" s="24">
        <v>20</v>
      </c>
      <c r="B23" s="24">
        <v>7.2362740540767598</v>
      </c>
      <c r="C23" s="24">
        <v>2.2722589159706201</v>
      </c>
      <c r="D23" s="24">
        <v>0.38011965488923</v>
      </c>
      <c r="E23" s="24">
        <v>3.13226062148359</v>
      </c>
      <c r="F23" s="24">
        <v>1.4516348617333199</v>
      </c>
    </row>
    <row r="24" spans="1:6" x14ac:dyDescent="0.25">
      <c r="A24" s="24">
        <v>21</v>
      </c>
      <c r="B24" s="24">
        <v>8.6338838883978504</v>
      </c>
      <c r="C24" s="24">
        <v>2.3096452732974502</v>
      </c>
      <c r="D24" s="24">
        <v>0.435229404057627</v>
      </c>
      <c r="E24" s="24">
        <v>4.0917983357040999</v>
      </c>
      <c r="F24" s="24">
        <v>1.79721087533867</v>
      </c>
    </row>
    <row r="25" spans="1:6" x14ac:dyDescent="0.25">
      <c r="A25" s="24">
        <v>22</v>
      </c>
      <c r="B25" s="24">
        <v>10.136545172726301</v>
      </c>
      <c r="C25" s="24">
        <v>2.34854414848233</v>
      </c>
      <c r="D25" s="24">
        <v>0.47673519020876498</v>
      </c>
      <c r="E25" s="24">
        <v>5.1589691121771102</v>
      </c>
      <c r="F25" s="24">
        <v>2.15229672185809</v>
      </c>
    </row>
    <row r="26" spans="1:6" x14ac:dyDescent="0.25">
      <c r="A26" s="24">
        <v>23</v>
      </c>
      <c r="B26" s="24">
        <v>11.8043531031144</v>
      </c>
      <c r="C26" s="24">
        <v>2.3879931528024301</v>
      </c>
      <c r="D26" s="24">
        <v>0.508781105687105</v>
      </c>
      <c r="E26" s="24">
        <v>6.3932984900613699</v>
      </c>
      <c r="F26" s="24">
        <v>2.5142803545634802</v>
      </c>
    </row>
    <row r="27" spans="1:6" x14ac:dyDescent="0.25">
      <c r="A27" s="24">
        <v>24</v>
      </c>
      <c r="B27" s="24">
        <v>13.5652223170589</v>
      </c>
      <c r="C27" s="24">
        <v>2.4190847206577701</v>
      </c>
      <c r="D27" s="24">
        <v>0.53551124283710605</v>
      </c>
      <c r="E27" s="24">
        <v>7.8030077219251996</v>
      </c>
      <c r="F27" s="24">
        <v>2.8076186316388498</v>
      </c>
    </row>
    <row r="28" spans="1:6" x14ac:dyDescent="0.25">
      <c r="A28" s="24">
        <v>25</v>
      </c>
      <c r="B28" s="24">
        <v>16.233078312170299</v>
      </c>
      <c r="C28" s="24">
        <v>2.49001104876388</v>
      </c>
      <c r="D28" s="24">
        <v>0.56106969400323103</v>
      </c>
      <c r="E28" s="24">
        <v>9.6790533576270192</v>
      </c>
      <c r="F28" s="24">
        <v>3.50294421177618</v>
      </c>
    </row>
    <row r="29" spans="1:6" x14ac:dyDescent="0.25">
      <c r="A29" s="24">
        <v>26</v>
      </c>
      <c r="B29" s="24">
        <v>17.1149876238504</v>
      </c>
      <c r="C29" s="24">
        <v>2.5334002117697301</v>
      </c>
      <c r="D29" s="24">
        <v>0.58960055152993895</v>
      </c>
      <c r="E29" s="24">
        <v>10.473032497743301</v>
      </c>
      <c r="F29" s="24">
        <v>3.5189543628074502</v>
      </c>
    </row>
    <row r="30" spans="1:6" x14ac:dyDescent="0.25">
      <c r="A30" s="24">
        <v>27</v>
      </c>
      <c r="B30" s="24">
        <v>18.1827084874752</v>
      </c>
      <c r="C30" s="24">
        <v>2.5748142938919698</v>
      </c>
      <c r="D30" s="24">
        <v>0.62524790776169203</v>
      </c>
      <c r="E30" s="24">
        <v>11.225327641106601</v>
      </c>
      <c r="F30" s="24">
        <v>3.75731864471501</v>
      </c>
    </row>
    <row r="31" spans="1:6" x14ac:dyDescent="0.25">
      <c r="A31" s="24">
        <v>28</v>
      </c>
      <c r="B31" s="24">
        <v>19.172485608249101</v>
      </c>
      <c r="C31" s="24">
        <v>2.6132301321984799</v>
      </c>
      <c r="D31" s="24">
        <v>0.67215585504294895</v>
      </c>
      <c r="E31" s="24">
        <v>11.9186496752623</v>
      </c>
      <c r="F31" s="24">
        <v>3.9684499457453901</v>
      </c>
    </row>
    <row r="32" spans="1:6" x14ac:dyDescent="0.25">
      <c r="A32" s="24">
        <v>29</v>
      </c>
      <c r="B32" s="24">
        <v>20.1168699639049</v>
      </c>
      <c r="C32" s="24">
        <v>2.64932230998338</v>
      </c>
      <c r="D32" s="24">
        <v>0.73446848571817303</v>
      </c>
      <c r="E32" s="24">
        <v>12.5753548635335</v>
      </c>
      <c r="F32" s="24">
        <v>4.1577243046698298</v>
      </c>
    </row>
    <row r="33" spans="1:6" x14ac:dyDescent="0.25">
      <c r="A33" s="24">
        <v>30</v>
      </c>
      <c r="B33" s="24">
        <v>21.008841368531801</v>
      </c>
      <c r="C33" s="24">
        <v>2.6834954536797699</v>
      </c>
      <c r="D33" s="24">
        <v>0.815399745090435</v>
      </c>
      <c r="E33" s="24">
        <v>13.1828188098879</v>
      </c>
      <c r="F33" s="24">
        <v>4.3271273598736402</v>
      </c>
    </row>
    <row r="34" spans="1:6" x14ac:dyDescent="0.25">
      <c r="A34" s="24">
        <v>31</v>
      </c>
      <c r="B34" s="24">
        <v>21.883050686774901</v>
      </c>
      <c r="C34" s="24">
        <v>2.7169375394138902</v>
      </c>
      <c r="D34" s="24">
        <v>0.91444299029726095</v>
      </c>
      <c r="E34" s="24">
        <v>13.761584000126099</v>
      </c>
      <c r="F34" s="24">
        <v>4.4900861569375996</v>
      </c>
    </row>
    <row r="35" spans="1:6" x14ac:dyDescent="0.25">
      <c r="A35" s="24">
        <v>32</v>
      </c>
      <c r="B35" s="24">
        <v>22.7768820483623</v>
      </c>
      <c r="C35" s="24">
        <v>2.7507019376141999</v>
      </c>
      <c r="D35" s="24">
        <v>1.03016143143479</v>
      </c>
      <c r="E35" s="24">
        <v>14.3413288825019</v>
      </c>
      <c r="F35" s="24">
        <v>4.6546897968113301</v>
      </c>
    </row>
    <row r="36" spans="1:6" x14ac:dyDescent="0.25">
      <c r="A36" s="24">
        <v>33</v>
      </c>
      <c r="B36" s="24">
        <v>23.629227799896999</v>
      </c>
      <c r="C36" s="24">
        <v>2.7832232679688498</v>
      </c>
      <c r="D36" s="24">
        <v>1.1611182785991501</v>
      </c>
      <c r="E36" s="24">
        <v>14.8795036534184</v>
      </c>
      <c r="F36" s="24">
        <v>4.8053825999106401</v>
      </c>
    </row>
    <row r="37" spans="1:6" x14ac:dyDescent="0.25">
      <c r="A37" s="24">
        <v>34</v>
      </c>
      <c r="B37" s="24">
        <v>24.533179055332202</v>
      </c>
      <c r="C37" s="24">
        <v>2.8171960701560201</v>
      </c>
      <c r="D37" s="24">
        <v>1.3058767418864801</v>
      </c>
      <c r="E37" s="24">
        <v>15.4447616895793</v>
      </c>
      <c r="F37" s="24">
        <v>4.96534455371037</v>
      </c>
    </row>
    <row r="38" spans="1:6" x14ac:dyDescent="0.25">
      <c r="A38" s="24">
        <v>35</v>
      </c>
      <c r="B38" s="24">
        <v>25.4180507225587</v>
      </c>
      <c r="C38" s="24">
        <v>2.8507039388890099</v>
      </c>
      <c r="D38" s="24">
        <v>1.4630000313929199</v>
      </c>
      <c r="E38" s="24">
        <v>15.9852543980627</v>
      </c>
      <c r="F38" s="24">
        <v>5.1190923542140201</v>
      </c>
    </row>
    <row r="39" spans="1:6" x14ac:dyDescent="0.25">
      <c r="A39" s="24">
        <v>36</v>
      </c>
      <c r="B39" s="24">
        <v>26.002207688877</v>
      </c>
      <c r="C39" s="24">
        <v>2.87684942507348</v>
      </c>
      <c r="D39" s="24">
        <v>1.6310513572146099</v>
      </c>
      <c r="E39" s="24">
        <v>16.312871469386099</v>
      </c>
      <c r="F39" s="24">
        <v>5.1814354372028104</v>
      </c>
    </row>
    <row r="40" spans="1:6" x14ac:dyDescent="0.25">
      <c r="A40" s="24">
        <v>37</v>
      </c>
      <c r="B40" s="24">
        <v>26.590291046556899</v>
      </c>
      <c r="C40" s="24">
        <v>2.9024915282441199</v>
      </c>
      <c r="D40" s="24">
        <v>1.8085939294476701</v>
      </c>
      <c r="E40" s="24">
        <v>16.612528679654702</v>
      </c>
      <c r="F40" s="24">
        <v>5.2666769092104602</v>
      </c>
    </row>
    <row r="41" spans="1:6" x14ac:dyDescent="0.25">
      <c r="A41" s="24">
        <v>38</v>
      </c>
      <c r="B41" s="24">
        <v>27.106409495096798</v>
      </c>
      <c r="C41" s="24">
        <v>2.9263161695032802</v>
      </c>
      <c r="D41" s="24">
        <v>1.99419095818826</v>
      </c>
      <c r="E41" s="24">
        <v>16.8516050223703</v>
      </c>
      <c r="F41" s="24">
        <v>5.3342973450349502</v>
      </c>
    </row>
    <row r="42" spans="1:6" x14ac:dyDescent="0.25">
      <c r="A42" s="24">
        <v>39</v>
      </c>
      <c r="B42" s="24">
        <v>27.618962969118801</v>
      </c>
      <c r="C42" s="24">
        <v>2.9502503891120799</v>
      </c>
      <c r="D42" s="24">
        <v>2.1864056535324998</v>
      </c>
      <c r="E42" s="24">
        <v>17.0796982081525</v>
      </c>
      <c r="F42" s="24">
        <v>5.4026087183216998</v>
      </c>
    </row>
    <row r="43" spans="1:6" x14ac:dyDescent="0.25">
      <c r="A43" s="24">
        <v>40</v>
      </c>
      <c r="B43" s="24">
        <v>28.064425873610698</v>
      </c>
      <c r="C43" s="24">
        <v>2.9725711068993501</v>
      </c>
      <c r="D43" s="24">
        <v>2.38380122557653</v>
      </c>
      <c r="E43" s="24">
        <v>17.252682061554601</v>
      </c>
      <c r="F43" s="24">
        <v>5.4553714795801902</v>
      </c>
    </row>
    <row r="44" spans="1:6" x14ac:dyDescent="0.25">
      <c r="A44" s="24">
        <v>41</v>
      </c>
      <c r="B44" s="24">
        <v>28.466276714079701</v>
      </c>
      <c r="C44" s="24">
        <v>2.9820184262409102</v>
      </c>
      <c r="D44" s="24">
        <v>2.5850855110052899</v>
      </c>
      <c r="E44" s="24">
        <v>17.394420637532001</v>
      </c>
      <c r="F44" s="24">
        <v>5.5047521393014698</v>
      </c>
    </row>
    <row r="45" spans="1:6" x14ac:dyDescent="0.25">
      <c r="A45" s="24">
        <v>42</v>
      </c>
      <c r="B45" s="24">
        <v>28.828285544850701</v>
      </c>
      <c r="C45" s="24">
        <v>2.99062587671924</v>
      </c>
      <c r="D45" s="24">
        <v>2.7895448528589299</v>
      </c>
      <c r="E45" s="24">
        <v>17.5009117253502</v>
      </c>
      <c r="F45" s="24">
        <v>5.5472030899222498</v>
      </c>
    </row>
    <row r="46" spans="1:6" x14ac:dyDescent="0.25">
      <c r="A46" s="24">
        <v>43</v>
      </c>
      <c r="B46" s="24">
        <v>29.1856886871828</v>
      </c>
      <c r="C46" s="24">
        <v>2.9993078859790399</v>
      </c>
      <c r="D46" s="24">
        <v>2.9966102207664398</v>
      </c>
      <c r="E46" s="24">
        <v>17.598698620486999</v>
      </c>
      <c r="F46" s="24">
        <v>5.5910719599504004</v>
      </c>
    </row>
    <row r="47" spans="1:6" x14ac:dyDescent="0.25">
      <c r="A47" s="24">
        <v>44</v>
      </c>
      <c r="B47" s="24">
        <v>29.434545407746299</v>
      </c>
      <c r="C47" s="24">
        <v>3.0051424694088702</v>
      </c>
      <c r="D47" s="24">
        <v>3.20571258435676</v>
      </c>
      <c r="E47" s="24">
        <v>17.614829629764301</v>
      </c>
      <c r="F47" s="24">
        <v>5.60886072421631</v>
      </c>
    </row>
    <row r="48" spans="1:6" x14ac:dyDescent="0.25">
      <c r="A48" s="24">
        <v>45</v>
      </c>
      <c r="B48" s="24">
        <v>29.694349329355202</v>
      </c>
      <c r="C48" s="24">
        <v>3.0114083137468501</v>
      </c>
      <c r="D48" s="24">
        <v>3.4162829132588501</v>
      </c>
      <c r="E48" s="24">
        <v>17.636979519254901</v>
      </c>
      <c r="F48" s="24">
        <v>5.6296785830945701</v>
      </c>
    </row>
    <row r="49" spans="1:6" x14ac:dyDescent="0.25">
      <c r="A49" s="24">
        <v>46</v>
      </c>
      <c r="B49" s="24">
        <v>30.086396140913401</v>
      </c>
      <c r="C49" s="24">
        <v>3.0210983850032398</v>
      </c>
      <c r="D49" s="24">
        <v>3.6277521771017001</v>
      </c>
      <c r="E49" s="24">
        <v>17.743516507889499</v>
      </c>
      <c r="F49" s="24">
        <v>5.6940290709188996</v>
      </c>
    </row>
    <row r="50" spans="1:6" x14ac:dyDescent="0.25">
      <c r="A50" s="24">
        <v>47</v>
      </c>
      <c r="B50" s="24">
        <v>30.424403937878399</v>
      </c>
      <c r="C50" s="24">
        <v>3.0298570857213201</v>
      </c>
      <c r="D50" s="24">
        <v>3.83955134551424</v>
      </c>
      <c r="E50" s="24">
        <v>17.817094353749201</v>
      </c>
      <c r="F50" s="24">
        <v>5.7379011528936399</v>
      </c>
    </row>
    <row r="51" spans="1:6" x14ac:dyDescent="0.25">
      <c r="A51" s="24">
        <v>48</v>
      </c>
      <c r="B51" s="24">
        <v>30.799362329832299</v>
      </c>
      <c r="C51" s="24">
        <v>3.0397922618046902</v>
      </c>
      <c r="D51" s="24">
        <v>4.0511113881254603</v>
      </c>
      <c r="E51" s="24">
        <v>17.916287392902301</v>
      </c>
      <c r="F51" s="24">
        <v>5.7921712869998698</v>
      </c>
    </row>
    <row r="52" spans="1:6" x14ac:dyDescent="0.25">
      <c r="A52" s="24">
        <v>49</v>
      </c>
      <c r="B52" s="24">
        <v>31.1377118146886</v>
      </c>
      <c r="C52" s="24">
        <v>3.0488535490884399</v>
      </c>
      <c r="D52" s="24">
        <v>4.2618632745643099</v>
      </c>
      <c r="E52" s="24">
        <v>17.988288960920102</v>
      </c>
      <c r="F52" s="24">
        <v>5.83870603011583</v>
      </c>
    </row>
    <row r="53" spans="1:6" x14ac:dyDescent="0.25">
      <c r="A53" s="24">
        <v>50</v>
      </c>
      <c r="B53" s="24">
        <v>31.4863019991196</v>
      </c>
      <c r="C53" s="24">
        <v>3.0582937258055298</v>
      </c>
      <c r="D53" s="24">
        <v>4.4712379744597497</v>
      </c>
      <c r="E53" s="24">
        <v>18.068640432049101</v>
      </c>
      <c r="F53" s="24">
        <v>5.8881298668052304</v>
      </c>
    </row>
    <row r="54" spans="1:6" x14ac:dyDescent="0.25">
      <c r="A54" s="24">
        <v>51</v>
      </c>
      <c r="B54" s="24">
        <v>31.818055020315899</v>
      </c>
      <c r="C54" s="24">
        <v>3.06737228781732</v>
      </c>
      <c r="D54" s="24">
        <v>4.6786285500259401</v>
      </c>
      <c r="E54" s="24">
        <v>18.136910202595899</v>
      </c>
      <c r="F54" s="24">
        <v>5.93514397987673</v>
      </c>
    </row>
    <row r="55" spans="1:6" x14ac:dyDescent="0.25">
      <c r="A55" s="24">
        <v>52</v>
      </c>
      <c r="B55" s="24">
        <v>32.1800041214996</v>
      </c>
      <c r="C55" s="24">
        <v>3.0773646985352601</v>
      </c>
      <c r="D55" s="24">
        <v>4.8832764338177004</v>
      </c>
      <c r="E55" s="24">
        <v>18.2286021623819</v>
      </c>
      <c r="F55" s="24">
        <v>5.9907608267647703</v>
      </c>
    </row>
    <row r="56" spans="1:6" x14ac:dyDescent="0.25">
      <c r="A56" s="24">
        <v>53</v>
      </c>
      <c r="B56" s="24">
        <v>32.562992158916003</v>
      </c>
      <c r="C56" s="24">
        <v>3.08645655855626</v>
      </c>
      <c r="D56" s="24">
        <v>5.0843851509750797</v>
      </c>
      <c r="E56" s="24">
        <v>18.352919082042</v>
      </c>
      <c r="F56" s="24">
        <v>6.0392313673426399</v>
      </c>
    </row>
    <row r="57" spans="1:6" x14ac:dyDescent="0.25">
      <c r="A57" s="24">
        <v>54</v>
      </c>
      <c r="B57" s="24">
        <v>32.9898120384644</v>
      </c>
      <c r="C57" s="24">
        <v>3.0960766340202599</v>
      </c>
      <c r="D57" s="24">
        <v>5.2811582266380999</v>
      </c>
      <c r="E57" s="24">
        <v>18.5196999456135</v>
      </c>
      <c r="F57" s="24">
        <v>6.0928772321924702</v>
      </c>
    </row>
    <row r="58" spans="1:6" x14ac:dyDescent="0.25">
      <c r="A58" s="24">
        <v>55</v>
      </c>
      <c r="B58" s="24">
        <v>33.453021152212898</v>
      </c>
      <c r="C58" s="24">
        <v>3.1066062474253902</v>
      </c>
      <c r="D58" s="24">
        <v>5.4727991859467799</v>
      </c>
      <c r="E58" s="24">
        <v>18.713193825705002</v>
      </c>
      <c r="F58" s="24">
        <v>6.1604218931357604</v>
      </c>
    </row>
    <row r="59" spans="1:6" x14ac:dyDescent="0.25">
      <c r="A59" s="24">
        <v>56</v>
      </c>
      <c r="B59" s="24">
        <v>32.681426966061899</v>
      </c>
      <c r="C59" s="24">
        <v>3.0861369859663998</v>
      </c>
      <c r="D59" s="24">
        <v>5.6585115540411604</v>
      </c>
      <c r="E59" s="24">
        <v>18.077731083258499</v>
      </c>
      <c r="F59" s="24">
        <v>5.8590473427957903</v>
      </c>
    </row>
    <row r="60" spans="1:6" x14ac:dyDescent="0.25">
      <c r="A60" s="24">
        <v>57</v>
      </c>
      <c r="B60" s="24">
        <v>31.901961500652</v>
      </c>
      <c r="C60" s="24">
        <v>3.0625547398506501</v>
      </c>
      <c r="D60" s="24">
        <v>5.8374988560612397</v>
      </c>
      <c r="E60" s="24">
        <v>17.380083026365298</v>
      </c>
      <c r="F60" s="24">
        <v>5.6218248783748104</v>
      </c>
    </row>
    <row r="61" spans="1:6" x14ac:dyDescent="0.25">
      <c r="A61" s="24">
        <v>58</v>
      </c>
      <c r="B61" s="24">
        <v>31.045589897712901</v>
      </c>
      <c r="C61" s="24">
        <v>3.03689704155539</v>
      </c>
      <c r="D61" s="24">
        <v>6.0089646171470799</v>
      </c>
      <c r="E61" s="24">
        <v>16.631812312130599</v>
      </c>
      <c r="F61" s="24">
        <v>5.3679159268798999</v>
      </c>
    </row>
    <row r="62" spans="1:6" x14ac:dyDescent="0.25">
      <c r="A62" s="24">
        <v>59</v>
      </c>
      <c r="B62" s="24">
        <v>30.107718035941001</v>
      </c>
      <c r="C62" s="24">
        <v>3.01066848642443</v>
      </c>
      <c r="D62" s="24">
        <v>6.1721123624386802</v>
      </c>
      <c r="E62" s="24">
        <v>15.814497124776301</v>
      </c>
      <c r="F62" s="24">
        <v>5.1104400623016302</v>
      </c>
    </row>
    <row r="63" spans="1:6" x14ac:dyDescent="0.25">
      <c r="A63" s="24">
        <v>60</v>
      </c>
      <c r="B63" s="24">
        <v>29.070261438778299</v>
      </c>
      <c r="C63" s="24">
        <v>2.9822418849741901</v>
      </c>
      <c r="D63" s="24">
        <v>6.3262292295715703</v>
      </c>
      <c r="E63" s="24">
        <v>14.925898643431299</v>
      </c>
      <c r="F63" s="24">
        <v>4.8358916808012404</v>
      </c>
    </row>
    <row r="64" spans="1:6" x14ac:dyDescent="0.25">
      <c r="A64" s="24">
        <v>61</v>
      </c>
      <c r="B64" s="24">
        <v>27.9527776705939</v>
      </c>
      <c r="C64" s="24">
        <v>2.9512382954949099</v>
      </c>
      <c r="D64" s="24">
        <v>6.4709368061632402</v>
      </c>
      <c r="E64" s="24">
        <v>13.9883581792238</v>
      </c>
      <c r="F64" s="24">
        <v>4.5422443897119802</v>
      </c>
    </row>
    <row r="65" spans="1:6" x14ac:dyDescent="0.25">
      <c r="A65" s="24">
        <v>62</v>
      </c>
      <c r="B65" s="24">
        <v>26.725734559645201</v>
      </c>
      <c r="C65" s="24">
        <v>2.91683922364061</v>
      </c>
      <c r="D65" s="24">
        <v>6.6059402923266797</v>
      </c>
      <c r="E65" s="24">
        <v>12.9804521052664</v>
      </c>
      <c r="F65" s="24">
        <v>4.2225029384115</v>
      </c>
    </row>
    <row r="66" spans="1:6" x14ac:dyDescent="0.25">
      <c r="A66" s="24">
        <v>63</v>
      </c>
      <c r="B66" s="24">
        <v>25.472752691724299</v>
      </c>
      <c r="C66" s="24">
        <v>2.8813623946970202</v>
      </c>
      <c r="D66" s="24">
        <v>6.7309448881748599</v>
      </c>
      <c r="E66" s="24">
        <v>11.963781369981501</v>
      </c>
      <c r="F66" s="24">
        <v>3.8966640388709202</v>
      </c>
    </row>
    <row r="67" spans="1:6" x14ac:dyDescent="0.25">
      <c r="A67" s="24">
        <v>64</v>
      </c>
      <c r="B67" s="24">
        <v>24.160093810811901</v>
      </c>
      <c r="C67" s="24">
        <v>2.8438479503733798</v>
      </c>
      <c r="D67" s="24">
        <v>6.8456557938207698</v>
      </c>
      <c r="E67" s="24">
        <v>10.9137909969922</v>
      </c>
      <c r="F67" s="24">
        <v>3.55679906962561</v>
      </c>
    </row>
    <row r="68" spans="1:6" x14ac:dyDescent="0.25">
      <c r="A68" s="24">
        <v>65</v>
      </c>
      <c r="B68" s="24">
        <v>22.9119874414043</v>
      </c>
      <c r="C68" s="24">
        <v>2.9391341179372499</v>
      </c>
      <c r="D68" s="24">
        <v>6.9497782093774001</v>
      </c>
      <c r="E68" s="24">
        <v>8.8138100399412096</v>
      </c>
      <c r="F68" s="24">
        <v>4.2092650741484201</v>
      </c>
    </row>
    <row r="69" spans="1:6" x14ac:dyDescent="0.25">
      <c r="A69" s="24">
        <v>66</v>
      </c>
      <c r="B69" s="24">
        <v>23.9929795712467</v>
      </c>
      <c r="C69" s="24">
        <v>3.1560829244945601</v>
      </c>
      <c r="D69" s="24">
        <v>7.0430173349577201</v>
      </c>
      <c r="E69" s="24">
        <v>7.9423847943261503</v>
      </c>
      <c r="F69" s="24">
        <v>5.8514945174682298</v>
      </c>
    </row>
    <row r="70" spans="1:6" x14ac:dyDescent="0.25">
      <c r="A70" s="24">
        <v>67</v>
      </c>
      <c r="B70" s="24">
        <v>24.254848992347899</v>
      </c>
      <c r="C70" s="24">
        <v>3.16694727710281</v>
      </c>
      <c r="D70" s="24">
        <v>7.1250783706747303</v>
      </c>
      <c r="E70" s="24">
        <v>7.8026106667275403</v>
      </c>
      <c r="F70" s="24">
        <v>6.1602126778428596</v>
      </c>
    </row>
    <row r="71" spans="1:6" x14ac:dyDescent="0.25">
      <c r="A71" s="24">
        <v>68</v>
      </c>
      <c r="B71" s="24">
        <v>23.847584675269999</v>
      </c>
      <c r="C71" s="24">
        <v>3.1549947307491402</v>
      </c>
      <c r="D71" s="24">
        <v>7.1956665166414</v>
      </c>
      <c r="E71" s="24">
        <v>7.4109345204837096</v>
      </c>
      <c r="F71" s="24">
        <v>6.0859889073957802</v>
      </c>
    </row>
    <row r="72" spans="1:6" x14ac:dyDescent="0.25">
      <c r="A72" s="24">
        <v>69</v>
      </c>
      <c r="B72" s="24">
        <v>23.487577739929801</v>
      </c>
      <c r="C72" s="24">
        <v>3.1477316825405599</v>
      </c>
      <c r="D72" s="24">
        <v>7.25448697297072</v>
      </c>
      <c r="E72" s="24">
        <v>7.0716538189467197</v>
      </c>
      <c r="F72" s="24">
        <v>6.0137052654718302</v>
      </c>
    </row>
    <row r="73" spans="1:6" x14ac:dyDescent="0.25">
      <c r="A73" s="24">
        <v>70</v>
      </c>
      <c r="B73" s="24">
        <v>23.194736333494301</v>
      </c>
      <c r="C73" s="24">
        <v>3.1459724037319399</v>
      </c>
      <c r="D73" s="24">
        <v>7.3014847828258498</v>
      </c>
      <c r="E73" s="24">
        <v>6.7571264134464801</v>
      </c>
      <c r="F73" s="24">
        <v>5.99015273348998</v>
      </c>
    </row>
    <row r="74" spans="1:6" x14ac:dyDescent="0.25">
      <c r="A74" s="24">
        <v>71</v>
      </c>
      <c r="B74" s="24">
        <v>23.035891568452399</v>
      </c>
      <c r="C74" s="24">
        <v>3.14802062059209</v>
      </c>
      <c r="D74" s="24">
        <v>7.3375643615706601</v>
      </c>
      <c r="E74" s="24">
        <v>6.5494827709636301</v>
      </c>
      <c r="F74" s="24">
        <v>6.0008238153259903</v>
      </c>
    </row>
    <row r="75" spans="1:6" x14ac:dyDescent="0.25">
      <c r="A75" s="24">
        <v>72</v>
      </c>
      <c r="B75" s="24">
        <v>22.926659579148001</v>
      </c>
      <c r="C75" s="24">
        <v>3.1405748798311199</v>
      </c>
      <c r="D75" s="24">
        <v>7.3638699676191699</v>
      </c>
      <c r="E75" s="24">
        <v>6.38834752249904</v>
      </c>
      <c r="F75" s="24">
        <v>6.0338672091987</v>
      </c>
    </row>
    <row r="76" spans="1:6" x14ac:dyDescent="0.25">
      <c r="A76" s="24">
        <v>73</v>
      </c>
      <c r="B76" s="24">
        <v>22.8396802411952</v>
      </c>
      <c r="C76" s="24">
        <v>3.1330832051081199</v>
      </c>
      <c r="D76" s="24">
        <v>7.3815458593854402</v>
      </c>
      <c r="E76" s="24">
        <v>6.2522271342202496</v>
      </c>
      <c r="F76" s="24">
        <v>6.0728240424813604</v>
      </c>
    </row>
    <row r="77" spans="1:6" x14ac:dyDescent="0.25">
      <c r="A77" s="24">
        <v>74</v>
      </c>
      <c r="B77" s="24">
        <v>22.755946331574901</v>
      </c>
      <c r="C77" s="24">
        <v>3.1253466276359601</v>
      </c>
      <c r="D77" s="24">
        <v>7.39173629528349</v>
      </c>
      <c r="E77" s="24">
        <v>6.1278055347455602</v>
      </c>
      <c r="F77" s="24">
        <v>6.1110578739098704</v>
      </c>
    </row>
    <row r="78" spans="1:6" x14ac:dyDescent="0.25">
      <c r="A78" s="24">
        <v>75</v>
      </c>
      <c r="B78" s="24">
        <v>21.929957395483299</v>
      </c>
      <c r="C78" s="24">
        <v>3.10548681414262</v>
      </c>
      <c r="D78" s="24">
        <v>7.3955855337273801</v>
      </c>
      <c r="E78" s="24">
        <v>5.4585635591328101</v>
      </c>
      <c r="F78" s="24">
        <v>5.9703214884805096</v>
      </c>
    </row>
    <row r="79" spans="1:6" x14ac:dyDescent="0.25">
      <c r="A79" s="24">
        <v>76</v>
      </c>
      <c r="B79" s="24">
        <v>21.9859261861573</v>
      </c>
      <c r="C79" s="24">
        <v>3.0909444477933099</v>
      </c>
      <c r="D79" s="24">
        <v>7.3942378331311298</v>
      </c>
      <c r="E79" s="24">
        <v>5.4658637332640998</v>
      </c>
      <c r="F79" s="24">
        <v>6.0348801719687097</v>
      </c>
    </row>
    <row r="80" spans="1:6" x14ac:dyDescent="0.25">
      <c r="A80" s="24">
        <v>77</v>
      </c>
      <c r="B80" s="24">
        <v>21.984799774713402</v>
      </c>
      <c r="C80" s="24">
        <v>3.0779946503817501</v>
      </c>
      <c r="D80" s="24">
        <v>7.3888374519087998</v>
      </c>
      <c r="E80" s="24">
        <v>5.4861967028476002</v>
      </c>
      <c r="F80" s="24">
        <v>6.0317709695752901</v>
      </c>
    </row>
    <row r="81" spans="1:6" x14ac:dyDescent="0.25">
      <c r="A81" s="24">
        <v>78</v>
      </c>
      <c r="B81" s="24">
        <v>22.059787621248098</v>
      </c>
      <c r="C81" s="24">
        <v>3.06879173487554</v>
      </c>
      <c r="D81" s="24">
        <v>7.3805286484744101</v>
      </c>
      <c r="E81" s="24">
        <v>5.54976882255907</v>
      </c>
      <c r="F81" s="24">
        <v>6.0606984153391004</v>
      </c>
    </row>
    <row r="82" spans="1:6" x14ac:dyDescent="0.25">
      <c r="A82" s="24">
        <v>79</v>
      </c>
      <c r="B82" s="24">
        <v>22.082698258089899</v>
      </c>
      <c r="C82" s="24">
        <v>3.0572908637034999</v>
      </c>
      <c r="D82" s="24">
        <v>7.3704556812420101</v>
      </c>
      <c r="E82" s="24">
        <v>5.5844767504540203</v>
      </c>
      <c r="F82" s="24">
        <v>6.0704749626903904</v>
      </c>
    </row>
    <row r="83" spans="1:6" x14ac:dyDescent="0.25">
      <c r="A83" s="24">
        <v>80</v>
      </c>
      <c r="B83" s="24">
        <v>22.1516503348135</v>
      </c>
      <c r="C83" s="24">
        <v>3.0480296717786599</v>
      </c>
      <c r="D83" s="24">
        <v>7.3592863524266301</v>
      </c>
      <c r="E83" s="24">
        <v>5.6450228922455903</v>
      </c>
      <c r="F83" s="24">
        <v>6.0993114183626203</v>
      </c>
    </row>
    <row r="84" spans="1:6" x14ac:dyDescent="0.25">
      <c r="A84" s="24">
        <v>81</v>
      </c>
      <c r="B84" s="24">
        <v>22.2236132899701</v>
      </c>
      <c r="C84" s="24">
        <v>3.0388763878901699</v>
      </c>
      <c r="D84" s="24">
        <v>7.3457826394472097</v>
      </c>
      <c r="E84" s="24">
        <v>5.70956792949631</v>
      </c>
      <c r="F84" s="24">
        <v>6.1293863331363996</v>
      </c>
    </row>
    <row r="85" spans="1:6" x14ac:dyDescent="0.25">
      <c r="A85" s="24">
        <v>82</v>
      </c>
      <c r="B85" s="24">
        <v>22.293447598540901</v>
      </c>
      <c r="C85" s="24">
        <v>3.0296782998715899</v>
      </c>
      <c r="D85" s="24">
        <v>7.3282300635236997</v>
      </c>
      <c r="E85" s="24">
        <v>5.7758890069787201</v>
      </c>
      <c r="F85" s="24">
        <v>6.1596502281669103</v>
      </c>
    </row>
    <row r="86" spans="1:6" x14ac:dyDescent="0.25">
      <c r="A86" s="24">
        <v>83</v>
      </c>
      <c r="B86" s="24">
        <v>22.371677619526501</v>
      </c>
      <c r="C86" s="24">
        <v>3.0209820369157701</v>
      </c>
      <c r="D86" s="24">
        <v>7.3049141458760296</v>
      </c>
      <c r="E86" s="24">
        <v>5.8508234514186599</v>
      </c>
      <c r="F86" s="24">
        <v>6.1949579853160603</v>
      </c>
    </row>
    <row r="87" spans="1:6" x14ac:dyDescent="0.25">
      <c r="A87" s="24">
        <v>84</v>
      </c>
      <c r="B87" s="24">
        <v>22.445158853282301</v>
      </c>
      <c r="C87" s="24">
        <v>3.0122566694447901</v>
      </c>
      <c r="D87" s="24">
        <v>7.2741204077241601</v>
      </c>
      <c r="E87" s="24">
        <v>5.9277137079224298</v>
      </c>
      <c r="F87" s="24">
        <v>6.2310680681909103</v>
      </c>
    </row>
    <row r="88" spans="1:6" x14ac:dyDescent="0.25">
      <c r="A88" s="24">
        <v>85</v>
      </c>
      <c r="B88" s="24">
        <v>22.500926115492899</v>
      </c>
      <c r="C88" s="24">
        <v>3.0029561094277701</v>
      </c>
      <c r="D88" s="24">
        <v>7.2341343702880101</v>
      </c>
      <c r="E88" s="24">
        <v>6.0002247846054804</v>
      </c>
      <c r="F88" s="24">
        <v>6.2636108511716602</v>
      </c>
    </row>
    <row r="89" spans="1:6" x14ac:dyDescent="0.25">
      <c r="A89" s="24">
        <v>86</v>
      </c>
      <c r="B89" s="24">
        <v>22.5425762656796</v>
      </c>
      <c r="C89" s="24">
        <v>2.9932931820542299</v>
      </c>
      <c r="D89" s="24">
        <v>7.1832415547875401</v>
      </c>
      <c r="E89" s="24">
        <v>6.0714183280637499</v>
      </c>
      <c r="F89" s="24">
        <v>6.2946232007740699</v>
      </c>
    </row>
    <row r="90" spans="1:6" x14ac:dyDescent="0.25">
      <c r="A90" s="24">
        <v>87</v>
      </c>
      <c r="B90" s="24">
        <v>22.5877755314255</v>
      </c>
      <c r="C90" s="24">
        <v>2.9953920468348998</v>
      </c>
      <c r="D90" s="24">
        <v>7.11972748244267</v>
      </c>
      <c r="E90" s="24">
        <v>6.1467201036153796</v>
      </c>
      <c r="F90" s="24">
        <v>6.3259358985325598</v>
      </c>
    </row>
    <row r="91" spans="1:6" x14ac:dyDescent="0.25">
      <c r="A91" s="24">
        <v>88</v>
      </c>
      <c r="B91" s="24">
        <v>22.615812927254701</v>
      </c>
      <c r="C91" s="24">
        <v>2.9977111782371502</v>
      </c>
      <c r="D91" s="24">
        <v>7.0418776744733602</v>
      </c>
      <c r="E91" s="24">
        <v>6.2198008557608304</v>
      </c>
      <c r="F91" s="24">
        <v>6.3564232187833403</v>
      </c>
    </row>
    <row r="92" spans="1:6" x14ac:dyDescent="0.25">
      <c r="A92" s="24">
        <v>89</v>
      </c>
      <c r="B92" s="24">
        <v>22.636282250554601</v>
      </c>
      <c r="C92" s="24">
        <v>3.0001732983640799</v>
      </c>
      <c r="D92" s="24">
        <v>6.9486282723250703</v>
      </c>
      <c r="E92" s="24">
        <v>6.2972049216608097</v>
      </c>
      <c r="F92" s="24">
        <v>6.3902757582046501</v>
      </c>
    </row>
    <row r="93" spans="1:6" x14ac:dyDescent="0.25">
      <c r="A93" s="24">
        <v>90</v>
      </c>
      <c r="B93" s="24">
        <v>22.620483297105</v>
      </c>
      <c r="C93" s="24">
        <v>3.00136727468715</v>
      </c>
      <c r="D93" s="24">
        <v>6.8415178983454501</v>
      </c>
      <c r="E93" s="24">
        <v>6.3622323939285801</v>
      </c>
      <c r="F93" s="24">
        <v>6.4153657301438098</v>
      </c>
    </row>
    <row r="94" spans="1:6" x14ac:dyDescent="0.25">
      <c r="A94" s="24">
        <v>91</v>
      </c>
      <c r="B94" s="24">
        <v>22.582973338520901</v>
      </c>
      <c r="C94" s="24">
        <v>3.0018266410012799</v>
      </c>
      <c r="D94" s="24">
        <v>6.7227357951076501</v>
      </c>
      <c r="E94" s="24">
        <v>6.4225207221686604</v>
      </c>
      <c r="F94" s="24">
        <v>6.4358901802433301</v>
      </c>
    </row>
    <row r="95" spans="1:6" x14ac:dyDescent="0.25">
      <c r="A95" s="24">
        <v>92</v>
      </c>
      <c r="B95" s="24">
        <v>22.528841575902899</v>
      </c>
      <c r="C95" s="24">
        <v>3.0016502327458801</v>
      </c>
      <c r="D95" s="24">
        <v>6.5944712051848597</v>
      </c>
      <c r="E95" s="24">
        <v>6.4803435151432698</v>
      </c>
      <c r="F95" s="24">
        <v>6.4523766228289299</v>
      </c>
    </row>
    <row r="96" spans="1:6" x14ac:dyDescent="0.25">
      <c r="A96" s="24">
        <v>93</v>
      </c>
      <c r="B96" s="24">
        <v>22.430040416510501</v>
      </c>
      <c r="C96" s="24">
        <v>2.9994497607429902</v>
      </c>
      <c r="D96" s="24">
        <v>6.4589133711502402</v>
      </c>
      <c r="E96" s="24">
        <v>6.5188783608833702</v>
      </c>
      <c r="F96" s="24">
        <v>6.4527989237339201</v>
      </c>
    </row>
    <row r="97" spans="1:6" x14ac:dyDescent="0.25">
      <c r="A97" s="24">
        <v>94</v>
      </c>
      <c r="B97" s="24">
        <v>22.335126398848502</v>
      </c>
      <c r="C97" s="24">
        <v>2.9974074616786299</v>
      </c>
      <c r="D97" s="24">
        <v>6.3182515355769597</v>
      </c>
      <c r="E97" s="24">
        <v>6.5641956521540399</v>
      </c>
      <c r="F97" s="24">
        <v>6.4552717494388503</v>
      </c>
    </row>
    <row r="98" spans="1:6" x14ac:dyDescent="0.25">
      <c r="A98" s="24">
        <v>95</v>
      </c>
      <c r="B98" s="24">
        <v>22.190025460918601</v>
      </c>
      <c r="C98" s="24">
        <v>2.9929633128906299</v>
      </c>
      <c r="D98" s="24">
        <v>6.17467494103819</v>
      </c>
      <c r="E98" s="24">
        <v>6.5845094972083897</v>
      </c>
      <c r="F98" s="24">
        <v>6.4378777097813602</v>
      </c>
    </row>
    <row r="99" spans="1:6" x14ac:dyDescent="0.25">
      <c r="A99" s="24">
        <v>96</v>
      </c>
      <c r="B99" s="24">
        <v>22.0605342003212</v>
      </c>
      <c r="C99" s="24">
        <v>2.9891586366135501</v>
      </c>
      <c r="D99" s="24">
        <v>6.0303728301071002</v>
      </c>
      <c r="E99" s="24">
        <v>6.6150192419994402</v>
      </c>
      <c r="F99" s="24">
        <v>6.4259834916010901</v>
      </c>
    </row>
    <row r="100" spans="1:6" x14ac:dyDescent="0.25">
      <c r="A100" s="24">
        <v>97</v>
      </c>
      <c r="B100" s="24">
        <v>21.889064533347302</v>
      </c>
      <c r="C100" s="24">
        <v>2.9832775992322902</v>
      </c>
      <c r="D100" s="24">
        <v>5.8871695715946704</v>
      </c>
      <c r="E100" s="24">
        <v>6.62220980983248</v>
      </c>
      <c r="F100" s="24">
        <v>6.3964075526878696</v>
      </c>
    </row>
    <row r="101" spans="1:6" x14ac:dyDescent="0.25">
      <c r="A101" s="24">
        <v>98</v>
      </c>
      <c r="B101" s="24">
        <v>21.744859645376799</v>
      </c>
      <c r="C101" s="24">
        <v>2.9785736450061902</v>
      </c>
      <c r="D101" s="24">
        <v>5.7454300392631001</v>
      </c>
      <c r="E101" s="24">
        <v>6.6442930652538799</v>
      </c>
      <c r="F101" s="24">
        <v>6.3765628958536302</v>
      </c>
    </row>
    <row r="102" spans="1:6" x14ac:dyDescent="0.25">
      <c r="A102" s="26">
        <v>99</v>
      </c>
      <c r="B102" s="26">
        <v>21.558261095989401</v>
      </c>
      <c r="C102" s="26">
        <v>2.9718375455404802</v>
      </c>
      <c r="D102" s="26">
        <v>5.60515423311237</v>
      </c>
      <c r="E102" s="26">
        <v>6.64191068339687</v>
      </c>
      <c r="F102" s="26">
        <v>6.3393586339396997</v>
      </c>
    </row>
  </sheetData>
  <mergeCells count="2">
    <mergeCell ref="A1:F1"/>
    <mergeCell ref="H1:I1"/>
  </mergeCells>
  <pageMargins left="0.7" right="0.7" top="0.75" bottom="0.75" header="0.3" footer="0.3"/>
  <pageSetup paperSize="9" orientation="portrait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102"/>
  <sheetViews>
    <sheetView workbookViewId="0">
      <selection sqref="A1:B1"/>
    </sheetView>
  </sheetViews>
  <sheetFormatPr defaultRowHeight="15" x14ac:dyDescent="0.25"/>
  <cols>
    <col min="1" max="1" width="4.7109375" customWidth="1"/>
    <col min="2" max="2" width="13.7109375" customWidth="1"/>
    <col min="4" max="4" width="12.7109375" customWidth="1"/>
    <col min="5" max="5" width="35.7109375" customWidth="1"/>
  </cols>
  <sheetData>
    <row r="1" spans="1:5" ht="15.75" x14ac:dyDescent="0.25">
      <c r="A1" s="91" t="s">
        <v>30</v>
      </c>
      <c r="B1" s="92"/>
      <c r="D1" s="91" t="s">
        <v>31</v>
      </c>
      <c r="E1" s="92"/>
    </row>
    <row r="2" spans="1:5" x14ac:dyDescent="0.25">
      <c r="A2" s="9" t="s">
        <v>29</v>
      </c>
      <c r="B2" s="9" t="s">
        <v>49</v>
      </c>
      <c r="D2" s="16" t="s">
        <v>32</v>
      </c>
      <c r="E2" s="10" t="s">
        <v>5</v>
      </c>
    </row>
    <row r="3" spans="1:5" x14ac:dyDescent="0.25">
      <c r="A3" s="28">
        <v>0</v>
      </c>
      <c r="B3" s="28">
        <v>10.5753964949073</v>
      </c>
      <c r="D3" s="16" t="s">
        <v>33</v>
      </c>
      <c r="E3" s="11" t="s">
        <v>43</v>
      </c>
    </row>
    <row r="4" spans="1:5" x14ac:dyDescent="0.25">
      <c r="A4" s="27">
        <v>1</v>
      </c>
      <c r="B4" s="27">
        <v>10.582326788092001</v>
      </c>
      <c r="D4" s="16" t="s">
        <v>34</v>
      </c>
      <c r="E4" s="12" t="s">
        <v>44</v>
      </c>
    </row>
    <row r="5" spans="1:5" x14ac:dyDescent="0.25">
      <c r="A5" s="27">
        <v>2</v>
      </c>
      <c r="B5" s="27">
        <v>10.679674024539</v>
      </c>
    </row>
    <row r="6" spans="1:5" x14ac:dyDescent="0.25">
      <c r="A6" s="27">
        <v>3</v>
      </c>
      <c r="B6" s="27">
        <v>10.8626690441601</v>
      </c>
      <c r="D6" s="17" t="str">
        <f>HYPERLINK("#'OVERZICHT'!A1", "Link naar overzicht")</f>
        <v>Link naar overzicht</v>
      </c>
    </row>
    <row r="7" spans="1:5" x14ac:dyDescent="0.25">
      <c r="A7" s="27">
        <v>4</v>
      </c>
      <c r="B7" s="27">
        <v>18.207723061965101</v>
      </c>
    </row>
    <row r="8" spans="1:5" x14ac:dyDescent="0.25">
      <c r="A8" s="27">
        <v>5</v>
      </c>
      <c r="B8" s="27">
        <v>20.824482062561302</v>
      </c>
    </row>
    <row r="9" spans="1:5" x14ac:dyDescent="0.25">
      <c r="A9" s="27">
        <v>6</v>
      </c>
      <c r="B9" s="27">
        <v>21.390774770335799</v>
      </c>
    </row>
    <row r="10" spans="1:5" x14ac:dyDescent="0.25">
      <c r="A10" s="27">
        <v>7</v>
      </c>
      <c r="B10" s="27">
        <v>21.5373037858575</v>
      </c>
    </row>
    <row r="11" spans="1:5" x14ac:dyDescent="0.25">
      <c r="A11" s="27">
        <v>8</v>
      </c>
      <c r="B11" s="27">
        <v>21.843920379682999</v>
      </c>
    </row>
    <row r="12" spans="1:5" x14ac:dyDescent="0.25">
      <c r="A12" s="27">
        <v>9</v>
      </c>
      <c r="B12" s="27">
        <v>21.8680308396311</v>
      </c>
    </row>
    <row r="13" spans="1:5" x14ac:dyDescent="0.25">
      <c r="A13" s="27">
        <v>10</v>
      </c>
      <c r="B13" s="27">
        <v>22.120821219782002</v>
      </c>
    </row>
    <row r="14" spans="1:5" x14ac:dyDescent="0.25">
      <c r="A14" s="27">
        <v>11</v>
      </c>
      <c r="B14" s="27">
        <v>21.955569519429801</v>
      </c>
    </row>
    <row r="15" spans="1:5" x14ac:dyDescent="0.25">
      <c r="A15" s="27">
        <v>12</v>
      </c>
      <c r="B15" s="27">
        <v>23.414925372917999</v>
      </c>
    </row>
    <row r="16" spans="1:5" x14ac:dyDescent="0.25">
      <c r="A16" s="27">
        <v>13</v>
      </c>
      <c r="B16" s="27">
        <v>24.473987607209001</v>
      </c>
    </row>
    <row r="17" spans="1:2" x14ac:dyDescent="0.25">
      <c r="A17" s="27">
        <v>14</v>
      </c>
      <c r="B17" s="27">
        <v>24.169852778251201</v>
      </c>
    </row>
    <row r="18" spans="1:2" x14ac:dyDescent="0.25">
      <c r="A18" s="27">
        <v>15</v>
      </c>
      <c r="B18" s="27">
        <v>23.613683016685702</v>
      </c>
    </row>
    <row r="19" spans="1:2" x14ac:dyDescent="0.25">
      <c r="A19" s="27">
        <v>16</v>
      </c>
      <c r="B19" s="27">
        <v>22.878824819288401</v>
      </c>
    </row>
    <row r="20" spans="1:2" x14ac:dyDescent="0.25">
      <c r="A20" s="27">
        <v>17</v>
      </c>
      <c r="B20" s="27">
        <v>21.576929204146001</v>
      </c>
    </row>
    <row r="21" spans="1:2" x14ac:dyDescent="0.25">
      <c r="A21" s="27">
        <v>18</v>
      </c>
      <c r="B21" s="27">
        <v>17.935122992193399</v>
      </c>
    </row>
    <row r="22" spans="1:2" x14ac:dyDescent="0.25">
      <c r="A22" s="27">
        <v>19</v>
      </c>
      <c r="B22" s="27">
        <v>15.8699311556271</v>
      </c>
    </row>
    <row r="23" spans="1:2" x14ac:dyDescent="0.25">
      <c r="A23" s="27">
        <v>20</v>
      </c>
      <c r="B23" s="27">
        <v>15.3021598887712</v>
      </c>
    </row>
    <row r="24" spans="1:2" x14ac:dyDescent="0.25">
      <c r="A24" s="27">
        <v>21</v>
      </c>
      <c r="B24" s="27">
        <v>12.7236856715149</v>
      </c>
    </row>
    <row r="25" spans="1:2" x14ac:dyDescent="0.25">
      <c r="A25" s="27">
        <v>22</v>
      </c>
      <c r="B25" s="27">
        <v>9.9769856043111904</v>
      </c>
    </row>
    <row r="26" spans="1:2" x14ac:dyDescent="0.25">
      <c r="A26" s="27">
        <v>23</v>
      </c>
      <c r="B26" s="27">
        <v>6.8900165001541396</v>
      </c>
    </row>
    <row r="27" spans="1:2" x14ac:dyDescent="0.25">
      <c r="A27" s="27">
        <v>24</v>
      </c>
      <c r="B27" s="27">
        <v>3.7247512259018598</v>
      </c>
    </row>
    <row r="28" spans="1:2" x14ac:dyDescent="0.25">
      <c r="A28" s="27">
        <v>25</v>
      </c>
      <c r="B28" s="27">
        <v>-0.353512706982546</v>
      </c>
    </row>
    <row r="29" spans="1:2" x14ac:dyDescent="0.25">
      <c r="A29" s="27">
        <v>26</v>
      </c>
      <c r="B29" s="27">
        <v>-2.0875393725940099</v>
      </c>
    </row>
    <row r="30" spans="1:2" x14ac:dyDescent="0.25">
      <c r="A30" s="27">
        <v>27</v>
      </c>
      <c r="B30" s="27">
        <v>-3.7495289597591301</v>
      </c>
    </row>
    <row r="31" spans="1:2" x14ac:dyDescent="0.25">
      <c r="A31" s="27">
        <v>28</v>
      </c>
      <c r="B31" s="27">
        <v>-5.1313505789263498</v>
      </c>
    </row>
    <row r="32" spans="1:2" x14ac:dyDescent="0.25">
      <c r="A32" s="27">
        <v>29</v>
      </c>
      <c r="B32" s="27">
        <v>-6.28608394041584</v>
      </c>
    </row>
    <row r="33" spans="1:2" x14ac:dyDescent="0.25">
      <c r="A33" s="27">
        <v>30</v>
      </c>
      <c r="B33" s="27">
        <v>-7.4781876410283799</v>
      </c>
    </row>
    <row r="34" spans="1:2" x14ac:dyDescent="0.25">
      <c r="A34" s="27">
        <v>31</v>
      </c>
      <c r="B34" s="27">
        <v>-8.3986348045408601</v>
      </c>
    </row>
    <row r="35" spans="1:2" x14ac:dyDescent="0.25">
      <c r="A35" s="27">
        <v>32</v>
      </c>
      <c r="B35" s="27">
        <v>-9.34277185863853</v>
      </c>
    </row>
    <row r="36" spans="1:2" x14ac:dyDescent="0.25">
      <c r="A36" s="27">
        <v>33</v>
      </c>
      <c r="B36" s="27">
        <v>-10.3106435801323</v>
      </c>
    </row>
    <row r="37" spans="1:2" x14ac:dyDescent="0.25">
      <c r="A37" s="27">
        <v>34</v>
      </c>
      <c r="B37" s="27">
        <v>-11.3275764585609</v>
      </c>
    </row>
    <row r="38" spans="1:2" x14ac:dyDescent="0.25">
      <c r="A38" s="27">
        <v>35</v>
      </c>
      <c r="B38" s="27">
        <v>-12.5096025402663</v>
      </c>
    </row>
    <row r="39" spans="1:2" x14ac:dyDescent="0.25">
      <c r="A39" s="27">
        <v>36</v>
      </c>
      <c r="B39" s="27">
        <v>-13.1636868238287</v>
      </c>
    </row>
    <row r="40" spans="1:2" x14ac:dyDescent="0.25">
      <c r="A40" s="27">
        <v>37</v>
      </c>
      <c r="B40" s="27">
        <v>-13.8310864307735</v>
      </c>
    </row>
    <row r="41" spans="1:2" x14ac:dyDescent="0.25">
      <c r="A41" s="27">
        <v>38</v>
      </c>
      <c r="B41" s="27">
        <v>-14.4145033471116</v>
      </c>
    </row>
    <row r="42" spans="1:2" x14ac:dyDescent="0.25">
      <c r="A42" s="27">
        <v>39</v>
      </c>
      <c r="B42" s="27">
        <v>-14.977085175075</v>
      </c>
    </row>
    <row r="43" spans="1:2" x14ac:dyDescent="0.25">
      <c r="A43" s="27">
        <v>40</v>
      </c>
      <c r="B43" s="27">
        <v>-15.486201885222499</v>
      </c>
    </row>
    <row r="44" spans="1:2" x14ac:dyDescent="0.25">
      <c r="A44" s="27">
        <v>41</v>
      </c>
      <c r="B44" s="27">
        <v>-15.887614633624301</v>
      </c>
    </row>
    <row r="45" spans="1:2" x14ac:dyDescent="0.25">
      <c r="A45" s="27">
        <v>42</v>
      </c>
      <c r="B45" s="27">
        <v>-16.228580970617401</v>
      </c>
    </row>
    <row r="46" spans="1:2" x14ac:dyDescent="0.25">
      <c r="A46" s="27">
        <v>43</v>
      </c>
      <c r="B46" s="27">
        <v>-16.5462562920642</v>
      </c>
    </row>
    <row r="47" spans="1:2" x14ac:dyDescent="0.25">
      <c r="A47" s="27">
        <v>44</v>
      </c>
      <c r="B47" s="27">
        <v>-16.746192857186799</v>
      </c>
    </row>
    <row r="48" spans="1:2" x14ac:dyDescent="0.25">
      <c r="A48" s="27">
        <v>45</v>
      </c>
      <c r="B48" s="27">
        <v>-16.955487995838901</v>
      </c>
    </row>
    <row r="49" spans="1:2" x14ac:dyDescent="0.25">
      <c r="A49" s="27">
        <v>46</v>
      </c>
      <c r="B49" s="27">
        <v>-17.248969853314001</v>
      </c>
    </row>
    <row r="50" spans="1:2" x14ac:dyDescent="0.25">
      <c r="A50" s="27">
        <v>47</v>
      </c>
      <c r="B50" s="27">
        <v>-17.497193594569001</v>
      </c>
    </row>
    <row r="51" spans="1:2" x14ac:dyDescent="0.25">
      <c r="A51" s="27">
        <v>48</v>
      </c>
      <c r="B51" s="27">
        <v>-17.755286077275301</v>
      </c>
    </row>
    <row r="52" spans="1:2" x14ac:dyDescent="0.25">
      <c r="A52" s="27">
        <v>49</v>
      </c>
      <c r="B52" s="27">
        <v>-17.911939669940701</v>
      </c>
    </row>
    <row r="53" spans="1:2" x14ac:dyDescent="0.25">
      <c r="A53" s="27">
        <v>50</v>
      </c>
      <c r="B53" s="27">
        <v>-18.187133521745299</v>
      </c>
    </row>
    <row r="54" spans="1:2" x14ac:dyDescent="0.25">
      <c r="A54" s="27">
        <v>51</v>
      </c>
      <c r="B54" s="27">
        <v>-18.289832766810001</v>
      </c>
    </row>
    <row r="55" spans="1:2" x14ac:dyDescent="0.25">
      <c r="A55" s="27">
        <v>52</v>
      </c>
      <c r="B55" s="27">
        <v>-18.430358543485202</v>
      </c>
    </row>
    <row r="56" spans="1:2" x14ac:dyDescent="0.25">
      <c r="A56" s="27">
        <v>53</v>
      </c>
      <c r="B56" s="27">
        <v>-18.5670570544142</v>
      </c>
    </row>
    <row r="57" spans="1:2" x14ac:dyDescent="0.25">
      <c r="A57" s="27">
        <v>54</v>
      </c>
      <c r="B57" s="27">
        <v>-18.736814721273301</v>
      </c>
    </row>
    <row r="58" spans="1:2" x14ac:dyDescent="0.25">
      <c r="A58" s="27">
        <v>55</v>
      </c>
      <c r="B58" s="27">
        <v>-18.937118108438099</v>
      </c>
    </row>
    <row r="59" spans="1:2" x14ac:dyDescent="0.25">
      <c r="A59" s="27">
        <v>56</v>
      </c>
      <c r="B59" s="27">
        <v>-17.767850351252601</v>
      </c>
    </row>
    <row r="60" spans="1:2" x14ac:dyDescent="0.25">
      <c r="A60" s="27">
        <v>57</v>
      </c>
      <c r="B60" s="27">
        <v>-16.461401165071301</v>
      </c>
    </row>
    <row r="61" spans="1:2" x14ac:dyDescent="0.25">
      <c r="A61" s="27">
        <v>58</v>
      </c>
      <c r="B61" s="27">
        <v>-14.999802877237901</v>
      </c>
    </row>
    <row r="62" spans="1:2" x14ac:dyDescent="0.25">
      <c r="A62" s="27">
        <v>59</v>
      </c>
      <c r="B62" s="27">
        <v>-13.4309471284124</v>
      </c>
    </row>
    <row r="63" spans="1:2" x14ac:dyDescent="0.25">
      <c r="A63" s="27">
        <v>60</v>
      </c>
      <c r="B63" s="27">
        <v>-11.817828923864599</v>
      </c>
    </row>
    <row r="64" spans="1:2" x14ac:dyDescent="0.25">
      <c r="A64" s="27">
        <v>61</v>
      </c>
      <c r="B64" s="27">
        <v>-10.0101193864725</v>
      </c>
    </row>
    <row r="65" spans="1:2" x14ac:dyDescent="0.25">
      <c r="A65" s="27">
        <v>62</v>
      </c>
      <c r="B65" s="27">
        <v>-8.1366446239576007</v>
      </c>
    </row>
    <row r="66" spans="1:2" x14ac:dyDescent="0.25">
      <c r="A66" s="27">
        <v>63</v>
      </c>
      <c r="B66" s="27">
        <v>-6.2487753061270901</v>
      </c>
    </row>
    <row r="67" spans="1:2" x14ac:dyDescent="0.25">
      <c r="A67" s="27">
        <v>64</v>
      </c>
      <c r="B67" s="27">
        <v>-4.3344328760788899</v>
      </c>
    </row>
    <row r="68" spans="1:2" x14ac:dyDescent="0.25">
      <c r="A68" s="27">
        <v>65</v>
      </c>
      <c r="B68" s="27">
        <v>-2.6925892660340001</v>
      </c>
    </row>
    <row r="69" spans="1:2" x14ac:dyDescent="0.25">
      <c r="A69" s="27">
        <v>66</v>
      </c>
      <c r="B69" s="27">
        <v>1.1744199344222499</v>
      </c>
    </row>
    <row r="70" spans="1:2" x14ac:dyDescent="0.25">
      <c r="A70" s="27">
        <v>67</v>
      </c>
      <c r="B70" s="27">
        <v>3.1763969786544499</v>
      </c>
    </row>
    <row r="71" spans="1:2" x14ac:dyDescent="0.25">
      <c r="A71" s="27">
        <v>68</v>
      </c>
      <c r="B71" s="27">
        <v>3.94440248875032</v>
      </c>
    </row>
    <row r="72" spans="1:2" x14ac:dyDescent="0.25">
      <c r="A72" s="27">
        <v>69</v>
      </c>
      <c r="B72" s="27">
        <v>4.7089537362093203</v>
      </c>
    </row>
    <row r="73" spans="1:2" x14ac:dyDescent="0.25">
      <c r="A73" s="27">
        <v>70</v>
      </c>
      <c r="B73" s="27">
        <v>5.4433547346945304</v>
      </c>
    </row>
    <row r="74" spans="1:2" x14ac:dyDescent="0.25">
      <c r="A74" s="27">
        <v>71</v>
      </c>
      <c r="B74" s="27">
        <v>6.0262597047169999</v>
      </c>
    </row>
    <row r="75" spans="1:2" x14ac:dyDescent="0.25">
      <c r="A75" s="27">
        <v>72</v>
      </c>
      <c r="B75" s="27">
        <v>6.62941690971447</v>
      </c>
    </row>
    <row r="76" spans="1:2" x14ac:dyDescent="0.25">
      <c r="A76" s="27">
        <v>73</v>
      </c>
      <c r="B76" s="27">
        <v>7.2669642553821703</v>
      </c>
    </row>
    <row r="77" spans="1:2" x14ac:dyDescent="0.25">
      <c r="A77" s="27">
        <v>74</v>
      </c>
      <c r="B77" s="27">
        <v>7.9604188997276903</v>
      </c>
    </row>
    <row r="78" spans="1:2" x14ac:dyDescent="0.25">
      <c r="A78" s="27">
        <v>75</v>
      </c>
      <c r="B78" s="27">
        <v>9.6039551554687392</v>
      </c>
    </row>
    <row r="79" spans="1:2" x14ac:dyDescent="0.25">
      <c r="A79" s="27">
        <v>76</v>
      </c>
      <c r="B79" s="27">
        <v>10.3237588910241</v>
      </c>
    </row>
    <row r="80" spans="1:2" x14ac:dyDescent="0.25">
      <c r="A80" s="27">
        <v>77</v>
      </c>
      <c r="B80" s="27">
        <v>11.2543710194333</v>
      </c>
    </row>
    <row r="81" spans="1:2" x14ac:dyDescent="0.25">
      <c r="A81" s="27">
        <v>78</v>
      </c>
      <c r="B81" s="27">
        <v>12.4497449706629</v>
      </c>
    </row>
    <row r="82" spans="1:2" x14ac:dyDescent="0.25">
      <c r="A82" s="27">
        <v>79</v>
      </c>
      <c r="B82" s="27">
        <v>13.6579139262615</v>
      </c>
    </row>
    <row r="83" spans="1:2" x14ac:dyDescent="0.25">
      <c r="A83" s="27">
        <v>80</v>
      </c>
      <c r="B83" s="27">
        <v>15.1185852036078</v>
      </c>
    </row>
    <row r="84" spans="1:2" x14ac:dyDescent="0.25">
      <c r="A84" s="27">
        <v>81</v>
      </c>
      <c r="B84" s="27">
        <v>16.800175858262801</v>
      </c>
    </row>
    <row r="85" spans="1:2" x14ac:dyDescent="0.25">
      <c r="A85" s="27">
        <v>82</v>
      </c>
      <c r="B85" s="27">
        <v>18.701543070049301</v>
      </c>
    </row>
    <row r="86" spans="1:2" x14ac:dyDescent="0.25">
      <c r="A86" s="27">
        <v>83</v>
      </c>
      <c r="B86" s="27">
        <v>20.868658933325499</v>
      </c>
    </row>
    <row r="87" spans="1:2" x14ac:dyDescent="0.25">
      <c r="A87" s="27">
        <v>84</v>
      </c>
      <c r="B87" s="27">
        <v>23.261643148025499</v>
      </c>
    </row>
    <row r="88" spans="1:2" x14ac:dyDescent="0.25">
      <c r="A88" s="27">
        <v>85</v>
      </c>
      <c r="B88" s="27">
        <v>25.8242054823038</v>
      </c>
    </row>
    <row r="89" spans="1:2" x14ac:dyDescent="0.25">
      <c r="A89" s="27">
        <v>86</v>
      </c>
      <c r="B89" s="27">
        <v>28.5384108004735</v>
      </c>
    </row>
    <row r="90" spans="1:2" x14ac:dyDescent="0.25">
      <c r="A90" s="27">
        <v>87</v>
      </c>
      <c r="B90" s="27">
        <v>31.384424981061699</v>
      </c>
    </row>
    <row r="91" spans="1:2" x14ac:dyDescent="0.25">
      <c r="A91" s="27">
        <v>88</v>
      </c>
      <c r="B91" s="27">
        <v>34.329116122552399</v>
      </c>
    </row>
    <row r="92" spans="1:2" x14ac:dyDescent="0.25">
      <c r="A92" s="27">
        <v>89</v>
      </c>
      <c r="B92" s="27">
        <v>37.466759647972999</v>
      </c>
    </row>
    <row r="93" spans="1:2" x14ac:dyDescent="0.25">
      <c r="A93" s="27">
        <v>90</v>
      </c>
      <c r="B93" s="27">
        <v>40.822542378213299</v>
      </c>
    </row>
    <row r="94" spans="1:2" x14ac:dyDescent="0.25">
      <c r="A94" s="27">
        <v>91</v>
      </c>
      <c r="B94" s="27">
        <v>44.528035236797997</v>
      </c>
    </row>
    <row r="95" spans="1:2" x14ac:dyDescent="0.25">
      <c r="A95" s="27">
        <v>92</v>
      </c>
      <c r="B95" s="27">
        <v>48.691974290939001</v>
      </c>
    </row>
    <row r="96" spans="1:2" x14ac:dyDescent="0.25">
      <c r="A96" s="27">
        <v>93</v>
      </c>
      <c r="B96" s="27">
        <v>53.297106214751402</v>
      </c>
    </row>
    <row r="97" spans="1:2" x14ac:dyDescent="0.25">
      <c r="A97" s="27">
        <v>94</v>
      </c>
      <c r="B97" s="27">
        <v>58.310611586096599</v>
      </c>
    </row>
    <row r="98" spans="1:2" x14ac:dyDescent="0.25">
      <c r="A98" s="27">
        <v>95</v>
      </c>
      <c r="B98" s="27">
        <v>63.420180850176997</v>
      </c>
    </row>
    <row r="99" spans="1:2" x14ac:dyDescent="0.25">
      <c r="A99" s="27">
        <v>96</v>
      </c>
      <c r="B99" s="27">
        <v>68.578396334397496</v>
      </c>
    </row>
    <row r="100" spans="1:2" x14ac:dyDescent="0.25">
      <c r="A100" s="27">
        <v>97</v>
      </c>
      <c r="B100" s="27">
        <v>73.466730777260693</v>
      </c>
    </row>
    <row r="101" spans="1:2" x14ac:dyDescent="0.25">
      <c r="A101" s="27">
        <v>98</v>
      </c>
      <c r="B101" s="27">
        <v>78.074838662183893</v>
      </c>
    </row>
    <row r="102" spans="1:2" x14ac:dyDescent="0.25">
      <c r="A102" s="29">
        <v>99</v>
      </c>
      <c r="B102" s="29">
        <v>82.231938605596696</v>
      </c>
    </row>
  </sheetData>
  <mergeCells count="2">
    <mergeCell ref="A1:B1"/>
    <mergeCell ref="D1:E1"/>
  </mergeCells>
  <pageMargins left="0.7" right="0.7" top="0.75" bottom="0.75" header="0.3" footer="0.3"/>
  <pageSetup paperSize="9" orientation="portrait" horizontalDpi="300" verticalDpi="30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102"/>
  <sheetViews>
    <sheetView workbookViewId="0">
      <selection sqref="A1:F1"/>
    </sheetView>
  </sheetViews>
  <sheetFormatPr defaultRowHeight="15" x14ac:dyDescent="0.25"/>
  <cols>
    <col min="1" max="1" width="4.7109375" customWidth="1"/>
    <col min="2" max="5" width="11.7109375" customWidth="1"/>
    <col min="6" max="6" width="12.7109375" customWidth="1"/>
    <col min="8" max="8" width="12.7109375" customWidth="1"/>
    <col min="9" max="9" width="31.7109375" customWidth="1"/>
  </cols>
  <sheetData>
    <row r="1" spans="1:9" ht="15.75" x14ac:dyDescent="0.25">
      <c r="A1" s="91" t="s">
        <v>30</v>
      </c>
      <c r="B1" s="92"/>
      <c r="C1" s="92"/>
      <c r="D1" s="92"/>
      <c r="E1" s="92"/>
      <c r="F1" s="92"/>
      <c r="H1" s="91" t="s">
        <v>31</v>
      </c>
      <c r="I1" s="92"/>
    </row>
    <row r="2" spans="1:9" x14ac:dyDescent="0.25">
      <c r="A2" s="9" t="s">
        <v>29</v>
      </c>
      <c r="B2" s="9" t="s">
        <v>50</v>
      </c>
      <c r="C2" s="9" t="s">
        <v>51</v>
      </c>
      <c r="D2" s="9" t="s">
        <v>52</v>
      </c>
      <c r="E2" s="9" t="s">
        <v>53</v>
      </c>
      <c r="F2" s="9" t="s">
        <v>54</v>
      </c>
      <c r="H2" s="16" t="s">
        <v>32</v>
      </c>
      <c r="I2" s="10" t="s">
        <v>6</v>
      </c>
    </row>
    <row r="3" spans="1:9" x14ac:dyDescent="0.25">
      <c r="A3" s="31">
        <v>0</v>
      </c>
      <c r="B3" s="31">
        <v>1.5783854994150399</v>
      </c>
      <c r="C3" s="31">
        <v>1.4090940762989901</v>
      </c>
      <c r="D3" s="31">
        <v>8.1463139724037396E-5</v>
      </c>
      <c r="E3" s="31">
        <v>5.5675356034834396E-3</v>
      </c>
      <c r="F3" s="31">
        <v>0.16364242437284099</v>
      </c>
      <c r="H3" s="16" t="s">
        <v>33</v>
      </c>
      <c r="I3" s="11" t="s">
        <v>43</v>
      </c>
    </row>
    <row r="4" spans="1:9" x14ac:dyDescent="0.25">
      <c r="A4" s="30">
        <v>1</v>
      </c>
      <c r="B4" s="30">
        <v>1.5843894945899599</v>
      </c>
      <c r="C4" s="30">
        <v>1.26872074172633</v>
      </c>
      <c r="D4" s="30">
        <v>8.1463139724037396E-5</v>
      </c>
      <c r="E4" s="30">
        <v>3.8975246500035601E-2</v>
      </c>
      <c r="F4" s="30">
        <v>0.276612043223877</v>
      </c>
      <c r="H4" s="16" t="s">
        <v>34</v>
      </c>
      <c r="I4" s="12" t="s">
        <v>44</v>
      </c>
    </row>
    <row r="5" spans="1:9" x14ac:dyDescent="0.25">
      <c r="A5" s="30">
        <v>2</v>
      </c>
      <c r="B5" s="30">
        <v>1.6687253693264099</v>
      </c>
      <c r="C5" s="30">
        <v>1.1742450635824899</v>
      </c>
      <c r="D5" s="30">
        <v>8.1463139724037396E-5</v>
      </c>
      <c r="E5" s="30">
        <v>7.2377962845284693E-2</v>
      </c>
      <c r="F5" s="30">
        <v>0.422020879758913</v>
      </c>
    </row>
    <row r="6" spans="1:9" x14ac:dyDescent="0.25">
      <c r="A6" s="30">
        <v>3</v>
      </c>
      <c r="B6" s="30">
        <v>1.8272614060485499</v>
      </c>
      <c r="C6" s="30">
        <v>1.1236385429714999</v>
      </c>
      <c r="D6" s="30">
        <v>8.1463139724037396E-5</v>
      </c>
      <c r="E6" s="30">
        <v>0.10556259050924</v>
      </c>
      <c r="F6" s="30">
        <v>0.59797880942808801</v>
      </c>
      <c r="H6" s="17" t="str">
        <f>HYPERLINK("#'OVERZICHT'!A1", "Link naar overzicht")</f>
        <v>Link naar overzicht</v>
      </c>
    </row>
    <row r="7" spans="1:9" x14ac:dyDescent="0.25">
      <c r="A7" s="30">
        <v>4</v>
      </c>
      <c r="B7" s="30">
        <v>2.0393390168772099</v>
      </c>
      <c r="C7" s="30">
        <v>1.1067586854134499</v>
      </c>
      <c r="D7" s="30">
        <v>8.1463139724037396E-5</v>
      </c>
      <c r="E7" s="30">
        <v>0.137463658841943</v>
      </c>
      <c r="F7" s="30">
        <v>0.79503520948210005</v>
      </c>
    </row>
    <row r="8" spans="1:9" x14ac:dyDescent="0.25">
      <c r="A8" s="30">
        <v>5</v>
      </c>
      <c r="B8" s="30">
        <v>2.2801678963573901</v>
      </c>
      <c r="C8" s="30">
        <v>1.11143449753243</v>
      </c>
      <c r="D8" s="30">
        <v>8.1463139724037396E-5</v>
      </c>
      <c r="E8" s="30">
        <v>0.16680260306344799</v>
      </c>
      <c r="F8" s="30">
        <v>1.0018493326217901</v>
      </c>
    </row>
    <row r="9" spans="1:9" x14ac:dyDescent="0.25">
      <c r="A9" s="30">
        <v>6</v>
      </c>
      <c r="B9" s="30">
        <v>2.5249577390340701</v>
      </c>
      <c r="C9" s="30">
        <v>1.12549498595256</v>
      </c>
      <c r="D9" s="30">
        <v>8.1463139724037396E-5</v>
      </c>
      <c r="E9" s="30">
        <v>0.19230085839380601</v>
      </c>
      <c r="F9" s="30">
        <v>1.2070804315479899</v>
      </c>
    </row>
    <row r="10" spans="1:9" x14ac:dyDescent="0.25">
      <c r="A10" s="30">
        <v>7</v>
      </c>
      <c r="B10" s="30">
        <v>2.7489182394522702</v>
      </c>
      <c r="C10" s="30">
        <v>1.1367691572979399</v>
      </c>
      <c r="D10" s="30">
        <v>8.1463139724037396E-5</v>
      </c>
      <c r="E10" s="30">
        <v>0.21267986005306699</v>
      </c>
      <c r="F10" s="30">
        <v>1.39938775896153</v>
      </c>
    </row>
    <row r="11" spans="1:9" x14ac:dyDescent="0.25">
      <c r="A11" s="30">
        <v>8</v>
      </c>
      <c r="B11" s="30">
        <v>2.9312823695406398</v>
      </c>
      <c r="C11" s="30">
        <v>1.1362856797621701</v>
      </c>
      <c r="D11" s="30">
        <v>8.1463139724037396E-5</v>
      </c>
      <c r="E11" s="30">
        <v>0.22738830741962901</v>
      </c>
      <c r="F11" s="30">
        <v>1.5675269192191099</v>
      </c>
    </row>
    <row r="12" spans="1:9" x14ac:dyDescent="0.25">
      <c r="A12" s="30">
        <v>9</v>
      </c>
      <c r="B12" s="30">
        <v>3.06802844429152</v>
      </c>
      <c r="C12" s="30">
        <v>1.1278718678167901</v>
      </c>
      <c r="D12" s="30">
        <v>8.1463139724037396E-5</v>
      </c>
      <c r="E12" s="30">
        <v>0.23878395650525799</v>
      </c>
      <c r="F12" s="30">
        <v>1.70129115682975</v>
      </c>
    </row>
    <row r="13" spans="1:9" x14ac:dyDescent="0.25">
      <c r="A13" s="30">
        <v>10</v>
      </c>
      <c r="B13" s="30">
        <v>3.1617669901969201</v>
      </c>
      <c r="C13" s="30">
        <v>1.11855469750282</v>
      </c>
      <c r="D13" s="30">
        <v>8.1463139724037396E-5</v>
      </c>
      <c r="E13" s="30">
        <v>0.249951827480065</v>
      </c>
      <c r="F13" s="30">
        <v>1.7931790020743199</v>
      </c>
    </row>
    <row r="14" spans="1:9" x14ac:dyDescent="0.25">
      <c r="A14" s="30">
        <v>11</v>
      </c>
      <c r="B14" s="30">
        <v>3.2157607672778501</v>
      </c>
      <c r="C14" s="30">
        <v>1.1153611448612899</v>
      </c>
      <c r="D14" s="30">
        <v>8.1463139724037396E-5</v>
      </c>
      <c r="E14" s="30">
        <v>0.26397694051416098</v>
      </c>
      <c r="F14" s="30">
        <v>1.83634121876268</v>
      </c>
    </row>
    <row r="15" spans="1:9" x14ac:dyDescent="0.25">
      <c r="A15" s="30">
        <v>12</v>
      </c>
      <c r="B15" s="30">
        <v>3.2332725355553</v>
      </c>
      <c r="C15" s="30">
        <v>1.12531818593322</v>
      </c>
      <c r="D15" s="30">
        <v>8.1463139724037396E-5</v>
      </c>
      <c r="E15" s="30">
        <v>0.283944315777656</v>
      </c>
      <c r="F15" s="30">
        <v>1.8239285707046999</v>
      </c>
    </row>
    <row r="16" spans="1:9" x14ac:dyDescent="0.25">
      <c r="A16" s="30">
        <v>13</v>
      </c>
      <c r="B16" s="30">
        <v>3.2142136966861798</v>
      </c>
      <c r="C16" s="30">
        <v>1.15251657605976</v>
      </c>
      <c r="D16" s="30">
        <v>8.1463139724037396E-5</v>
      </c>
      <c r="E16" s="30">
        <v>0.31261225441704399</v>
      </c>
      <c r="F16" s="30">
        <v>1.74900340306965</v>
      </c>
    </row>
    <row r="17" spans="1:6" x14ac:dyDescent="0.25">
      <c r="A17" s="30">
        <v>14</v>
      </c>
      <c r="B17" s="30">
        <v>3.1450902188710002</v>
      </c>
      <c r="C17" s="30">
        <v>1.1893021877825101</v>
      </c>
      <c r="D17" s="30">
        <v>8.1463139724037396E-5</v>
      </c>
      <c r="E17" s="30">
        <v>0.35143218148435201</v>
      </c>
      <c r="F17" s="30">
        <v>1.60427438646441</v>
      </c>
    </row>
    <row r="18" spans="1:6" x14ac:dyDescent="0.25">
      <c r="A18" s="30">
        <v>15</v>
      </c>
      <c r="B18" s="30">
        <v>3.0150189705885699</v>
      </c>
      <c r="C18" s="30">
        <v>1.2250846729431899</v>
      </c>
      <c r="D18" s="30">
        <v>8.1463139724037396E-5</v>
      </c>
      <c r="E18" s="30">
        <v>0.40152880300798999</v>
      </c>
      <c r="F18" s="30">
        <v>1.3883240314976699</v>
      </c>
    </row>
    <row r="19" spans="1:6" x14ac:dyDescent="0.25">
      <c r="A19" s="30">
        <v>16</v>
      </c>
      <c r="B19" s="30">
        <v>2.8369658548874099</v>
      </c>
      <c r="C19" s="30">
        <v>1.2492736833835001</v>
      </c>
      <c r="D19" s="30">
        <v>8.1463139724037396E-5</v>
      </c>
      <c r="E19" s="30">
        <v>0.46402682501636799</v>
      </c>
      <c r="F19" s="30">
        <v>1.12358388334781</v>
      </c>
    </row>
    <row r="20" spans="1:6" x14ac:dyDescent="0.25">
      <c r="A20" s="30">
        <v>17</v>
      </c>
      <c r="B20" s="30">
        <v>2.6845208002132601</v>
      </c>
      <c r="C20" s="30">
        <v>1.2512788709451701</v>
      </c>
      <c r="D20" s="30">
        <v>5.4743229894553103E-2</v>
      </c>
      <c r="E20" s="30">
        <v>0.54005095353789401</v>
      </c>
      <c r="F20" s="30">
        <v>0.83844774583563897</v>
      </c>
    </row>
    <row r="21" spans="1:6" x14ac:dyDescent="0.25">
      <c r="A21" s="30">
        <v>18</v>
      </c>
      <c r="B21" s="30">
        <v>2.6202424335238499</v>
      </c>
      <c r="C21" s="30">
        <v>1.22469957559178</v>
      </c>
      <c r="D21" s="30">
        <v>0.20528711210457401</v>
      </c>
      <c r="E21" s="30">
        <v>0.62882015864370799</v>
      </c>
      <c r="F21" s="30">
        <v>0.56143558718378495</v>
      </c>
    </row>
    <row r="22" spans="1:6" x14ac:dyDescent="0.25">
      <c r="A22" s="30">
        <v>19</v>
      </c>
      <c r="B22" s="30">
        <v>2.4013118867298102</v>
      </c>
      <c r="C22" s="30">
        <v>1.17989388977441</v>
      </c>
      <c r="D22" s="30">
        <v>0.17791549715729801</v>
      </c>
      <c r="E22" s="30">
        <v>0.72193046657586601</v>
      </c>
      <c r="F22" s="30">
        <v>0.32157203322223299</v>
      </c>
    </row>
    <row r="23" spans="1:6" x14ac:dyDescent="0.25">
      <c r="A23" s="30">
        <v>20</v>
      </c>
      <c r="B23" s="30">
        <v>2.2390335180779899</v>
      </c>
      <c r="C23" s="30">
        <v>1.13140959406601</v>
      </c>
      <c r="D23" s="30">
        <v>0.15054388221002099</v>
      </c>
      <c r="E23" s="30">
        <v>0.80907216761915302</v>
      </c>
      <c r="F23" s="30">
        <v>0.14800787418280301</v>
      </c>
    </row>
    <row r="24" spans="1:6" x14ac:dyDescent="0.25">
      <c r="A24" s="30">
        <v>21</v>
      </c>
      <c r="B24" s="30">
        <v>2.1768400061865401</v>
      </c>
      <c r="C24" s="30">
        <v>1.09379446903953</v>
      </c>
      <c r="D24" s="30">
        <v>0.14370097847320201</v>
      </c>
      <c r="E24" s="30">
        <v>0.87993555205835305</v>
      </c>
      <c r="F24" s="30">
        <v>5.9409006615453397E-2</v>
      </c>
    </row>
    <row r="25" spans="1:6" x14ac:dyDescent="0.25">
      <c r="A25" s="30">
        <v>22</v>
      </c>
      <c r="B25" s="30">
        <v>2.17790397862598</v>
      </c>
      <c r="C25" s="30">
        <v>1.0815962952679199</v>
      </c>
      <c r="D25" s="30">
        <v>0.13959502083712999</v>
      </c>
      <c r="E25" s="30">
        <v>0.92421091017825197</v>
      </c>
      <c r="F25" s="30">
        <v>3.2501752342687498E-2</v>
      </c>
    </row>
    <row r="26" spans="1:6" x14ac:dyDescent="0.25">
      <c r="A26" s="30">
        <v>23</v>
      </c>
      <c r="B26" s="30">
        <v>2.2103131738233301</v>
      </c>
      <c r="C26" s="30">
        <v>1.1053673369622401</v>
      </c>
      <c r="D26" s="30">
        <v>0.136721689724005</v>
      </c>
      <c r="E26" s="30">
        <v>0.93481692492458002</v>
      </c>
      <c r="F26" s="30">
        <v>3.3407222212505402E-2</v>
      </c>
    </row>
    <row r="27" spans="1:6" x14ac:dyDescent="0.25">
      <c r="A27" s="30">
        <v>24</v>
      </c>
      <c r="B27" s="30">
        <v>2.2472174974538599</v>
      </c>
      <c r="C27" s="30">
        <v>1.15967779288606</v>
      </c>
      <c r="D27" s="30">
        <v>0.134911177516706</v>
      </c>
      <c r="E27" s="30">
        <v>0.91758584988685199</v>
      </c>
      <c r="F27" s="30">
        <v>3.5042677164237597E-2</v>
      </c>
    </row>
    <row r="28" spans="1:6" x14ac:dyDescent="0.25">
      <c r="A28" s="30">
        <v>25</v>
      </c>
      <c r="B28" s="30">
        <v>2.28798829589243</v>
      </c>
      <c r="C28" s="30">
        <v>1.2351023454410599</v>
      </c>
      <c r="D28" s="30">
        <v>0.13399367659811001</v>
      </c>
      <c r="E28" s="30">
        <v>0.88157833131553098</v>
      </c>
      <c r="F28" s="30">
        <v>3.7313942537727997E-2</v>
      </c>
    </row>
    <row r="29" spans="1:6" x14ac:dyDescent="0.25">
      <c r="A29" s="30">
        <v>26</v>
      </c>
      <c r="B29" s="30">
        <v>2.33180726485763</v>
      </c>
      <c r="C29" s="30">
        <v>1.32221567702891</v>
      </c>
      <c r="D29" s="30">
        <v>0.13379937935109301</v>
      </c>
      <c r="E29" s="30">
        <v>0.83585501546107699</v>
      </c>
      <c r="F29" s="30">
        <v>3.9937193016550701E-2</v>
      </c>
    </row>
    <row r="30" spans="1:6" x14ac:dyDescent="0.25">
      <c r="A30" s="30">
        <v>27</v>
      </c>
      <c r="B30" s="30">
        <v>2.37785610006806</v>
      </c>
      <c r="C30" s="30">
        <v>1.4115924700512901</v>
      </c>
      <c r="D30" s="30">
        <v>0.13415847815853499</v>
      </c>
      <c r="E30" s="30">
        <v>0.789476548573952</v>
      </c>
      <c r="F30" s="30">
        <v>4.2628603284279497E-2</v>
      </c>
    </row>
    <row r="31" spans="1:6" x14ac:dyDescent="0.25">
      <c r="A31" s="30">
        <v>28</v>
      </c>
      <c r="B31" s="30">
        <v>2.4247156209719001</v>
      </c>
      <c r="C31" s="30">
        <v>1.4948733470589799</v>
      </c>
      <c r="D31" s="30">
        <v>0.13490116540331201</v>
      </c>
      <c r="E31" s="30">
        <v>0.74980466174712801</v>
      </c>
      <c r="F31" s="30">
        <v>4.5136446762483101E-2</v>
      </c>
    </row>
    <row r="32" spans="1:6" x14ac:dyDescent="0.25">
      <c r="A32" s="30">
        <v>29</v>
      </c>
      <c r="B32" s="30">
        <v>2.4685631419357001</v>
      </c>
      <c r="C32" s="30">
        <v>1.5679626911990701</v>
      </c>
      <c r="D32" s="30">
        <v>0.13585763346830201</v>
      </c>
      <c r="E32" s="30">
        <v>0.71740542544362096</v>
      </c>
      <c r="F32" s="30">
        <v>4.7337391824709099E-2</v>
      </c>
    </row>
    <row r="33" spans="1:6" x14ac:dyDescent="0.25">
      <c r="A33" s="30">
        <v>30</v>
      </c>
      <c r="B33" s="30">
        <v>2.5049751010556101</v>
      </c>
      <c r="C33" s="30">
        <v>1.6278308257677701</v>
      </c>
      <c r="D33" s="30">
        <v>0.13685807473638301</v>
      </c>
      <c r="E33" s="30">
        <v>0.69114599496895701</v>
      </c>
      <c r="F33" s="30">
        <v>4.9140205582499798E-2</v>
      </c>
    </row>
    <row r="34" spans="1:6" x14ac:dyDescent="0.25">
      <c r="A34" s="30">
        <v>31</v>
      </c>
      <c r="B34" s="30">
        <v>2.5295631491847801</v>
      </c>
      <c r="C34" s="30">
        <v>1.6714480740612701</v>
      </c>
      <c r="D34" s="30">
        <v>0.13776789434744899</v>
      </c>
      <c r="E34" s="30">
        <v>0.669893525628661</v>
      </c>
      <c r="F34" s="30">
        <v>5.0453655147397601E-2</v>
      </c>
    </row>
    <row r="35" spans="1:6" x14ac:dyDescent="0.25">
      <c r="A35" s="30">
        <v>32</v>
      </c>
      <c r="B35" s="30">
        <v>2.5380797882044499</v>
      </c>
      <c r="C35" s="30">
        <v>1.69578475937578</v>
      </c>
      <c r="D35" s="30">
        <v>0.138593348469463</v>
      </c>
      <c r="E35" s="30">
        <v>0.65251517272825899</v>
      </c>
      <c r="F35" s="30">
        <v>5.1186507630944802E-2</v>
      </c>
    </row>
    <row r="36" spans="1:6" x14ac:dyDescent="0.25">
      <c r="A36" s="30">
        <v>33</v>
      </c>
      <c r="B36" s="30">
        <v>2.52794757519192</v>
      </c>
      <c r="C36" s="30">
        <v>1.6993251483163201</v>
      </c>
      <c r="D36" s="30">
        <v>0.13937590602740499</v>
      </c>
      <c r="E36" s="30">
        <v>0.63795340121178501</v>
      </c>
      <c r="F36" s="30">
        <v>5.12931196364119E-2</v>
      </c>
    </row>
    <row r="37" spans="1:6" x14ac:dyDescent="0.25">
      <c r="A37" s="30">
        <v>34</v>
      </c>
      <c r="B37" s="30">
        <v>2.50312843698085</v>
      </c>
      <c r="C37" s="30">
        <v>1.6866092807233199</v>
      </c>
      <c r="D37" s="30">
        <v>0.140157035946255</v>
      </c>
      <c r="E37" s="30">
        <v>0.62545191457729299</v>
      </c>
      <c r="F37" s="30">
        <v>5.0910205733981799E-2</v>
      </c>
    </row>
    <row r="38" spans="1:6" x14ac:dyDescent="0.25">
      <c r="A38" s="30">
        <v>35</v>
      </c>
      <c r="B38" s="30">
        <v>2.4692191428439201</v>
      </c>
      <c r="C38" s="30">
        <v>1.6636911397460199</v>
      </c>
      <c r="D38" s="30">
        <v>0.14097820715099199</v>
      </c>
      <c r="E38" s="30">
        <v>0.61432972596134605</v>
      </c>
      <c r="F38" s="30">
        <v>5.0220069985565302E-2</v>
      </c>
    </row>
    <row r="39" spans="1:6" x14ac:dyDescent="0.25">
      <c r="A39" s="30">
        <v>36</v>
      </c>
      <c r="B39" s="30">
        <v>2.4318164620538498</v>
      </c>
      <c r="C39" s="30">
        <v>1.63662470853368</v>
      </c>
      <c r="D39" s="30">
        <v>0.141880888566597</v>
      </c>
      <c r="E39" s="30">
        <v>0.60390584850050599</v>
      </c>
      <c r="F39" s="30">
        <v>4.94050164530737E-2</v>
      </c>
    </row>
    <row r="40" spans="1:6" x14ac:dyDescent="0.25">
      <c r="A40" s="30">
        <v>37</v>
      </c>
      <c r="B40" s="30">
        <v>2.3965171638833498</v>
      </c>
      <c r="C40" s="30">
        <v>1.61146397023555</v>
      </c>
      <c r="D40" s="30">
        <v>0.14290654911804901</v>
      </c>
      <c r="E40" s="30">
        <v>0.59349929533133505</v>
      </c>
      <c r="F40" s="30">
        <v>4.8647349198417698E-2</v>
      </c>
    </row>
    <row r="41" spans="1:6" x14ac:dyDescent="0.25">
      <c r="A41" s="30">
        <v>38</v>
      </c>
      <c r="B41" s="30">
        <v>2.3681367614475501</v>
      </c>
      <c r="C41" s="30">
        <v>1.5932372753720501</v>
      </c>
      <c r="D41" s="30">
        <v>0.14409665773032901</v>
      </c>
      <c r="E41" s="30">
        <v>0.58270434101619795</v>
      </c>
      <c r="F41" s="30">
        <v>4.8098487328982503E-2</v>
      </c>
    </row>
    <row r="42" spans="1:6" x14ac:dyDescent="0.25">
      <c r="A42" s="30">
        <v>39</v>
      </c>
      <c r="B42" s="30">
        <v>2.34836574323137</v>
      </c>
      <c r="C42" s="30">
        <v>1.5828704439482399</v>
      </c>
      <c r="D42" s="30">
        <v>0.145492683328415</v>
      </c>
      <c r="E42" s="30">
        <v>0.57221630582067196</v>
      </c>
      <c r="F42" s="30">
        <v>4.7786310134049298E-2</v>
      </c>
    </row>
    <row r="43" spans="1:6" x14ac:dyDescent="0.25">
      <c r="A43" s="30">
        <v>40</v>
      </c>
      <c r="B43" s="30">
        <v>2.34047875011071</v>
      </c>
      <c r="C43" s="30">
        <v>1.58086509326214</v>
      </c>
      <c r="D43" s="30">
        <v>0.14675693103184001</v>
      </c>
      <c r="E43" s="30">
        <v>0.56513080296268903</v>
      </c>
      <c r="F43" s="30">
        <v>4.7725922854035797E-2</v>
      </c>
    </row>
    <row r="44" spans="1:6" x14ac:dyDescent="0.25">
      <c r="A44" s="30">
        <v>41</v>
      </c>
      <c r="B44" s="30">
        <v>2.3384757250997699</v>
      </c>
      <c r="C44" s="30">
        <v>1.5842061933861999</v>
      </c>
      <c r="D44" s="30">
        <v>0.148584992690624</v>
      </c>
      <c r="E44" s="30">
        <v>0.55785800536296304</v>
      </c>
      <c r="F44" s="30">
        <v>4.7826533659987902E-2</v>
      </c>
    </row>
    <row r="45" spans="1:6" x14ac:dyDescent="0.25">
      <c r="A45" s="30">
        <v>42</v>
      </c>
      <c r="B45" s="30">
        <v>2.3471322323533599</v>
      </c>
      <c r="C45" s="30">
        <v>1.59488926565895</v>
      </c>
      <c r="D45" s="30">
        <v>0.15076029328726301</v>
      </c>
      <c r="E45" s="30">
        <v>0.55333443956713402</v>
      </c>
      <c r="F45" s="30">
        <v>4.8148233840017499E-2</v>
      </c>
    </row>
    <row r="46" spans="1:6" x14ac:dyDescent="0.25">
      <c r="A46" s="30">
        <v>43</v>
      </c>
      <c r="B46" s="30">
        <v>2.36768300090865</v>
      </c>
      <c r="C46" s="30">
        <v>1.61312402374748</v>
      </c>
      <c r="D46" s="30">
        <v>0.15329977594802</v>
      </c>
      <c r="E46" s="30">
        <v>0.55256186269518603</v>
      </c>
      <c r="F46" s="30">
        <v>4.86973385179705E-2</v>
      </c>
    </row>
    <row r="47" spans="1:6" x14ac:dyDescent="0.25">
      <c r="A47" s="30">
        <v>44</v>
      </c>
      <c r="B47" s="30">
        <v>2.4005633913726001</v>
      </c>
      <c r="C47" s="30">
        <v>1.6392246600003699</v>
      </c>
      <c r="D47" s="30">
        <v>0.15623475331362899</v>
      </c>
      <c r="E47" s="30">
        <v>0.55562066906630103</v>
      </c>
      <c r="F47" s="30">
        <v>4.9483308992293702E-2</v>
      </c>
    </row>
    <row r="48" spans="1:6" x14ac:dyDescent="0.25">
      <c r="A48" s="30">
        <v>45</v>
      </c>
      <c r="B48" s="30">
        <v>2.4456998141621402</v>
      </c>
      <c r="C48" s="30">
        <v>1.6734563091398</v>
      </c>
      <c r="D48" s="30">
        <v>0.15953960089930699</v>
      </c>
      <c r="E48" s="30">
        <v>0.56218977483768495</v>
      </c>
      <c r="F48" s="30">
        <v>5.0514129285343198E-2</v>
      </c>
    </row>
    <row r="49" spans="1:6" x14ac:dyDescent="0.25">
      <c r="A49" s="30">
        <v>46</v>
      </c>
      <c r="B49" s="30">
        <v>2.50340996500766</v>
      </c>
      <c r="C49" s="30">
        <v>1.7164721798574001</v>
      </c>
      <c r="D49" s="30">
        <v>0.163213074230565</v>
      </c>
      <c r="E49" s="30">
        <v>0.57191524139882999</v>
      </c>
      <c r="F49" s="30">
        <v>5.1809469520874098E-2</v>
      </c>
    </row>
    <row r="50" spans="1:6" x14ac:dyDescent="0.25">
      <c r="A50" s="30">
        <v>47</v>
      </c>
      <c r="B50" s="30">
        <v>2.57414019728798</v>
      </c>
      <c r="C50" s="30">
        <v>1.76900292322688</v>
      </c>
      <c r="D50" s="30">
        <v>0.167244662638938</v>
      </c>
      <c r="E50" s="30">
        <v>0.584501279571083</v>
      </c>
      <c r="F50" s="30">
        <v>5.3391331851072699E-2</v>
      </c>
    </row>
    <row r="51" spans="1:6" x14ac:dyDescent="0.25">
      <c r="A51" s="30">
        <v>48</v>
      </c>
      <c r="B51" s="30">
        <v>2.6570335999924901</v>
      </c>
      <c r="C51" s="30">
        <v>1.83082170701515</v>
      </c>
      <c r="D51" s="30">
        <v>0.17157490423826299</v>
      </c>
      <c r="E51" s="30">
        <v>0.59938410307968304</v>
      </c>
      <c r="F51" s="30">
        <v>5.5252885659392598E-2</v>
      </c>
    </row>
    <row r="52" spans="1:6" x14ac:dyDescent="0.25">
      <c r="A52" s="30">
        <v>49</v>
      </c>
      <c r="B52" s="30">
        <v>2.7512172256985701</v>
      </c>
      <c r="C52" s="30">
        <v>1.90170920195743</v>
      </c>
      <c r="D52" s="30">
        <v>0.17623774932781999</v>
      </c>
      <c r="E52" s="30">
        <v>0.61588274814656696</v>
      </c>
      <c r="F52" s="30">
        <v>5.7387526266753003E-2</v>
      </c>
    </row>
    <row r="53" spans="1:6" x14ac:dyDescent="0.25">
      <c r="A53" s="30">
        <v>50</v>
      </c>
      <c r="B53" s="30">
        <v>2.8520334630678899</v>
      </c>
      <c r="C53" s="30">
        <v>1.9786231800785501</v>
      </c>
      <c r="D53" s="30">
        <v>0.181121633359835</v>
      </c>
      <c r="E53" s="30">
        <v>0.63258500680220997</v>
      </c>
      <c r="F53" s="30">
        <v>5.9703642827292597E-2</v>
      </c>
    </row>
    <row r="54" spans="1:6" x14ac:dyDescent="0.25">
      <c r="A54" s="30">
        <v>51</v>
      </c>
      <c r="B54" s="30">
        <v>2.9578369856120901</v>
      </c>
      <c r="C54" s="30">
        <v>2.0608002124722198</v>
      </c>
      <c r="D54" s="30">
        <v>0.186274372684824</v>
      </c>
      <c r="E54" s="30">
        <v>0.64858415430762995</v>
      </c>
      <c r="F54" s="30">
        <v>6.2178246147422803E-2</v>
      </c>
    </row>
    <row r="55" spans="1:6" x14ac:dyDescent="0.25">
      <c r="A55" s="30">
        <v>52</v>
      </c>
      <c r="B55" s="30">
        <v>3.0643267847609299</v>
      </c>
      <c r="C55" s="30">
        <v>2.14544993602127</v>
      </c>
      <c r="D55" s="30">
        <v>0.19161485879659801</v>
      </c>
      <c r="E55" s="30">
        <v>0.66253468013587102</v>
      </c>
      <c r="F55" s="30">
        <v>6.4727309807194794E-2</v>
      </c>
    </row>
    <row r="56" spans="1:6" x14ac:dyDescent="0.25">
      <c r="A56" s="30">
        <v>53</v>
      </c>
      <c r="B56" s="30">
        <v>3.1700984777067398</v>
      </c>
      <c r="C56" s="30">
        <v>2.2318982041292901</v>
      </c>
      <c r="D56" s="30">
        <v>0.19716578053950601</v>
      </c>
      <c r="E56" s="30">
        <v>0.673703959859831</v>
      </c>
      <c r="F56" s="30">
        <v>6.7330533178109803E-2</v>
      </c>
    </row>
    <row r="57" spans="1:6" x14ac:dyDescent="0.25">
      <c r="A57" s="30">
        <v>54</v>
      </c>
      <c r="B57" s="30">
        <v>3.2750121940979802</v>
      </c>
      <c r="C57" s="30">
        <v>2.3197658917895598</v>
      </c>
      <c r="D57" s="30">
        <v>0.20283733933204101</v>
      </c>
      <c r="E57" s="30">
        <v>0.68243246333680596</v>
      </c>
      <c r="F57" s="30">
        <v>6.9976499639573697E-2</v>
      </c>
    </row>
    <row r="58" spans="1:6" x14ac:dyDescent="0.25">
      <c r="A58" s="30">
        <v>55</v>
      </c>
      <c r="B58" s="30">
        <v>3.3825397752036399</v>
      </c>
      <c r="C58" s="30">
        <v>2.4112352644288402</v>
      </c>
      <c r="D58" s="30">
        <v>0.208638850804861</v>
      </c>
      <c r="E58" s="30">
        <v>0.68993473605109201</v>
      </c>
      <c r="F58" s="30">
        <v>7.2730923918842894E-2</v>
      </c>
    </row>
    <row r="59" spans="1:6" x14ac:dyDescent="0.25">
      <c r="A59" s="30">
        <v>56</v>
      </c>
      <c r="B59" s="30">
        <v>3.49554746628149</v>
      </c>
      <c r="C59" s="30">
        <v>2.5079302005109101</v>
      </c>
      <c r="D59" s="30">
        <v>0.21453264498939201</v>
      </c>
      <c r="E59" s="30">
        <v>0.69744191478773099</v>
      </c>
      <c r="F59" s="30">
        <v>7.5642705993452394E-2</v>
      </c>
    </row>
    <row r="60" spans="1:6" x14ac:dyDescent="0.25">
      <c r="A60" s="30">
        <v>57</v>
      </c>
      <c r="B60" s="30">
        <v>3.6171701736200901</v>
      </c>
      <c r="C60" s="30">
        <v>2.6116929586604098</v>
      </c>
      <c r="D60" s="30">
        <v>0.22049499726584099</v>
      </c>
      <c r="E60" s="30">
        <v>0.70621489575426599</v>
      </c>
      <c r="F60" s="30">
        <v>7.8767321939579193E-2</v>
      </c>
    </row>
    <row r="61" spans="1:6" x14ac:dyDescent="0.25">
      <c r="A61" s="30">
        <v>58</v>
      </c>
      <c r="B61" s="30">
        <v>3.7493236945533299</v>
      </c>
      <c r="C61" s="30">
        <v>2.72351702771837</v>
      </c>
      <c r="D61" s="30">
        <v>0.22648247558366799</v>
      </c>
      <c r="E61" s="30">
        <v>0.71718950248791302</v>
      </c>
      <c r="F61" s="30">
        <v>8.2134688763385699E-2</v>
      </c>
    </row>
    <row r="62" spans="1:6" x14ac:dyDescent="0.25">
      <c r="A62" s="30">
        <v>59</v>
      </c>
      <c r="B62" s="30">
        <v>3.89137058925325</v>
      </c>
      <c r="C62" s="30">
        <v>2.8430017101043701</v>
      </c>
      <c r="D62" s="30">
        <v>0.23249315424414599</v>
      </c>
      <c r="E62" s="30">
        <v>0.73014298467703198</v>
      </c>
      <c r="F62" s="30">
        <v>8.5732740227700999E-2</v>
      </c>
    </row>
    <row r="63" spans="1:6" x14ac:dyDescent="0.25">
      <c r="A63" s="30">
        <v>60</v>
      </c>
      <c r="B63" s="30">
        <v>4.0415164415794198</v>
      </c>
      <c r="C63" s="30">
        <v>2.9690215703783398</v>
      </c>
      <c r="D63" s="30">
        <v>0.238634816897139</v>
      </c>
      <c r="E63" s="30">
        <v>0.74433246829569999</v>
      </c>
      <c r="F63" s="30">
        <v>8.9527586008240095E-2</v>
      </c>
    </row>
    <row r="64" spans="1:6" x14ac:dyDescent="0.25">
      <c r="A64" s="30">
        <v>61</v>
      </c>
      <c r="B64" s="30">
        <v>4.1954572705586299</v>
      </c>
      <c r="C64" s="30">
        <v>3.0980374413170502</v>
      </c>
      <c r="D64" s="30">
        <v>0.24534788663635801</v>
      </c>
      <c r="E64" s="30">
        <v>0.75865929171601698</v>
      </c>
      <c r="F64" s="30">
        <v>9.3412650889203697E-2</v>
      </c>
    </row>
    <row r="65" spans="1:6" x14ac:dyDescent="0.25">
      <c r="A65" s="30">
        <v>62</v>
      </c>
      <c r="B65" s="30">
        <v>4.3523079944820404</v>
      </c>
      <c r="C65" s="30">
        <v>3.2292120697699098</v>
      </c>
      <c r="D65" s="30">
        <v>0.25341359993041002</v>
      </c>
      <c r="E65" s="30">
        <v>0.77231960217988305</v>
      </c>
      <c r="F65" s="30">
        <v>9.7362722601836205E-2</v>
      </c>
    </row>
    <row r="66" spans="1:6" x14ac:dyDescent="0.25">
      <c r="A66" s="30">
        <v>63</v>
      </c>
      <c r="B66" s="30">
        <v>4.5103932729907603</v>
      </c>
      <c r="C66" s="30">
        <v>3.3607889062312299</v>
      </c>
      <c r="D66" s="30">
        <v>0.26355853479087099</v>
      </c>
      <c r="E66" s="30">
        <v>0.78472092593338505</v>
      </c>
      <c r="F66" s="30">
        <v>0.101324906035276</v>
      </c>
    </row>
    <row r="67" spans="1:6" x14ac:dyDescent="0.25">
      <c r="A67" s="30">
        <v>64</v>
      </c>
      <c r="B67" s="30">
        <v>4.6738213459619198</v>
      </c>
      <c r="C67" s="30">
        <v>3.4948815149216399</v>
      </c>
      <c r="D67" s="30">
        <v>0.27654041044335798</v>
      </c>
      <c r="E67" s="30">
        <v>0.79703657348486401</v>
      </c>
      <c r="F67" s="30">
        <v>0.105362847112056</v>
      </c>
    </row>
    <row r="68" spans="1:6" x14ac:dyDescent="0.25">
      <c r="A68" s="30">
        <v>65</v>
      </c>
      <c r="B68" s="30">
        <v>4.8484105025163098</v>
      </c>
      <c r="C68" s="30">
        <v>3.6346170614043798</v>
      </c>
      <c r="D68" s="30">
        <v>0.29306869353745602</v>
      </c>
      <c r="E68" s="30">
        <v>0.81115403316429402</v>
      </c>
      <c r="F68" s="30">
        <v>0.109570714410182</v>
      </c>
    </row>
    <row r="69" spans="1:6" x14ac:dyDescent="0.25">
      <c r="A69" s="30">
        <v>66</v>
      </c>
      <c r="B69" s="30">
        <v>5.0425315154593404</v>
      </c>
      <c r="C69" s="30">
        <v>3.78511931827338</v>
      </c>
      <c r="D69" s="30">
        <v>0.314057218346458</v>
      </c>
      <c r="E69" s="30">
        <v>0.82925217835018505</v>
      </c>
      <c r="F69" s="30">
        <v>0.114102800489307</v>
      </c>
    </row>
    <row r="70" spans="1:6" x14ac:dyDescent="0.25">
      <c r="A70" s="30">
        <v>67</v>
      </c>
      <c r="B70" s="30">
        <v>5.2610471309197102</v>
      </c>
      <c r="C70" s="30">
        <v>3.9486961266830201</v>
      </c>
      <c r="D70" s="30">
        <v>0.34009082775913602</v>
      </c>
      <c r="E70" s="30">
        <v>0.85323157492928603</v>
      </c>
      <c r="F70" s="30">
        <v>0.119028601548266</v>
      </c>
    </row>
    <row r="71" spans="1:6" x14ac:dyDescent="0.25">
      <c r="A71" s="30">
        <v>68</v>
      </c>
      <c r="B71" s="30">
        <v>5.5119463294553404</v>
      </c>
      <c r="C71" s="30">
        <v>4.1295876628069701</v>
      </c>
      <c r="D71" s="30">
        <v>0.37207327871270701</v>
      </c>
      <c r="E71" s="30">
        <v>0.88580958559617096</v>
      </c>
      <c r="F71" s="30">
        <v>0.124475802339497</v>
      </c>
    </row>
    <row r="72" spans="1:6" x14ac:dyDescent="0.25">
      <c r="A72" s="30">
        <v>69</v>
      </c>
      <c r="B72" s="30">
        <v>5.7981105861984696</v>
      </c>
      <c r="C72" s="30">
        <v>4.32604308910288</v>
      </c>
      <c r="D72" s="30">
        <v>0.410308017786785</v>
      </c>
      <c r="E72" s="30">
        <v>0.93136779955187599</v>
      </c>
      <c r="F72" s="30">
        <v>0.130391679756932</v>
      </c>
    </row>
    <row r="73" spans="1:6" x14ac:dyDescent="0.25">
      <c r="A73" s="30">
        <v>70</v>
      </c>
      <c r="B73" s="30">
        <v>6.1232477551068296</v>
      </c>
      <c r="C73" s="30">
        <v>4.5360231065918502</v>
      </c>
      <c r="D73" s="30">
        <v>0.45519899543801001</v>
      </c>
      <c r="E73" s="30">
        <v>0.99531082884397004</v>
      </c>
      <c r="F73" s="30">
        <v>0.136714824232995</v>
      </c>
    </row>
    <row r="74" spans="1:6" x14ac:dyDescent="0.25">
      <c r="A74" s="30">
        <v>71</v>
      </c>
      <c r="B74" s="30">
        <v>6.4932420984623098</v>
      </c>
      <c r="C74" s="30">
        <v>4.75867588252685</v>
      </c>
      <c r="D74" s="30">
        <v>0.50746069516172598</v>
      </c>
      <c r="E74" s="30">
        <v>1.08368593631131</v>
      </c>
      <c r="F74" s="30">
        <v>0.14341958446241701</v>
      </c>
    </row>
    <row r="75" spans="1:6" x14ac:dyDescent="0.25">
      <c r="A75" s="30">
        <v>72</v>
      </c>
      <c r="B75" s="30">
        <v>6.9108890362417599</v>
      </c>
      <c r="C75" s="30">
        <v>4.9909659611177499</v>
      </c>
      <c r="D75" s="30">
        <v>0.56739071114376904</v>
      </c>
      <c r="E75" s="30">
        <v>1.20211781044957</v>
      </c>
      <c r="F75" s="30">
        <v>0.15041455353066799</v>
      </c>
    </row>
    <row r="76" spans="1:6" x14ac:dyDescent="0.25">
      <c r="A76" s="30">
        <v>73</v>
      </c>
      <c r="B76" s="30">
        <v>7.3772831243102601</v>
      </c>
      <c r="C76" s="30">
        <v>5.2291037767106099</v>
      </c>
      <c r="D76" s="30">
        <v>0.63532746114373295</v>
      </c>
      <c r="E76" s="30">
        <v>1.3552662705012399</v>
      </c>
      <c r="F76" s="30">
        <v>0.15758561595467499</v>
      </c>
    </row>
    <row r="77" spans="1:6" x14ac:dyDescent="0.25">
      <c r="A77" s="30">
        <v>74</v>
      </c>
      <c r="B77" s="30">
        <v>7.9011856192798602</v>
      </c>
      <c r="C77" s="30">
        <v>5.47368872223156</v>
      </c>
      <c r="D77" s="30">
        <v>0.71395724373866598</v>
      </c>
      <c r="E77" s="30">
        <v>1.5485888320097401</v>
      </c>
      <c r="F77" s="30">
        <v>0.164950821299894</v>
      </c>
    </row>
    <row r="78" spans="1:6" x14ac:dyDescent="0.25">
      <c r="A78" s="30">
        <v>75</v>
      </c>
      <c r="B78" s="30">
        <v>8.4962007843601093</v>
      </c>
      <c r="C78" s="30">
        <v>5.7274348730614104</v>
      </c>
      <c r="D78" s="30">
        <v>0.80715950474433495</v>
      </c>
      <c r="E78" s="30">
        <v>1.78901450782659</v>
      </c>
      <c r="F78" s="30">
        <v>0.172591898727779</v>
      </c>
    </row>
    <row r="79" spans="1:6" x14ac:dyDescent="0.25">
      <c r="A79" s="30">
        <v>76</v>
      </c>
      <c r="B79" s="30">
        <v>9.1756430555833699</v>
      </c>
      <c r="C79" s="30">
        <v>5.9925402362299902</v>
      </c>
      <c r="D79" s="30">
        <v>0.91888286970409805</v>
      </c>
      <c r="E79" s="30">
        <v>2.0836449126555898</v>
      </c>
      <c r="F79" s="30">
        <v>0.18057503699369601</v>
      </c>
    </row>
    <row r="80" spans="1:6" x14ac:dyDescent="0.25">
      <c r="A80" s="30">
        <v>77</v>
      </c>
      <c r="B80" s="30">
        <v>9.9428986841392906</v>
      </c>
      <c r="C80" s="30">
        <v>6.2672749474347098</v>
      </c>
      <c r="D80" s="30">
        <v>1.05146695586723</v>
      </c>
      <c r="E80" s="30">
        <v>2.4353086362769898</v>
      </c>
      <c r="F80" s="30">
        <v>0.188848144560362</v>
      </c>
    </row>
    <row r="81" spans="1:6" x14ac:dyDescent="0.25">
      <c r="A81" s="30">
        <v>78</v>
      </c>
      <c r="B81" s="30">
        <v>10.812121809549</v>
      </c>
      <c r="C81" s="30">
        <v>6.5536744917434904</v>
      </c>
      <c r="D81" s="30">
        <v>1.20700379813678</v>
      </c>
      <c r="E81" s="30">
        <v>2.8539710035219898</v>
      </c>
      <c r="F81" s="30">
        <v>0.19747251614675901</v>
      </c>
    </row>
    <row r="82" spans="1:6" x14ac:dyDescent="0.25">
      <c r="A82" s="30">
        <v>79</v>
      </c>
      <c r="B82" s="30">
        <v>11.812017962816</v>
      </c>
      <c r="C82" s="30">
        <v>6.8554379354533497</v>
      </c>
      <c r="D82" s="30">
        <v>1.3821211567452201</v>
      </c>
      <c r="E82" s="30">
        <v>3.3678993285955801</v>
      </c>
      <c r="F82" s="30">
        <v>0.20655954202183699</v>
      </c>
    </row>
    <row r="83" spans="1:6" x14ac:dyDescent="0.25">
      <c r="A83" s="30">
        <v>80</v>
      </c>
      <c r="B83" s="30">
        <v>12.959181286177801</v>
      </c>
      <c r="C83" s="30">
        <v>7.1713516617572903</v>
      </c>
      <c r="D83" s="30">
        <v>1.56860234995374</v>
      </c>
      <c r="E83" s="30">
        <v>4.0031545980177397</v>
      </c>
      <c r="F83" s="30">
        <v>0.21607267644900199</v>
      </c>
    </row>
    <row r="84" spans="1:6" x14ac:dyDescent="0.25">
      <c r="A84" s="30">
        <v>81</v>
      </c>
      <c r="B84" s="30">
        <v>14.284534675795999</v>
      </c>
      <c r="C84" s="30">
        <v>7.5044881615489398</v>
      </c>
      <c r="D84" s="30">
        <v>1.7604369461139</v>
      </c>
      <c r="E84" s="30">
        <v>4.7935051265494399</v>
      </c>
      <c r="F84" s="30">
        <v>0.22610444158371601</v>
      </c>
    </row>
    <row r="85" spans="1:6" x14ac:dyDescent="0.25">
      <c r="A85" s="30">
        <v>82</v>
      </c>
      <c r="B85" s="30">
        <v>15.7923629246218</v>
      </c>
      <c r="C85" s="30">
        <v>7.8512023666127204</v>
      </c>
      <c r="D85" s="30">
        <v>1.94778367080173</v>
      </c>
      <c r="E85" s="30">
        <v>5.7568318140018802</v>
      </c>
      <c r="F85" s="30">
        <v>0.23654507320542101</v>
      </c>
    </row>
    <row r="86" spans="1:6" x14ac:dyDescent="0.25">
      <c r="A86" s="30">
        <v>83</v>
      </c>
      <c r="B86" s="30">
        <v>17.496520559914099</v>
      </c>
      <c r="C86" s="30">
        <v>8.2128523312026207</v>
      </c>
      <c r="D86" s="30">
        <v>2.1249364958984902</v>
      </c>
      <c r="E86" s="30">
        <v>6.9112962663062696</v>
      </c>
      <c r="F86" s="30">
        <v>0.24743546650670301</v>
      </c>
    </row>
    <row r="87" spans="1:6" x14ac:dyDescent="0.25">
      <c r="A87" s="30">
        <v>84</v>
      </c>
      <c r="B87" s="30">
        <v>19.385194759916001</v>
      </c>
      <c r="C87" s="30">
        <v>8.5908861826459493</v>
      </c>
      <c r="D87" s="30">
        <v>2.2895266007699999</v>
      </c>
      <c r="E87" s="30">
        <v>8.2459627474425403</v>
      </c>
      <c r="F87" s="30">
        <v>0.258819229057556</v>
      </c>
    </row>
    <row r="88" spans="1:6" x14ac:dyDescent="0.25">
      <c r="A88" s="30">
        <v>85</v>
      </c>
      <c r="B88" s="30">
        <v>21.428042300301801</v>
      </c>
      <c r="C88" s="30">
        <v>8.9839066621310995</v>
      </c>
      <c r="D88" s="30">
        <v>2.4383988216387298</v>
      </c>
      <c r="E88" s="30">
        <v>9.7350825314364098</v>
      </c>
      <c r="F88" s="30">
        <v>0.27065428509552703</v>
      </c>
    </row>
    <row r="89" spans="1:6" x14ac:dyDescent="0.25">
      <c r="A89" s="30">
        <v>86</v>
      </c>
      <c r="B89" s="30">
        <v>23.594719956745401</v>
      </c>
      <c r="C89" s="30">
        <v>9.3905165108464406</v>
      </c>
      <c r="D89" s="30">
        <v>2.56839799472717</v>
      </c>
      <c r="E89" s="30">
        <v>11.3529068923136</v>
      </c>
      <c r="F89" s="30">
        <v>0.28289855885815801</v>
      </c>
    </row>
    <row r="90" spans="1:6" x14ac:dyDescent="0.25">
      <c r="A90" s="30">
        <v>87</v>
      </c>
      <c r="B90" s="30">
        <v>25.854884504920999</v>
      </c>
      <c r="C90" s="30">
        <v>9.8093184699803295</v>
      </c>
      <c r="D90" s="30">
        <v>2.6763689562578201</v>
      </c>
      <c r="E90" s="30">
        <v>13.0736871040998</v>
      </c>
      <c r="F90" s="30">
        <v>0.295509974582994</v>
      </c>
    </row>
    <row r="91" spans="1:6" x14ac:dyDescent="0.25">
      <c r="A91" s="30">
        <v>88</v>
      </c>
      <c r="B91" s="30">
        <v>28.1950343484719</v>
      </c>
      <c r="C91" s="30">
        <v>10.239304672027099</v>
      </c>
      <c r="D91" s="30">
        <v>2.7591565424531499</v>
      </c>
      <c r="E91" s="30">
        <v>14.8881149517136</v>
      </c>
      <c r="F91" s="30">
        <v>0.30845818227803401</v>
      </c>
    </row>
    <row r="92" spans="1:6" x14ac:dyDescent="0.25">
      <c r="A92" s="30">
        <v>89</v>
      </c>
      <c r="B92" s="30">
        <v>30.670588533270699</v>
      </c>
      <c r="C92" s="30">
        <v>10.681024814704999</v>
      </c>
      <c r="D92" s="30">
        <v>2.8151597198876801</v>
      </c>
      <c r="E92" s="30">
        <v>16.852644263644901</v>
      </c>
      <c r="F92" s="30">
        <v>0.32175973503310101</v>
      </c>
    </row>
    <row r="93" spans="1:6" x14ac:dyDescent="0.25">
      <c r="A93" s="30">
        <v>90</v>
      </c>
      <c r="B93" s="30">
        <v>33.360024254567101</v>
      </c>
      <c r="C93" s="30">
        <v>11.1354179870381</v>
      </c>
      <c r="D93" s="30">
        <v>2.8489939765440901</v>
      </c>
      <c r="E93" s="30">
        <v>19.040169379276499</v>
      </c>
      <c r="F93" s="30">
        <v>0.33544291170847002</v>
      </c>
    </row>
    <row r="94" spans="1:6" x14ac:dyDescent="0.25">
      <c r="A94" s="30">
        <v>91</v>
      </c>
      <c r="B94" s="30">
        <v>36.343372837963102</v>
      </c>
      <c r="C94" s="30">
        <v>11.603423278050601</v>
      </c>
      <c r="D94" s="30">
        <v>2.86682893075705</v>
      </c>
      <c r="E94" s="30">
        <v>21.523584637991</v>
      </c>
      <c r="F94" s="30">
        <v>0.34953599116441902</v>
      </c>
    </row>
    <row r="95" spans="1:6" x14ac:dyDescent="0.25">
      <c r="A95" s="30">
        <v>92</v>
      </c>
      <c r="B95" s="30">
        <v>39.700665609060302</v>
      </c>
      <c r="C95" s="30">
        <v>12.0859797767666</v>
      </c>
      <c r="D95" s="30">
        <v>2.8748342008612799</v>
      </c>
      <c r="E95" s="30">
        <v>24.375784379171201</v>
      </c>
      <c r="F95" s="30">
        <v>0.36406725226122499</v>
      </c>
    </row>
    <row r="96" spans="1:6" x14ac:dyDescent="0.25">
      <c r="A96" s="30">
        <v>93</v>
      </c>
      <c r="B96" s="30">
        <v>43.472312667821299</v>
      </c>
      <c r="C96" s="30">
        <v>12.581761310782101</v>
      </c>
      <c r="D96" s="30">
        <v>2.8783112633466201</v>
      </c>
      <c r="E96" s="30">
        <v>27.6332433338256</v>
      </c>
      <c r="F96" s="30">
        <v>0.378996759866914</v>
      </c>
    </row>
    <row r="97" spans="1:6" x14ac:dyDescent="0.25">
      <c r="A97" s="30">
        <v>94</v>
      </c>
      <c r="B97" s="30">
        <v>47.540239211650203</v>
      </c>
      <c r="C97" s="30">
        <v>13.0803806619809</v>
      </c>
      <c r="D97" s="30">
        <v>2.8790890273236101</v>
      </c>
      <c r="E97" s="30">
        <v>31.186757799465202</v>
      </c>
      <c r="F97" s="30">
        <v>0.39401172288050601</v>
      </c>
    </row>
    <row r="98" spans="1:6" x14ac:dyDescent="0.25">
      <c r="A98" s="30">
        <v>95</v>
      </c>
      <c r="B98" s="30">
        <v>51.746749212311897</v>
      </c>
      <c r="C98" s="30">
        <v>13.569185350818399</v>
      </c>
      <c r="D98" s="30">
        <v>2.8781282600579199</v>
      </c>
      <c r="E98" s="30">
        <v>34.890704465226797</v>
      </c>
      <c r="F98" s="30">
        <v>0.40873113620877199</v>
      </c>
    </row>
    <row r="99" spans="1:6" x14ac:dyDescent="0.25">
      <c r="A99" s="30">
        <v>96</v>
      </c>
      <c r="B99" s="30">
        <v>55.934146641571203</v>
      </c>
      <c r="C99" s="30">
        <v>14.035522897750299</v>
      </c>
      <c r="D99" s="30">
        <v>2.87638972881525</v>
      </c>
      <c r="E99" s="30">
        <v>38.599460020247101</v>
      </c>
      <c r="F99" s="30">
        <v>0.42277399475848099</v>
      </c>
    </row>
    <row r="100" spans="1:6" x14ac:dyDescent="0.25">
      <c r="A100" s="30">
        <v>97</v>
      </c>
      <c r="B100" s="30">
        <v>59.944735471192701</v>
      </c>
      <c r="C100" s="30">
        <v>14.4667408232322</v>
      </c>
      <c r="D100" s="30">
        <v>2.8748342008612799</v>
      </c>
      <c r="E100" s="30">
        <v>42.167401153662901</v>
      </c>
      <c r="F100" s="30">
        <v>0.43575929343640302</v>
      </c>
    </row>
    <row r="101" spans="1:6" x14ac:dyDescent="0.25">
      <c r="A101" s="30">
        <v>98</v>
      </c>
      <c r="B101" s="30">
        <v>63.6416762015199</v>
      </c>
      <c r="C101" s="30">
        <v>14.851730330331099</v>
      </c>
      <c r="D101" s="30">
        <v>2.8742631537320298</v>
      </c>
      <c r="E101" s="30">
        <v>45.468330205273901</v>
      </c>
      <c r="F101" s="30">
        <v>0.44735251218295602</v>
      </c>
    </row>
    <row r="102" spans="1:6" x14ac:dyDescent="0.25">
      <c r="A102" s="32">
        <v>99</v>
      </c>
      <c r="B102" s="32">
        <v>67.014964589562297</v>
      </c>
      <c r="C102" s="32">
        <v>15.1900778643938</v>
      </c>
      <c r="D102" s="32">
        <v>2.8748342008612799</v>
      </c>
      <c r="E102" s="32">
        <v>48.492511326712297</v>
      </c>
      <c r="F102" s="32">
        <v>0.457541197594939</v>
      </c>
    </row>
  </sheetData>
  <mergeCells count="2">
    <mergeCell ref="A1:F1"/>
    <mergeCell ref="H1:I1"/>
  </mergeCells>
  <pageMargins left="0.7" right="0.7" top="0.75" bottom="0.75" header="0.3" footer="0.3"/>
  <pageSetup paperSize="9" orientation="portrait" horizontalDpi="300" verticalDpi="30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102"/>
  <sheetViews>
    <sheetView workbookViewId="0">
      <selection sqref="A1:C1"/>
    </sheetView>
  </sheetViews>
  <sheetFormatPr defaultRowHeight="15" x14ac:dyDescent="0.25"/>
  <cols>
    <col min="1" max="1" width="4.7109375" customWidth="1"/>
    <col min="2" max="2" width="14.7109375" customWidth="1"/>
    <col min="3" max="3" width="36.7109375" customWidth="1"/>
    <col min="5" max="5" width="12.7109375" customWidth="1"/>
    <col min="6" max="6" width="41.7109375" customWidth="1"/>
  </cols>
  <sheetData>
    <row r="1" spans="1:6" ht="15.75" x14ac:dyDescent="0.25">
      <c r="A1" s="91" t="s">
        <v>30</v>
      </c>
      <c r="B1" s="92"/>
      <c r="C1" s="92"/>
      <c r="E1" s="91" t="s">
        <v>31</v>
      </c>
      <c r="F1" s="92"/>
    </row>
    <row r="2" spans="1:6" x14ac:dyDescent="0.25">
      <c r="A2" s="9" t="s">
        <v>29</v>
      </c>
      <c r="B2" s="9" t="s">
        <v>55</v>
      </c>
      <c r="C2" s="9" t="s">
        <v>56</v>
      </c>
      <c r="E2" s="16" t="s">
        <v>32</v>
      </c>
      <c r="F2" s="10" t="s">
        <v>7</v>
      </c>
    </row>
    <row r="3" spans="1:6" x14ac:dyDescent="0.25">
      <c r="A3" s="34">
        <v>0</v>
      </c>
      <c r="B3" s="34">
        <v>1.37727303463994</v>
      </c>
      <c r="C3" s="34">
        <v>2.9734853095906901</v>
      </c>
      <c r="E3" s="16" t="s">
        <v>33</v>
      </c>
      <c r="F3" s="11" t="s">
        <v>43</v>
      </c>
    </row>
    <row r="4" spans="1:6" x14ac:dyDescent="0.25">
      <c r="A4" s="33">
        <v>1</v>
      </c>
      <c r="B4" s="33">
        <v>1.32815611843294</v>
      </c>
      <c r="C4" s="33">
        <v>1.3908653488849601</v>
      </c>
      <c r="E4" s="16" t="s">
        <v>34</v>
      </c>
      <c r="F4" s="12" t="s">
        <v>44</v>
      </c>
    </row>
    <row r="5" spans="1:6" x14ac:dyDescent="0.25">
      <c r="A5" s="33">
        <v>2</v>
      </c>
      <c r="B5" s="33">
        <v>1.3362970817464701</v>
      </c>
      <c r="C5" s="33">
        <v>1.22316097784544</v>
      </c>
    </row>
    <row r="6" spans="1:6" x14ac:dyDescent="0.25">
      <c r="A6" s="33">
        <v>3</v>
      </c>
      <c r="B6" s="33">
        <v>1.3987767716300199</v>
      </c>
      <c r="C6" s="33">
        <v>1.1175764094566401</v>
      </c>
      <c r="E6" s="17" t="str">
        <f>HYPERLINK("#'OVERZICHT'!A1", "Link naar overzicht")</f>
        <v>Link naar overzicht</v>
      </c>
    </row>
    <row r="7" spans="1:6" x14ac:dyDescent="0.25">
      <c r="A7" s="33">
        <v>4</v>
      </c>
      <c r="B7" s="33">
        <v>1.50099942333101</v>
      </c>
      <c r="C7" s="33">
        <v>1.06463968255379</v>
      </c>
    </row>
    <row r="8" spans="1:6" x14ac:dyDescent="0.25">
      <c r="A8" s="33">
        <v>5</v>
      </c>
      <c r="B8" s="33">
        <v>1.62545011914635</v>
      </c>
      <c r="C8" s="33">
        <v>1.0591638424316201</v>
      </c>
    </row>
    <row r="9" spans="1:6" x14ac:dyDescent="0.25">
      <c r="A9" s="33">
        <v>6</v>
      </c>
      <c r="B9" s="33">
        <v>1.75461394137296</v>
      </c>
      <c r="C9" s="33">
        <v>1.09140270992424</v>
      </c>
    </row>
    <row r="10" spans="1:6" x14ac:dyDescent="0.25">
      <c r="A10" s="33">
        <v>7</v>
      </c>
      <c r="B10" s="33">
        <v>1.8709759723077499</v>
      </c>
      <c r="C10" s="33">
        <v>1.1513107811310801</v>
      </c>
    </row>
    <row r="11" spans="1:6" x14ac:dyDescent="0.25">
      <c r="A11" s="33">
        <v>8</v>
      </c>
      <c r="B11" s="33">
        <v>1.9606146841388199</v>
      </c>
      <c r="C11" s="33">
        <v>1.2352550764708099</v>
      </c>
    </row>
    <row r="12" spans="1:6" x14ac:dyDescent="0.25">
      <c r="A12" s="33">
        <v>9</v>
      </c>
      <c r="B12" s="33">
        <v>2.0242841585554299</v>
      </c>
      <c r="C12" s="33">
        <v>1.3312291602759401</v>
      </c>
    </row>
    <row r="13" spans="1:6" x14ac:dyDescent="0.25">
      <c r="A13" s="33">
        <v>10</v>
      </c>
      <c r="B13" s="33">
        <v>2.0675400668836899</v>
      </c>
      <c r="C13" s="33">
        <v>1.43289110190078</v>
      </c>
    </row>
    <row r="14" spans="1:6" x14ac:dyDescent="0.25">
      <c r="A14" s="33">
        <v>11</v>
      </c>
      <c r="B14" s="33">
        <v>2.09624013038614</v>
      </c>
      <c r="C14" s="33">
        <v>1.5328383939858401</v>
      </c>
    </row>
    <row r="15" spans="1:6" x14ac:dyDescent="0.25">
      <c r="A15" s="33">
        <v>12</v>
      </c>
      <c r="B15" s="33">
        <v>2.1162420703253</v>
      </c>
      <c r="C15" s="33">
        <v>1.6218300491709301</v>
      </c>
    </row>
    <row r="16" spans="1:6" x14ac:dyDescent="0.25">
      <c r="A16" s="33">
        <v>13</v>
      </c>
      <c r="B16" s="33">
        <v>2.1303890667271501</v>
      </c>
      <c r="C16" s="33">
        <v>1.6941840960285099</v>
      </c>
    </row>
    <row r="17" spans="1:3" x14ac:dyDescent="0.25">
      <c r="A17" s="33">
        <v>14</v>
      </c>
      <c r="B17" s="33">
        <v>2.1294661346714499</v>
      </c>
      <c r="C17" s="33">
        <v>1.7521243950660701</v>
      </c>
    </row>
    <row r="18" spans="1:3" x14ac:dyDescent="0.25">
      <c r="A18" s="33">
        <v>15</v>
      </c>
      <c r="B18" s="33">
        <v>2.1040048753641498</v>
      </c>
      <c r="C18" s="33">
        <v>1.79978141880428</v>
      </c>
    </row>
    <row r="19" spans="1:3" x14ac:dyDescent="0.25">
      <c r="A19" s="33">
        <v>16</v>
      </c>
      <c r="B19" s="33">
        <v>2.05558139946237</v>
      </c>
      <c r="C19" s="33">
        <v>1.8411661302569799</v>
      </c>
    </row>
    <row r="20" spans="1:3" x14ac:dyDescent="0.25">
      <c r="A20" s="33">
        <v>17</v>
      </c>
      <c r="B20" s="33">
        <v>2.0438853613905499</v>
      </c>
      <c r="C20" s="33">
        <v>1.88067612062667</v>
      </c>
    </row>
    <row r="21" spans="1:3" x14ac:dyDescent="0.25">
      <c r="A21" s="33">
        <v>18</v>
      </c>
      <c r="B21" s="33">
        <v>2.11732625442589</v>
      </c>
      <c r="C21" s="33">
        <v>2.1940361981736398</v>
      </c>
    </row>
    <row r="22" spans="1:3" x14ac:dyDescent="0.25">
      <c r="A22" s="33">
        <v>19</v>
      </c>
      <c r="B22" s="33">
        <v>2.0146397239636</v>
      </c>
      <c r="C22" s="33">
        <v>2.2035150433155599</v>
      </c>
    </row>
    <row r="23" spans="1:3" x14ac:dyDescent="0.25">
      <c r="A23" s="33">
        <v>20</v>
      </c>
      <c r="B23" s="33">
        <v>1.9343129944456201</v>
      </c>
      <c r="C23" s="33">
        <v>2.2245545909011</v>
      </c>
    </row>
    <row r="24" spans="1:3" x14ac:dyDescent="0.25">
      <c r="A24" s="33">
        <v>21</v>
      </c>
      <c r="B24" s="33">
        <v>1.91060236369749</v>
      </c>
      <c r="C24" s="33">
        <v>2.2625833015449901</v>
      </c>
    </row>
    <row r="25" spans="1:3" x14ac:dyDescent="0.25">
      <c r="A25" s="33">
        <v>22</v>
      </c>
      <c r="B25" s="33">
        <v>1.91953722031069</v>
      </c>
      <c r="C25" s="33">
        <v>2.3217238686258899</v>
      </c>
    </row>
    <row r="26" spans="1:3" x14ac:dyDescent="0.25">
      <c r="A26" s="33">
        <v>23</v>
      </c>
      <c r="B26" s="33">
        <v>1.94773366679334</v>
      </c>
      <c r="C26" s="33">
        <v>2.3468669387482701</v>
      </c>
    </row>
    <row r="27" spans="1:3" x14ac:dyDescent="0.25">
      <c r="A27" s="33">
        <v>24</v>
      </c>
      <c r="B27" s="33">
        <v>1.98232552165696</v>
      </c>
      <c r="C27" s="33">
        <v>2.3918210475624999</v>
      </c>
    </row>
    <row r="28" spans="1:3" x14ac:dyDescent="0.25">
      <c r="A28" s="33">
        <v>25</v>
      </c>
      <c r="B28" s="33">
        <v>2.02194979178504</v>
      </c>
      <c r="C28" s="33">
        <v>2.4507640608591501</v>
      </c>
    </row>
    <row r="29" spans="1:3" x14ac:dyDescent="0.25">
      <c r="A29" s="33">
        <v>26</v>
      </c>
      <c r="B29" s="33">
        <v>2.0651556566708198</v>
      </c>
      <c r="C29" s="33">
        <v>2.5086124796876001</v>
      </c>
    </row>
    <row r="30" spans="1:3" x14ac:dyDescent="0.25">
      <c r="A30" s="33">
        <v>27</v>
      </c>
      <c r="B30" s="33">
        <v>2.1104922958075498</v>
      </c>
      <c r="C30" s="33">
        <v>2.5572296969493</v>
      </c>
    </row>
    <row r="31" spans="1:3" x14ac:dyDescent="0.25">
      <c r="A31" s="33">
        <v>28</v>
      </c>
      <c r="B31" s="33">
        <v>2.1560934503382398</v>
      </c>
      <c r="C31" s="33">
        <v>2.5957361442129598</v>
      </c>
    </row>
    <row r="32" spans="1:3" x14ac:dyDescent="0.25">
      <c r="A32" s="33">
        <v>29</v>
      </c>
      <c r="B32" s="33">
        <v>2.19843110800488</v>
      </c>
      <c r="C32" s="33">
        <v>2.6150508681975602</v>
      </c>
    </row>
    <row r="33" spans="1:3" x14ac:dyDescent="0.25">
      <c r="A33" s="33">
        <v>30</v>
      </c>
      <c r="B33" s="33">
        <v>2.2335618181992398</v>
      </c>
      <c r="C33" s="33">
        <v>2.62184607404585</v>
      </c>
    </row>
    <row r="34" spans="1:3" x14ac:dyDescent="0.25">
      <c r="A34" s="33">
        <v>31</v>
      </c>
      <c r="B34" s="33">
        <v>2.2575777879821199</v>
      </c>
      <c r="C34" s="33">
        <v>2.6238047516545802</v>
      </c>
    </row>
    <row r="35" spans="1:3" x14ac:dyDescent="0.25">
      <c r="A35" s="33">
        <v>32</v>
      </c>
      <c r="B35" s="33">
        <v>2.2667138550905701</v>
      </c>
      <c r="C35" s="33">
        <v>2.61867282130037</v>
      </c>
    </row>
    <row r="36" spans="1:3" x14ac:dyDescent="0.25">
      <c r="A36" s="33">
        <v>33</v>
      </c>
      <c r="B36" s="33">
        <v>2.2587174618355199</v>
      </c>
      <c r="C36" s="33">
        <v>2.6128470009007101</v>
      </c>
    </row>
    <row r="37" spans="1:3" x14ac:dyDescent="0.25">
      <c r="A37" s="33">
        <v>34</v>
      </c>
      <c r="B37" s="33">
        <v>2.2372438381470698</v>
      </c>
      <c r="C37" s="33">
        <v>2.600489942521</v>
      </c>
    </row>
    <row r="38" spans="1:3" x14ac:dyDescent="0.25">
      <c r="A38" s="33">
        <v>35</v>
      </c>
      <c r="B38" s="33">
        <v>2.2074251608601201</v>
      </c>
      <c r="C38" s="33">
        <v>2.5882329322417101</v>
      </c>
    </row>
    <row r="39" spans="1:3" x14ac:dyDescent="0.25">
      <c r="A39" s="33">
        <v>36</v>
      </c>
      <c r="B39" s="33">
        <v>2.1743936068096001</v>
      </c>
      <c r="C39" s="33">
        <v>2.5747653333278802</v>
      </c>
    </row>
    <row r="40" spans="1:3" x14ac:dyDescent="0.25">
      <c r="A40" s="33">
        <v>37</v>
      </c>
      <c r="B40" s="33">
        <v>2.1432813528304</v>
      </c>
      <c r="C40" s="33">
        <v>2.5580394622137099</v>
      </c>
    </row>
    <row r="41" spans="1:3" x14ac:dyDescent="0.25">
      <c r="A41" s="33">
        <v>38</v>
      </c>
      <c r="B41" s="33">
        <v>2.11849104674525</v>
      </c>
      <c r="C41" s="33">
        <v>2.53825445215015</v>
      </c>
    </row>
    <row r="42" spans="1:3" x14ac:dyDescent="0.25">
      <c r="A42" s="33">
        <v>39</v>
      </c>
      <c r="B42" s="33">
        <v>2.1015072203281102</v>
      </c>
      <c r="C42" s="33">
        <v>2.52539351093146</v>
      </c>
    </row>
    <row r="43" spans="1:3" x14ac:dyDescent="0.25">
      <c r="A43" s="33">
        <v>40</v>
      </c>
      <c r="B43" s="33">
        <v>2.0932334402113502</v>
      </c>
      <c r="C43" s="33">
        <v>2.5217174935929099</v>
      </c>
    </row>
    <row r="44" spans="1:3" x14ac:dyDescent="0.25">
      <c r="A44" s="33">
        <v>41</v>
      </c>
      <c r="B44" s="33">
        <v>2.0939603394819799</v>
      </c>
      <c r="C44" s="33">
        <v>2.5244138323051799</v>
      </c>
    </row>
    <row r="45" spans="1:3" x14ac:dyDescent="0.25">
      <c r="A45" s="33">
        <v>42</v>
      </c>
      <c r="B45" s="33">
        <v>2.1047075240669302</v>
      </c>
      <c r="C45" s="33">
        <v>2.5425439293277199</v>
      </c>
    </row>
    <row r="46" spans="1:3" x14ac:dyDescent="0.25">
      <c r="A46" s="33">
        <v>43</v>
      </c>
      <c r="B46" s="33">
        <v>2.12621312025759</v>
      </c>
      <c r="C46" s="33">
        <v>2.5801182060664698</v>
      </c>
    </row>
    <row r="47" spans="1:3" x14ac:dyDescent="0.25">
      <c r="A47" s="33">
        <v>44</v>
      </c>
      <c r="B47" s="33">
        <v>2.1584846056849001</v>
      </c>
      <c r="C47" s="33">
        <v>2.6378140515406301</v>
      </c>
    </row>
    <row r="48" spans="1:3" x14ac:dyDescent="0.25">
      <c r="A48" s="33">
        <v>45</v>
      </c>
      <c r="B48" s="33">
        <v>2.2022533737407102</v>
      </c>
      <c r="C48" s="33">
        <v>2.7124721596944101</v>
      </c>
    </row>
    <row r="49" spans="1:3" x14ac:dyDescent="0.25">
      <c r="A49" s="33">
        <v>46</v>
      </c>
      <c r="B49" s="33">
        <v>2.2567282323465401</v>
      </c>
      <c r="C49" s="33">
        <v>2.79852444720107</v>
      </c>
    </row>
    <row r="50" spans="1:3" x14ac:dyDescent="0.25">
      <c r="A50" s="33">
        <v>47</v>
      </c>
      <c r="B50" s="33">
        <v>2.32329926945784</v>
      </c>
      <c r="C50" s="33">
        <v>2.8909923375247999</v>
      </c>
    </row>
    <row r="51" spans="1:3" x14ac:dyDescent="0.25">
      <c r="A51" s="33">
        <v>48</v>
      </c>
      <c r="B51" s="33">
        <v>2.4002032699949098</v>
      </c>
      <c r="C51" s="33">
        <v>2.9851806848706599</v>
      </c>
    </row>
    <row r="52" spans="1:3" x14ac:dyDescent="0.25">
      <c r="A52" s="33">
        <v>49</v>
      </c>
      <c r="B52" s="33">
        <v>2.4866635729228501</v>
      </c>
      <c r="C52" s="33">
        <v>3.07981637505757</v>
      </c>
    </row>
    <row r="53" spans="1:3" x14ac:dyDescent="0.25">
      <c r="A53" s="33">
        <v>50</v>
      </c>
      <c r="B53" s="33">
        <v>2.57868961064933</v>
      </c>
      <c r="C53" s="33">
        <v>3.1761834607513402</v>
      </c>
    </row>
    <row r="54" spans="1:3" x14ac:dyDescent="0.25">
      <c r="A54" s="33">
        <v>51</v>
      </c>
      <c r="B54" s="33">
        <v>2.6747470654628001</v>
      </c>
      <c r="C54" s="33">
        <v>3.2756531672466802</v>
      </c>
    </row>
    <row r="55" spans="1:3" x14ac:dyDescent="0.25">
      <c r="A55" s="33">
        <v>52</v>
      </c>
      <c r="B55" s="33">
        <v>2.770676663892</v>
      </c>
      <c r="C55" s="33">
        <v>3.37981722187051</v>
      </c>
    </row>
    <row r="56" spans="1:3" x14ac:dyDescent="0.25">
      <c r="A56" s="33">
        <v>53</v>
      </c>
      <c r="B56" s="33">
        <v>2.8654278680216398</v>
      </c>
      <c r="C56" s="33">
        <v>3.48897438577802</v>
      </c>
    </row>
    <row r="57" spans="1:3" x14ac:dyDescent="0.25">
      <c r="A57" s="33">
        <v>54</v>
      </c>
      <c r="B57" s="33">
        <v>2.9597681992511</v>
      </c>
      <c r="C57" s="33">
        <v>3.6037491367774699</v>
      </c>
    </row>
    <row r="58" spans="1:3" x14ac:dyDescent="0.25">
      <c r="A58" s="33">
        <v>55</v>
      </c>
      <c r="B58" s="33">
        <v>3.0572049267898</v>
      </c>
      <c r="C58" s="33">
        <v>3.7234080661827602</v>
      </c>
    </row>
    <row r="59" spans="1:3" x14ac:dyDescent="0.25">
      <c r="A59" s="33">
        <v>56</v>
      </c>
      <c r="B59" s="33">
        <v>3.1607045024721101</v>
      </c>
      <c r="C59" s="33">
        <v>3.8464041594912701</v>
      </c>
    </row>
    <row r="60" spans="1:3" x14ac:dyDescent="0.25">
      <c r="A60" s="33">
        <v>57</v>
      </c>
      <c r="B60" s="33">
        <v>3.2719980152847499</v>
      </c>
      <c r="C60" s="33">
        <v>3.97356897378216</v>
      </c>
    </row>
    <row r="61" spans="1:3" x14ac:dyDescent="0.25">
      <c r="A61" s="33">
        <v>58</v>
      </c>
      <c r="B61" s="33">
        <v>3.3930187101590699</v>
      </c>
      <c r="C61" s="33">
        <v>4.1028185484697204</v>
      </c>
    </row>
    <row r="62" spans="1:3" x14ac:dyDescent="0.25">
      <c r="A62" s="33">
        <v>59</v>
      </c>
      <c r="B62" s="33">
        <v>3.5225237538495402</v>
      </c>
      <c r="C62" s="33">
        <v>4.2352474135758502</v>
      </c>
    </row>
    <row r="63" spans="1:3" x14ac:dyDescent="0.25">
      <c r="A63" s="33">
        <v>60</v>
      </c>
      <c r="B63" s="33">
        <v>3.6593842501290901</v>
      </c>
      <c r="C63" s="33">
        <v>4.3726523473521901</v>
      </c>
    </row>
    <row r="64" spans="1:3" x14ac:dyDescent="0.25">
      <c r="A64" s="33">
        <v>61</v>
      </c>
      <c r="B64" s="33">
        <v>3.7978840754852699</v>
      </c>
      <c r="C64" s="33">
        <v>4.5151694510244402</v>
      </c>
    </row>
    <row r="65" spans="1:3" x14ac:dyDescent="0.25">
      <c r="A65" s="33">
        <v>62</v>
      </c>
      <c r="B65" s="33">
        <v>3.9404173846394799</v>
      </c>
      <c r="C65" s="33">
        <v>4.6686382440641996</v>
      </c>
    </row>
    <row r="66" spans="1:3" x14ac:dyDescent="0.25">
      <c r="A66" s="33">
        <v>63</v>
      </c>
      <c r="B66" s="33">
        <v>4.0833870689634297</v>
      </c>
      <c r="C66" s="33">
        <v>4.8306103677420698</v>
      </c>
    </row>
    <row r="67" spans="1:3" x14ac:dyDescent="0.25">
      <c r="A67" s="33">
        <v>64</v>
      </c>
      <c r="B67" s="33">
        <v>4.2318852337940296</v>
      </c>
      <c r="C67" s="33">
        <v>5.0064050881627598</v>
      </c>
    </row>
    <row r="68" spans="1:3" x14ac:dyDescent="0.25">
      <c r="A68" s="33">
        <v>65</v>
      </c>
      <c r="B68" s="33">
        <v>4.3931292882403801</v>
      </c>
      <c r="C68" s="33">
        <v>5.2004689891293499</v>
      </c>
    </row>
    <row r="69" spans="1:3" x14ac:dyDescent="0.25">
      <c r="A69" s="33">
        <v>66</v>
      </c>
      <c r="B69" s="33">
        <v>4.5707511161771599</v>
      </c>
      <c r="C69" s="33">
        <v>5.4168480808560897</v>
      </c>
    </row>
    <row r="70" spans="1:3" x14ac:dyDescent="0.25">
      <c r="A70" s="33">
        <v>67</v>
      </c>
      <c r="B70" s="33">
        <v>4.7730580555457101</v>
      </c>
      <c r="C70" s="33">
        <v>5.65957485511007</v>
      </c>
    </row>
    <row r="71" spans="1:3" x14ac:dyDescent="0.25">
      <c r="A71" s="33">
        <v>68</v>
      </c>
      <c r="B71" s="33">
        <v>5.0047418348597201</v>
      </c>
      <c r="C71" s="33">
        <v>5.9358148487440197</v>
      </c>
    </row>
    <row r="72" spans="1:3" x14ac:dyDescent="0.25">
      <c r="A72" s="33">
        <v>69</v>
      </c>
      <c r="B72" s="33">
        <v>5.2658872915227199</v>
      </c>
      <c r="C72" s="33">
        <v>6.2427683330354702</v>
      </c>
    </row>
    <row r="73" spans="1:3" x14ac:dyDescent="0.25">
      <c r="A73" s="33">
        <v>70</v>
      </c>
      <c r="B73" s="33">
        <v>5.5647617730272803</v>
      </c>
      <c r="C73" s="33">
        <v>6.5836857296655698</v>
      </c>
    </row>
    <row r="74" spans="1:3" x14ac:dyDescent="0.25">
      <c r="A74" s="33">
        <v>71</v>
      </c>
      <c r="B74" s="33">
        <v>5.90102796284659</v>
      </c>
      <c r="C74" s="33">
        <v>6.9490639222411996</v>
      </c>
    </row>
    <row r="75" spans="1:3" x14ac:dyDescent="0.25">
      <c r="A75" s="33">
        <v>72</v>
      </c>
      <c r="B75" s="33">
        <v>6.2773150842490404</v>
      </c>
      <c r="C75" s="33">
        <v>7.3475079447448097</v>
      </c>
    </row>
    <row r="76" spans="1:3" x14ac:dyDescent="0.25">
      <c r="A76" s="33">
        <v>73</v>
      </c>
      <c r="B76" s="33">
        <v>6.6985770333293102</v>
      </c>
      <c r="C76" s="33">
        <v>7.7691895447649104</v>
      </c>
    </row>
    <row r="77" spans="1:3" x14ac:dyDescent="0.25">
      <c r="A77" s="33">
        <v>74</v>
      </c>
      <c r="B77" s="33">
        <v>7.1672221562783802</v>
      </c>
      <c r="C77" s="33">
        <v>8.2270618391840191</v>
      </c>
    </row>
    <row r="78" spans="1:3" x14ac:dyDescent="0.25">
      <c r="A78" s="33">
        <v>75</v>
      </c>
      <c r="B78" s="33">
        <v>7.70086566228506</v>
      </c>
      <c r="C78" s="33">
        <v>8.7217263459496905</v>
      </c>
    </row>
    <row r="79" spans="1:3" x14ac:dyDescent="0.25">
      <c r="A79" s="33">
        <v>76</v>
      </c>
      <c r="B79" s="33">
        <v>8.3041691839086003</v>
      </c>
      <c r="C79" s="33">
        <v>9.2649235372550098</v>
      </c>
    </row>
    <row r="80" spans="1:3" x14ac:dyDescent="0.25">
      <c r="A80" s="33">
        <v>77</v>
      </c>
      <c r="B80" s="33">
        <v>8.9842018759697009</v>
      </c>
      <c r="C80" s="33">
        <v>9.8644793040571699</v>
      </c>
    </row>
    <row r="81" spans="1:3" x14ac:dyDescent="0.25">
      <c r="A81" s="33">
        <v>78</v>
      </c>
      <c r="B81" s="33">
        <v>9.757820076662</v>
      </c>
      <c r="C81" s="33">
        <v>10.534751381516999</v>
      </c>
    </row>
    <row r="82" spans="1:3" x14ac:dyDescent="0.25">
      <c r="A82" s="33">
        <v>79</v>
      </c>
      <c r="B82" s="33">
        <v>10.6361929778431</v>
      </c>
      <c r="C82" s="33">
        <v>11.263440557868501</v>
      </c>
    </row>
    <row r="83" spans="1:3" x14ac:dyDescent="0.25">
      <c r="A83" s="33">
        <v>80</v>
      </c>
      <c r="B83" s="33">
        <v>11.6389960578485</v>
      </c>
      <c r="C83" s="33">
        <v>12.051101129702801</v>
      </c>
    </row>
    <row r="84" spans="1:3" x14ac:dyDescent="0.25">
      <c r="A84" s="33">
        <v>81</v>
      </c>
      <c r="B84" s="33">
        <v>12.784141936132899</v>
      </c>
      <c r="C84" s="33">
        <v>12.882771347031399</v>
      </c>
    </row>
    <row r="85" spans="1:3" x14ac:dyDescent="0.25">
      <c r="A85" s="33">
        <v>82</v>
      </c>
      <c r="B85" s="33">
        <v>14.089543232151099</v>
      </c>
      <c r="C85" s="33">
        <v>13.7396199166655</v>
      </c>
    </row>
    <row r="86" spans="1:3" x14ac:dyDescent="0.25">
      <c r="A86" s="33">
        <v>83</v>
      </c>
      <c r="B86" s="33">
        <v>15.5658121648066</v>
      </c>
      <c r="C86" s="33">
        <v>14.6299360439568</v>
      </c>
    </row>
    <row r="87" spans="1:3" x14ac:dyDescent="0.25">
      <c r="A87" s="33">
        <v>84</v>
      </c>
      <c r="B87" s="33">
        <v>17.194359350797601</v>
      </c>
      <c r="C87" s="33">
        <v>15.561346747000099</v>
      </c>
    </row>
    <row r="88" spans="1:3" x14ac:dyDescent="0.25">
      <c r="A88" s="33">
        <v>85</v>
      </c>
      <c r="B88" s="33">
        <v>18.9492950062712</v>
      </c>
      <c r="C88" s="33">
        <v>16.545841256009201</v>
      </c>
    </row>
    <row r="89" spans="1:3" x14ac:dyDescent="0.25">
      <c r="A89" s="33">
        <v>86</v>
      </c>
      <c r="B89" s="33">
        <v>20.804729347374501</v>
      </c>
      <c r="C89" s="33">
        <v>17.593487154531601</v>
      </c>
    </row>
    <row r="90" spans="1:3" x14ac:dyDescent="0.25">
      <c r="A90" s="33">
        <v>87</v>
      </c>
      <c r="B90" s="33">
        <v>22.734772590254298</v>
      </c>
      <c r="C90" s="33">
        <v>18.728761474249101</v>
      </c>
    </row>
    <row r="91" spans="1:3" x14ac:dyDescent="0.25">
      <c r="A91" s="33">
        <v>88</v>
      </c>
      <c r="B91" s="33">
        <v>24.727555812457201</v>
      </c>
      <c r="C91" s="33">
        <v>19.983640243020702</v>
      </c>
    </row>
    <row r="92" spans="1:3" x14ac:dyDescent="0.25">
      <c r="A92" s="33">
        <v>89</v>
      </c>
      <c r="B92" s="33">
        <v>26.828867303865199</v>
      </c>
      <c r="C92" s="33">
        <v>21.345908540790699</v>
      </c>
    </row>
    <row r="93" spans="1:3" x14ac:dyDescent="0.25">
      <c r="A93" s="33">
        <v>90</v>
      </c>
      <c r="B93" s="33">
        <v>29.104811282714699</v>
      </c>
      <c r="C93" s="33">
        <v>22.819083635589301</v>
      </c>
    </row>
    <row r="94" spans="1:3" x14ac:dyDescent="0.25">
      <c r="A94" s="33">
        <v>91</v>
      </c>
      <c r="B94" s="33">
        <v>31.623065733980301</v>
      </c>
      <c r="C94" s="33">
        <v>24.3986692869459</v>
      </c>
    </row>
    <row r="95" spans="1:3" x14ac:dyDescent="0.25">
      <c r="A95" s="33">
        <v>92</v>
      </c>
      <c r="B95" s="33">
        <v>34.451308642636597</v>
      </c>
      <c r="C95" s="33">
        <v>26.090782383633901</v>
      </c>
    </row>
    <row r="96" spans="1:3" x14ac:dyDescent="0.25">
      <c r="A96" s="33">
        <v>93</v>
      </c>
      <c r="B96" s="33">
        <v>37.623968939289703</v>
      </c>
      <c r="C96" s="33">
        <v>27.858959507063599</v>
      </c>
    </row>
    <row r="97" spans="1:3" x14ac:dyDescent="0.25">
      <c r="A97" s="33">
        <v>94</v>
      </c>
      <c r="B97" s="33">
        <v>41.042479337070397</v>
      </c>
      <c r="C97" s="33">
        <v>29.749234590644999</v>
      </c>
    </row>
    <row r="98" spans="1:3" x14ac:dyDescent="0.25">
      <c r="A98" s="33">
        <v>95</v>
      </c>
      <c r="B98" s="33">
        <v>44.575023494740499</v>
      </c>
      <c r="C98" s="33">
        <v>31.727784088542901</v>
      </c>
    </row>
    <row r="99" spans="1:3" x14ac:dyDescent="0.25">
      <c r="A99" s="33">
        <v>96</v>
      </c>
      <c r="B99" s="33">
        <v>48.089785071062302</v>
      </c>
      <c r="C99" s="33">
        <v>33.769038852188302</v>
      </c>
    </row>
    <row r="100" spans="1:3" x14ac:dyDescent="0.25">
      <c r="A100" s="33">
        <v>97</v>
      </c>
      <c r="B100" s="33">
        <v>51.454947724797599</v>
      </c>
      <c r="C100" s="33">
        <v>35.882107140579699</v>
      </c>
    </row>
    <row r="101" spans="1:3" x14ac:dyDescent="0.25">
      <c r="A101" s="33">
        <v>98</v>
      </c>
      <c r="B101" s="33">
        <v>54.556112805068601</v>
      </c>
      <c r="C101" s="33">
        <v>38.036876651945498</v>
      </c>
    </row>
    <row r="102" spans="1:3" x14ac:dyDescent="0.25">
      <c r="A102" s="35">
        <v>99</v>
      </c>
      <c r="B102" s="35">
        <v>57.384966021207497</v>
      </c>
      <c r="C102" s="35">
        <v>40.1964845983602</v>
      </c>
    </row>
  </sheetData>
  <mergeCells count="2">
    <mergeCell ref="A1:C1"/>
    <mergeCell ref="E1:F1"/>
  </mergeCells>
  <pageMargins left="0.7" right="0.7" top="0.75" bottom="0.75" header="0.3" footer="0.3"/>
  <pageSetup paperSize="9" orientation="portrait" horizontalDpi="300" verticalDpi="30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113"/>
  <sheetViews>
    <sheetView workbookViewId="0">
      <selection sqref="A1:F1"/>
    </sheetView>
  </sheetViews>
  <sheetFormatPr defaultRowHeight="15" x14ac:dyDescent="0.25"/>
  <cols>
    <col min="1" max="1" width="6.5703125" customWidth="1"/>
    <col min="2" max="2" width="8.7109375" customWidth="1"/>
    <col min="3" max="6" width="21.7109375" customWidth="1"/>
    <col min="8" max="8" width="12.7109375" customWidth="1"/>
    <col min="9" max="9" width="23.7109375" customWidth="1"/>
  </cols>
  <sheetData>
    <row r="1" spans="1:9" ht="15.75" x14ac:dyDescent="0.25">
      <c r="A1" s="91" t="s">
        <v>30</v>
      </c>
      <c r="B1" s="92"/>
      <c r="C1" s="92"/>
      <c r="D1" s="92"/>
      <c r="E1" s="92"/>
      <c r="F1" s="92"/>
      <c r="H1" s="91" t="s">
        <v>31</v>
      </c>
      <c r="I1" s="92"/>
    </row>
    <row r="2" spans="1:9" x14ac:dyDescent="0.25">
      <c r="A2" s="9" t="s">
        <v>29</v>
      </c>
      <c r="B2" s="9" t="s">
        <v>57</v>
      </c>
      <c r="C2" s="9" t="s">
        <v>58</v>
      </c>
      <c r="D2" s="9" t="s">
        <v>58</v>
      </c>
      <c r="E2" s="9" t="s">
        <v>59</v>
      </c>
      <c r="F2" s="9" t="s">
        <v>59</v>
      </c>
      <c r="H2" s="16" t="s">
        <v>32</v>
      </c>
      <c r="I2" s="10" t="s">
        <v>8</v>
      </c>
    </row>
    <row r="3" spans="1:9" x14ac:dyDescent="0.25">
      <c r="A3" s="37">
        <v>1950</v>
      </c>
      <c r="B3" s="37">
        <v>10.026770000000001</v>
      </c>
      <c r="C3" s="37"/>
      <c r="D3" s="37"/>
      <c r="E3" s="37"/>
      <c r="F3" s="37"/>
      <c r="H3" s="16" t="s">
        <v>33</v>
      </c>
      <c r="I3" s="11"/>
    </row>
    <row r="4" spans="1:9" x14ac:dyDescent="0.25">
      <c r="A4" s="36">
        <v>1951</v>
      </c>
      <c r="B4" s="36">
        <v>10.200279999999999</v>
      </c>
      <c r="C4" s="36"/>
      <c r="D4" s="36"/>
      <c r="E4" s="36"/>
      <c r="F4" s="36"/>
      <c r="H4" s="16" t="s">
        <v>34</v>
      </c>
      <c r="I4" s="12" t="s">
        <v>60</v>
      </c>
    </row>
    <row r="5" spans="1:9" x14ac:dyDescent="0.25">
      <c r="A5" s="36">
        <v>1952</v>
      </c>
      <c r="B5" s="36">
        <v>10.328340000000001</v>
      </c>
      <c r="C5" s="36"/>
      <c r="D5" s="36"/>
      <c r="E5" s="36"/>
      <c r="F5" s="36"/>
    </row>
    <row r="6" spans="1:9" x14ac:dyDescent="0.25">
      <c r="A6" s="36">
        <v>1953</v>
      </c>
      <c r="B6" s="36">
        <v>10.43563</v>
      </c>
      <c r="C6" s="36"/>
      <c r="D6" s="36"/>
      <c r="E6" s="36"/>
      <c r="F6" s="36"/>
      <c r="H6" s="17" t="str">
        <f>HYPERLINK("#'OVERZICHT'!A1", "Link naar overzicht")</f>
        <v>Link naar overzicht</v>
      </c>
    </row>
    <row r="7" spans="1:9" x14ac:dyDescent="0.25">
      <c r="A7" s="36">
        <v>1954</v>
      </c>
      <c r="B7" s="36">
        <v>10.550739999999999</v>
      </c>
      <c r="C7" s="36"/>
      <c r="D7" s="36"/>
      <c r="E7" s="36"/>
      <c r="F7" s="36"/>
    </row>
    <row r="8" spans="1:9" x14ac:dyDescent="0.25">
      <c r="A8" s="36">
        <v>1955</v>
      </c>
      <c r="B8" s="36">
        <v>10.680020000000001</v>
      </c>
      <c r="C8" s="36"/>
      <c r="D8" s="36"/>
      <c r="E8" s="36"/>
      <c r="F8" s="36"/>
    </row>
    <row r="9" spans="1:9" x14ac:dyDescent="0.25">
      <c r="A9" s="36">
        <v>1956</v>
      </c>
      <c r="B9" s="36">
        <v>10.82166</v>
      </c>
      <c r="C9" s="36"/>
      <c r="D9" s="36"/>
      <c r="E9" s="36"/>
      <c r="F9" s="36"/>
    </row>
    <row r="10" spans="1:9" x14ac:dyDescent="0.25">
      <c r="A10" s="36">
        <v>1957</v>
      </c>
      <c r="B10" s="36">
        <v>10.957039999999999</v>
      </c>
      <c r="C10" s="36"/>
      <c r="D10" s="36"/>
      <c r="E10" s="36"/>
      <c r="F10" s="36"/>
    </row>
    <row r="11" spans="1:9" x14ac:dyDescent="0.25">
      <c r="A11" s="36">
        <v>1958</v>
      </c>
      <c r="B11" s="36">
        <v>11.09573</v>
      </c>
      <c r="C11" s="36"/>
      <c r="D11" s="36"/>
      <c r="E11" s="36"/>
      <c r="F11" s="36"/>
    </row>
    <row r="12" spans="1:9" x14ac:dyDescent="0.25">
      <c r="A12" s="36">
        <v>1959</v>
      </c>
      <c r="B12" s="36">
        <v>11.27802</v>
      </c>
      <c r="C12" s="36"/>
      <c r="D12" s="36"/>
      <c r="E12" s="36"/>
      <c r="F12" s="36"/>
    </row>
    <row r="13" spans="1:9" x14ac:dyDescent="0.25">
      <c r="A13" s="36">
        <v>1960</v>
      </c>
      <c r="B13" s="36">
        <v>11.417249999999999</v>
      </c>
      <c r="C13" s="36"/>
      <c r="D13" s="36"/>
      <c r="E13" s="36"/>
      <c r="F13" s="36"/>
    </row>
    <row r="14" spans="1:9" x14ac:dyDescent="0.25">
      <c r="A14" s="36">
        <v>1961</v>
      </c>
      <c r="B14" s="36">
        <v>11.556010000000001</v>
      </c>
      <c r="C14" s="36"/>
      <c r="D14" s="36"/>
      <c r="E14" s="36"/>
      <c r="F14" s="36"/>
    </row>
    <row r="15" spans="1:9" x14ac:dyDescent="0.25">
      <c r="A15" s="36">
        <v>1962</v>
      </c>
      <c r="B15" s="36">
        <v>11.72142</v>
      </c>
      <c r="C15" s="36"/>
      <c r="D15" s="36"/>
      <c r="E15" s="36"/>
      <c r="F15" s="36"/>
    </row>
    <row r="16" spans="1:9" x14ac:dyDescent="0.25">
      <c r="A16" s="36">
        <v>1963</v>
      </c>
      <c r="B16" s="36">
        <v>11.88996</v>
      </c>
      <c r="C16" s="36"/>
      <c r="D16" s="36"/>
      <c r="E16" s="36"/>
      <c r="F16" s="36"/>
    </row>
    <row r="17" spans="1:6" x14ac:dyDescent="0.25">
      <c r="A17" s="36">
        <v>1964</v>
      </c>
      <c r="B17" s="36">
        <v>12.041969999999999</v>
      </c>
      <c r="C17" s="36"/>
      <c r="D17" s="36"/>
      <c r="E17" s="36"/>
      <c r="F17" s="36"/>
    </row>
    <row r="18" spans="1:6" x14ac:dyDescent="0.25">
      <c r="A18" s="36">
        <v>1965</v>
      </c>
      <c r="B18" s="36">
        <v>12.21227</v>
      </c>
      <c r="C18" s="36"/>
      <c r="D18" s="36"/>
      <c r="E18" s="36"/>
      <c r="F18" s="36"/>
    </row>
    <row r="19" spans="1:6" x14ac:dyDescent="0.25">
      <c r="A19" s="36">
        <v>1966</v>
      </c>
      <c r="B19" s="36">
        <v>12.377190000000001</v>
      </c>
      <c r="C19" s="36"/>
      <c r="D19" s="36"/>
      <c r="E19" s="36"/>
      <c r="F19" s="36"/>
    </row>
    <row r="20" spans="1:6" x14ac:dyDescent="0.25">
      <c r="A20" s="36">
        <v>1967</v>
      </c>
      <c r="B20" s="36">
        <v>12.535310000000001</v>
      </c>
      <c r="C20" s="36"/>
      <c r="D20" s="36"/>
      <c r="E20" s="36"/>
      <c r="F20" s="36"/>
    </row>
    <row r="21" spans="1:6" x14ac:dyDescent="0.25">
      <c r="A21" s="36">
        <v>1968</v>
      </c>
      <c r="B21" s="36">
        <v>12.661099999999999</v>
      </c>
      <c r="C21" s="36"/>
      <c r="D21" s="36"/>
      <c r="E21" s="36"/>
      <c r="F21" s="36"/>
    </row>
    <row r="22" spans="1:6" x14ac:dyDescent="0.25">
      <c r="A22" s="36">
        <v>1969</v>
      </c>
      <c r="B22" s="36">
        <v>12.798349999999999</v>
      </c>
      <c r="C22" s="36"/>
      <c r="D22" s="36"/>
      <c r="E22" s="36"/>
      <c r="F22" s="36"/>
    </row>
    <row r="23" spans="1:6" x14ac:dyDescent="0.25">
      <c r="A23" s="36">
        <v>1970</v>
      </c>
      <c r="B23" s="36">
        <v>12.95762</v>
      </c>
      <c r="C23" s="36"/>
      <c r="D23" s="36"/>
      <c r="E23" s="36"/>
      <c r="F23" s="36"/>
    </row>
    <row r="24" spans="1:6" x14ac:dyDescent="0.25">
      <c r="A24" s="36">
        <v>1971</v>
      </c>
      <c r="B24" s="36">
        <v>13.119429999999999</v>
      </c>
      <c r="C24" s="36"/>
      <c r="D24" s="36"/>
      <c r="E24" s="36"/>
      <c r="F24" s="36"/>
    </row>
    <row r="25" spans="1:6" x14ac:dyDescent="0.25">
      <c r="A25" s="36">
        <v>1972</v>
      </c>
      <c r="B25" s="36">
        <v>13.26956</v>
      </c>
      <c r="C25" s="36"/>
      <c r="D25" s="36"/>
      <c r="E25" s="36"/>
      <c r="F25" s="36"/>
    </row>
    <row r="26" spans="1:6" x14ac:dyDescent="0.25">
      <c r="A26" s="36">
        <v>1973</v>
      </c>
      <c r="B26" s="36">
        <v>13.38762</v>
      </c>
      <c r="C26" s="36"/>
      <c r="D26" s="36"/>
      <c r="E26" s="36"/>
      <c r="F26" s="36"/>
    </row>
    <row r="27" spans="1:6" x14ac:dyDescent="0.25">
      <c r="A27" s="36">
        <v>1974</v>
      </c>
      <c r="B27" s="36">
        <v>13.491020000000001</v>
      </c>
      <c r="C27" s="36"/>
      <c r="D27" s="36"/>
      <c r="E27" s="36"/>
      <c r="F27" s="36"/>
    </row>
    <row r="28" spans="1:6" x14ac:dyDescent="0.25">
      <c r="A28" s="36">
        <v>1975</v>
      </c>
      <c r="B28" s="36">
        <v>13.59909</v>
      </c>
      <c r="C28" s="36"/>
      <c r="D28" s="36"/>
      <c r="E28" s="36"/>
      <c r="F28" s="36"/>
    </row>
    <row r="29" spans="1:6" x14ac:dyDescent="0.25">
      <c r="A29" s="36">
        <v>1976</v>
      </c>
      <c r="B29" s="36">
        <v>13.73358</v>
      </c>
      <c r="C29" s="36"/>
      <c r="D29" s="36"/>
      <c r="E29" s="36"/>
      <c r="F29" s="36"/>
    </row>
    <row r="30" spans="1:6" x14ac:dyDescent="0.25">
      <c r="A30" s="36">
        <v>1977</v>
      </c>
      <c r="B30" s="36">
        <v>13.814500000000001</v>
      </c>
      <c r="C30" s="36"/>
      <c r="D30" s="36"/>
      <c r="E30" s="36"/>
      <c r="F30" s="36"/>
    </row>
    <row r="31" spans="1:6" x14ac:dyDescent="0.25">
      <c r="A31" s="36">
        <v>1978</v>
      </c>
      <c r="B31" s="36">
        <v>13.897869999999999</v>
      </c>
      <c r="C31" s="36"/>
      <c r="D31" s="36"/>
      <c r="E31" s="36"/>
      <c r="F31" s="36"/>
    </row>
    <row r="32" spans="1:6" x14ac:dyDescent="0.25">
      <c r="A32" s="36">
        <v>1979</v>
      </c>
      <c r="B32" s="36">
        <v>13.985530000000001</v>
      </c>
      <c r="C32" s="36"/>
      <c r="D32" s="36"/>
      <c r="E32" s="36"/>
      <c r="F32" s="36"/>
    </row>
    <row r="33" spans="1:6" x14ac:dyDescent="0.25">
      <c r="A33" s="36">
        <v>1980</v>
      </c>
      <c r="B33" s="36">
        <v>14.091010000000001</v>
      </c>
      <c r="C33" s="36"/>
      <c r="D33" s="36"/>
      <c r="E33" s="36"/>
      <c r="F33" s="36"/>
    </row>
    <row r="34" spans="1:6" x14ac:dyDescent="0.25">
      <c r="A34" s="36">
        <v>1981</v>
      </c>
      <c r="B34" s="36">
        <v>14.208589999999999</v>
      </c>
      <c r="C34" s="36"/>
      <c r="D34" s="36"/>
      <c r="E34" s="36"/>
      <c r="F34" s="36"/>
    </row>
    <row r="35" spans="1:6" x14ac:dyDescent="0.25">
      <c r="A35" s="36">
        <v>1982</v>
      </c>
      <c r="B35" s="36">
        <v>14.285830000000001</v>
      </c>
      <c r="C35" s="36"/>
      <c r="D35" s="36"/>
      <c r="E35" s="36"/>
      <c r="F35" s="36"/>
    </row>
    <row r="36" spans="1:6" x14ac:dyDescent="0.25">
      <c r="A36" s="36">
        <v>1983</v>
      </c>
      <c r="B36" s="36">
        <v>14.339549999999999</v>
      </c>
      <c r="C36" s="36"/>
      <c r="D36" s="36"/>
      <c r="E36" s="36"/>
      <c r="F36" s="36"/>
    </row>
    <row r="37" spans="1:6" x14ac:dyDescent="0.25">
      <c r="A37" s="36">
        <v>1984</v>
      </c>
      <c r="B37" s="36">
        <v>14.394590000000001</v>
      </c>
      <c r="C37" s="36"/>
      <c r="D37" s="36"/>
      <c r="E37" s="36"/>
      <c r="F37" s="36"/>
    </row>
    <row r="38" spans="1:6" x14ac:dyDescent="0.25">
      <c r="A38" s="36">
        <v>1985</v>
      </c>
      <c r="B38" s="36">
        <v>14.45383</v>
      </c>
      <c r="C38" s="36"/>
      <c r="D38" s="36"/>
      <c r="E38" s="36"/>
      <c r="F38" s="36"/>
    </row>
    <row r="39" spans="1:6" x14ac:dyDescent="0.25">
      <c r="A39" s="36">
        <v>1986</v>
      </c>
      <c r="B39" s="36">
        <v>14.52943</v>
      </c>
      <c r="C39" s="36"/>
      <c r="D39" s="36"/>
      <c r="E39" s="36"/>
      <c r="F39" s="36"/>
    </row>
    <row r="40" spans="1:6" x14ac:dyDescent="0.25">
      <c r="A40" s="36">
        <v>1987</v>
      </c>
      <c r="B40" s="36">
        <v>14.615130000000001</v>
      </c>
      <c r="C40" s="36"/>
      <c r="D40" s="36"/>
      <c r="E40" s="36"/>
      <c r="F40" s="36"/>
    </row>
    <row r="41" spans="1:6" x14ac:dyDescent="0.25">
      <c r="A41" s="36">
        <v>1988</v>
      </c>
      <c r="B41" s="36">
        <v>14.71495</v>
      </c>
      <c r="C41" s="36"/>
      <c r="D41" s="36"/>
      <c r="E41" s="36"/>
      <c r="F41" s="36"/>
    </row>
    <row r="42" spans="1:6" x14ac:dyDescent="0.25">
      <c r="A42" s="36">
        <v>1989</v>
      </c>
      <c r="B42" s="36">
        <v>14.80524</v>
      </c>
      <c r="C42" s="36"/>
      <c r="D42" s="36"/>
      <c r="E42" s="36"/>
      <c r="F42" s="36"/>
    </row>
    <row r="43" spans="1:6" x14ac:dyDescent="0.25">
      <c r="A43" s="36">
        <v>1990</v>
      </c>
      <c r="B43" s="36">
        <v>14.892569999999999</v>
      </c>
      <c r="C43" s="36"/>
      <c r="D43" s="36"/>
      <c r="E43" s="36"/>
      <c r="F43" s="36"/>
    </row>
    <row r="44" spans="1:6" x14ac:dyDescent="0.25">
      <c r="A44" s="36">
        <v>1991</v>
      </c>
      <c r="B44" s="36">
        <v>15.010450000000001</v>
      </c>
      <c r="C44" s="36"/>
      <c r="D44" s="36"/>
      <c r="E44" s="36"/>
      <c r="F44" s="36"/>
    </row>
    <row r="45" spans="1:6" x14ac:dyDescent="0.25">
      <c r="A45" s="36">
        <v>1992</v>
      </c>
      <c r="B45" s="36">
        <v>15.129149999999999</v>
      </c>
      <c r="C45" s="36"/>
      <c r="D45" s="36"/>
      <c r="E45" s="36"/>
      <c r="F45" s="36"/>
    </row>
    <row r="46" spans="1:6" x14ac:dyDescent="0.25">
      <c r="A46" s="36">
        <v>1993</v>
      </c>
      <c r="B46" s="36">
        <v>15.239179999999999</v>
      </c>
      <c r="C46" s="36"/>
      <c r="D46" s="36"/>
      <c r="E46" s="36"/>
      <c r="F46" s="36"/>
    </row>
    <row r="47" spans="1:6" x14ac:dyDescent="0.25">
      <c r="A47" s="36">
        <v>1994</v>
      </c>
      <c r="B47" s="36">
        <v>15.34155</v>
      </c>
      <c r="C47" s="36"/>
      <c r="D47" s="36"/>
      <c r="E47" s="36"/>
      <c r="F47" s="36"/>
    </row>
    <row r="48" spans="1:6" x14ac:dyDescent="0.25">
      <c r="A48" s="36">
        <v>1995</v>
      </c>
      <c r="B48" s="36">
        <v>15.42412</v>
      </c>
      <c r="C48" s="36"/>
      <c r="D48" s="36"/>
      <c r="E48" s="36"/>
      <c r="F48" s="36"/>
    </row>
    <row r="49" spans="1:6" x14ac:dyDescent="0.25">
      <c r="A49" s="36">
        <v>1996</v>
      </c>
      <c r="B49" s="36">
        <v>15.49389</v>
      </c>
      <c r="C49" s="36"/>
      <c r="D49" s="36"/>
      <c r="E49" s="36"/>
      <c r="F49" s="36"/>
    </row>
    <row r="50" spans="1:6" x14ac:dyDescent="0.25">
      <c r="A50" s="36">
        <v>1997</v>
      </c>
      <c r="B50" s="36">
        <v>15.56711</v>
      </c>
      <c r="C50" s="36"/>
      <c r="D50" s="36"/>
      <c r="E50" s="36"/>
      <c r="F50" s="36"/>
    </row>
    <row r="51" spans="1:6" x14ac:dyDescent="0.25">
      <c r="A51" s="36">
        <v>1998</v>
      </c>
      <c r="B51" s="36">
        <v>15.65419</v>
      </c>
      <c r="C51" s="36"/>
      <c r="D51" s="36"/>
      <c r="E51" s="36"/>
      <c r="F51" s="36"/>
    </row>
    <row r="52" spans="1:6" x14ac:dyDescent="0.25">
      <c r="A52" s="36">
        <v>1999</v>
      </c>
      <c r="B52" s="36">
        <v>15.76023</v>
      </c>
      <c r="C52" s="36"/>
      <c r="D52" s="36"/>
      <c r="E52" s="36"/>
      <c r="F52" s="36"/>
    </row>
    <row r="53" spans="1:6" x14ac:dyDescent="0.25">
      <c r="A53" s="36">
        <v>2000</v>
      </c>
      <c r="B53" s="36">
        <v>15.863950000000001</v>
      </c>
      <c r="C53" s="36"/>
      <c r="D53" s="36"/>
      <c r="E53" s="36"/>
      <c r="F53" s="36"/>
    </row>
    <row r="54" spans="1:6" x14ac:dyDescent="0.25">
      <c r="A54" s="36">
        <v>2001</v>
      </c>
      <c r="B54" s="36">
        <v>15.987080000000001</v>
      </c>
      <c r="C54" s="36"/>
      <c r="D54" s="36"/>
      <c r="E54" s="36"/>
      <c r="F54" s="36"/>
    </row>
    <row r="55" spans="1:6" x14ac:dyDescent="0.25">
      <c r="A55" s="36">
        <v>2002</v>
      </c>
      <c r="B55" s="36">
        <v>16.10529</v>
      </c>
      <c r="C55" s="36"/>
      <c r="D55" s="36"/>
      <c r="E55" s="36"/>
      <c r="F55" s="36"/>
    </row>
    <row r="56" spans="1:6" x14ac:dyDescent="0.25">
      <c r="A56" s="36">
        <v>2003</v>
      </c>
      <c r="B56" s="36">
        <v>16.19257</v>
      </c>
      <c r="C56" s="36"/>
      <c r="D56" s="36"/>
      <c r="E56" s="36"/>
      <c r="F56" s="36"/>
    </row>
    <row r="57" spans="1:6" x14ac:dyDescent="0.25">
      <c r="A57" s="36">
        <v>2004</v>
      </c>
      <c r="B57" s="36">
        <v>16.258030000000002</v>
      </c>
      <c r="C57" s="36"/>
      <c r="D57" s="36"/>
      <c r="E57" s="36"/>
      <c r="F57" s="36"/>
    </row>
    <row r="58" spans="1:6" x14ac:dyDescent="0.25">
      <c r="A58" s="36">
        <v>2005</v>
      </c>
      <c r="B58" s="36">
        <v>16.305530000000001</v>
      </c>
      <c r="C58" s="36"/>
      <c r="D58" s="36"/>
      <c r="E58" s="36"/>
      <c r="F58" s="36"/>
    </row>
    <row r="59" spans="1:6" x14ac:dyDescent="0.25">
      <c r="A59" s="36">
        <v>2006</v>
      </c>
      <c r="B59" s="36">
        <v>16.334209999999999</v>
      </c>
      <c r="C59" s="36"/>
      <c r="D59" s="36"/>
      <c r="E59" s="36"/>
      <c r="F59" s="36"/>
    </row>
    <row r="60" spans="1:6" x14ac:dyDescent="0.25">
      <c r="A60" s="36">
        <v>2007</v>
      </c>
      <c r="B60" s="36">
        <v>16.357990000000001</v>
      </c>
      <c r="C60" s="36"/>
      <c r="D60" s="36"/>
      <c r="E60" s="36"/>
      <c r="F60" s="36"/>
    </row>
    <row r="61" spans="1:6" x14ac:dyDescent="0.25">
      <c r="A61" s="36">
        <v>2008</v>
      </c>
      <c r="B61" s="36">
        <v>16.4054</v>
      </c>
      <c r="C61" s="36"/>
      <c r="D61" s="36"/>
      <c r="E61" s="36"/>
      <c r="F61" s="36"/>
    </row>
    <row r="62" spans="1:6" x14ac:dyDescent="0.25">
      <c r="A62" s="36">
        <v>2009</v>
      </c>
      <c r="B62" s="36">
        <v>16.485790000000001</v>
      </c>
      <c r="C62" s="36"/>
      <c r="D62" s="36"/>
      <c r="E62" s="36"/>
      <c r="F62" s="36"/>
    </row>
    <row r="63" spans="1:6" x14ac:dyDescent="0.25">
      <c r="A63" s="36">
        <v>2010</v>
      </c>
      <c r="B63" s="36">
        <v>16.57499</v>
      </c>
      <c r="C63" s="36"/>
      <c r="D63" s="36"/>
      <c r="E63" s="36"/>
      <c r="F63" s="36"/>
    </row>
    <row r="64" spans="1:6" x14ac:dyDescent="0.25">
      <c r="A64" s="36">
        <v>2011</v>
      </c>
      <c r="B64" s="36">
        <v>16.655799999999999</v>
      </c>
      <c r="C64" s="36"/>
      <c r="D64" s="36"/>
      <c r="E64" s="36"/>
      <c r="F64" s="36"/>
    </row>
    <row r="65" spans="1:6" x14ac:dyDescent="0.25">
      <c r="A65" s="36">
        <v>2012</v>
      </c>
      <c r="B65" s="36">
        <v>16.730350000000001</v>
      </c>
      <c r="C65" s="36"/>
      <c r="D65" s="36"/>
      <c r="E65" s="36"/>
      <c r="F65" s="36"/>
    </row>
    <row r="66" spans="1:6" x14ac:dyDescent="0.25">
      <c r="A66" s="36">
        <v>2013</v>
      </c>
      <c r="B66" s="36">
        <v>16.779579999999999</v>
      </c>
      <c r="C66" s="36"/>
      <c r="D66" s="36"/>
      <c r="E66" s="36"/>
      <c r="F66" s="36"/>
    </row>
    <row r="67" spans="1:6" x14ac:dyDescent="0.25">
      <c r="A67" s="36">
        <v>2014</v>
      </c>
      <c r="B67" s="36">
        <v>16.82929</v>
      </c>
      <c r="C67" s="36"/>
      <c r="D67" s="36"/>
      <c r="E67" s="36"/>
      <c r="F67" s="36"/>
    </row>
    <row r="68" spans="1:6" x14ac:dyDescent="0.25">
      <c r="A68" s="36">
        <v>2015</v>
      </c>
      <c r="B68" s="36">
        <v>16.900729999999999</v>
      </c>
      <c r="C68" s="36"/>
      <c r="D68" s="36"/>
      <c r="E68" s="36"/>
      <c r="F68" s="36"/>
    </row>
    <row r="69" spans="1:6" x14ac:dyDescent="0.25">
      <c r="A69" s="36">
        <v>2016</v>
      </c>
      <c r="B69" s="36">
        <v>16.979120000000002</v>
      </c>
      <c r="C69" s="36"/>
      <c r="D69" s="36"/>
      <c r="E69" s="36"/>
      <c r="F69" s="36"/>
    </row>
    <row r="70" spans="1:6" x14ac:dyDescent="0.25">
      <c r="A70" s="36">
        <v>2017</v>
      </c>
      <c r="B70" s="36">
        <v>17.081510000000002</v>
      </c>
      <c r="C70" s="36"/>
      <c r="D70" s="36"/>
      <c r="E70" s="36"/>
      <c r="F70" s="36"/>
    </row>
    <row r="71" spans="1:6" x14ac:dyDescent="0.25">
      <c r="A71" s="36">
        <v>2018</v>
      </c>
      <c r="B71" s="36">
        <v>17.181080000000001</v>
      </c>
      <c r="C71" s="36">
        <v>17.181080000000001</v>
      </c>
      <c r="D71" s="36">
        <v>17.181080000000001</v>
      </c>
      <c r="E71" s="36">
        <v>17.181080000000001</v>
      </c>
      <c r="F71" s="36">
        <v>17.181080000000001</v>
      </c>
    </row>
    <row r="72" spans="1:6" x14ac:dyDescent="0.25">
      <c r="A72" s="36">
        <v>2019</v>
      </c>
      <c r="B72" s="36">
        <v>17.285139999999998</v>
      </c>
      <c r="C72" s="36">
        <v>17.245486</v>
      </c>
      <c r="D72" s="36">
        <v>17.325118</v>
      </c>
      <c r="E72" s="36">
        <v>17.265219999999999</v>
      </c>
      <c r="F72" s="36">
        <v>17.305910000000001</v>
      </c>
    </row>
    <row r="73" spans="1:6" x14ac:dyDescent="0.25">
      <c r="A73" s="36">
        <v>2020</v>
      </c>
      <c r="B73" s="36">
        <v>17.377970000000001</v>
      </c>
      <c r="C73" s="36">
        <v>17.298078</v>
      </c>
      <c r="D73" s="36">
        <v>17.460424</v>
      </c>
      <c r="E73" s="36">
        <v>17.340340000000001</v>
      </c>
      <c r="F73" s="36">
        <v>17.421700000000001</v>
      </c>
    </row>
    <row r="74" spans="1:6" x14ac:dyDescent="0.25">
      <c r="A74" s="36">
        <v>2021</v>
      </c>
      <c r="B74" s="36">
        <v>17.459109999999999</v>
      </c>
      <c r="C74" s="36">
        <v>17.335546000000001</v>
      </c>
      <c r="D74" s="36">
        <v>17.593205999999999</v>
      </c>
      <c r="E74" s="36">
        <v>17.395859999999999</v>
      </c>
      <c r="F74" s="36">
        <v>17.531400000000001</v>
      </c>
    </row>
    <row r="75" spans="1:6" x14ac:dyDescent="0.25">
      <c r="A75" s="36">
        <v>2022</v>
      </c>
      <c r="B75" s="36">
        <v>17.529630000000001</v>
      </c>
      <c r="C75" s="36">
        <v>17.355404</v>
      </c>
      <c r="D75" s="36">
        <v>17.720206000000001</v>
      </c>
      <c r="E75" s="36">
        <v>17.440069999999999</v>
      </c>
      <c r="F75" s="36">
        <v>17.627030000000001</v>
      </c>
    </row>
    <row r="76" spans="1:6" x14ac:dyDescent="0.25">
      <c r="A76" s="36">
        <v>2023</v>
      </c>
      <c r="B76" s="36">
        <v>17.598099999999999</v>
      </c>
      <c r="C76" s="36">
        <v>17.382491999999999</v>
      </c>
      <c r="D76" s="36">
        <v>17.842886</v>
      </c>
      <c r="E76" s="36">
        <v>17.486370000000001</v>
      </c>
      <c r="F76" s="36">
        <v>17.72242</v>
      </c>
    </row>
    <row r="77" spans="1:6" x14ac:dyDescent="0.25">
      <c r="A77" s="36">
        <v>2024</v>
      </c>
      <c r="B77" s="36">
        <v>17.664459999999998</v>
      </c>
      <c r="C77" s="36">
        <v>17.391206</v>
      </c>
      <c r="D77" s="36">
        <v>17.961946000000001</v>
      </c>
      <c r="E77" s="36">
        <v>17.52515</v>
      </c>
      <c r="F77" s="36">
        <v>17.817399999999999</v>
      </c>
    </row>
    <row r="78" spans="1:6" x14ac:dyDescent="0.25">
      <c r="A78" s="36">
        <v>2025</v>
      </c>
      <c r="B78" s="36">
        <v>17.728729999999999</v>
      </c>
      <c r="C78" s="36">
        <v>17.391314000000001</v>
      </c>
      <c r="D78" s="36">
        <v>18.092797999999998</v>
      </c>
      <c r="E78" s="36">
        <v>17.55865</v>
      </c>
      <c r="F78" s="36">
        <v>17.91113</v>
      </c>
    </row>
    <row r="79" spans="1:6" x14ac:dyDescent="0.25">
      <c r="A79" s="36">
        <v>2026</v>
      </c>
      <c r="B79" s="36">
        <v>17.792590000000001</v>
      </c>
      <c r="C79" s="36">
        <v>17.391200000000001</v>
      </c>
      <c r="D79" s="36">
        <v>18.222362</v>
      </c>
      <c r="E79" s="36">
        <v>17.591619999999999</v>
      </c>
      <c r="F79" s="36">
        <v>18.00769</v>
      </c>
    </row>
    <row r="80" spans="1:6" x14ac:dyDescent="0.25">
      <c r="A80" s="36">
        <v>2027</v>
      </c>
      <c r="B80" s="36">
        <v>17.855129999999999</v>
      </c>
      <c r="C80" s="36">
        <v>17.375520000000002</v>
      </c>
      <c r="D80" s="36">
        <v>18.324750000000002</v>
      </c>
      <c r="E80" s="36">
        <v>17.627089999999999</v>
      </c>
      <c r="F80" s="36">
        <v>18.092739999999999</v>
      </c>
    </row>
    <row r="81" spans="1:6" x14ac:dyDescent="0.25">
      <c r="A81" s="36">
        <v>2028</v>
      </c>
      <c r="B81" s="36">
        <v>17.91563</v>
      </c>
      <c r="C81" s="36">
        <v>17.385870000000001</v>
      </c>
      <c r="D81" s="36">
        <v>18.450412</v>
      </c>
      <c r="E81" s="36">
        <v>17.653970000000001</v>
      </c>
      <c r="F81" s="36">
        <v>18.190860000000001</v>
      </c>
    </row>
    <row r="82" spans="1:6" x14ac:dyDescent="0.25">
      <c r="A82" s="36">
        <v>2029</v>
      </c>
      <c r="B82" s="36">
        <v>17.974129999999999</v>
      </c>
      <c r="C82" s="36">
        <v>17.385204000000002</v>
      </c>
      <c r="D82" s="36">
        <v>18.558516000000001</v>
      </c>
      <c r="E82" s="36">
        <v>17.683520000000001</v>
      </c>
      <c r="F82" s="36">
        <v>18.28116</v>
      </c>
    </row>
    <row r="83" spans="1:6" x14ac:dyDescent="0.25">
      <c r="A83" s="36">
        <v>2030</v>
      </c>
      <c r="B83" s="36">
        <v>18.030360000000002</v>
      </c>
      <c r="C83" s="36">
        <v>17.373546000000001</v>
      </c>
      <c r="D83" s="36">
        <v>18.677033999999999</v>
      </c>
      <c r="E83" s="36">
        <v>17.720130000000001</v>
      </c>
      <c r="F83" s="36">
        <v>18.374919999999999</v>
      </c>
    </row>
    <row r="84" spans="1:6" x14ac:dyDescent="0.25">
      <c r="A84" s="36">
        <v>2031</v>
      </c>
      <c r="B84" s="36">
        <v>18.084109999999999</v>
      </c>
      <c r="C84" s="36">
        <v>17.373297999999998</v>
      </c>
      <c r="D84" s="36">
        <v>18.801007999999999</v>
      </c>
      <c r="E84" s="36">
        <v>17.741040000000002</v>
      </c>
      <c r="F84" s="36">
        <v>18.462140000000002</v>
      </c>
    </row>
    <row r="85" spans="1:6" x14ac:dyDescent="0.25">
      <c r="A85" s="36">
        <v>2032</v>
      </c>
      <c r="B85" s="36">
        <v>18.13495</v>
      </c>
      <c r="C85" s="36">
        <v>17.374051999999999</v>
      </c>
      <c r="D85" s="36">
        <v>18.925128000000001</v>
      </c>
      <c r="E85" s="36">
        <v>17.764579999999999</v>
      </c>
      <c r="F85" s="36">
        <v>18.537790000000001</v>
      </c>
    </row>
    <row r="86" spans="1:6" x14ac:dyDescent="0.25">
      <c r="A86" s="36">
        <v>2033</v>
      </c>
      <c r="B86" s="36">
        <v>18.182639999999999</v>
      </c>
      <c r="C86" s="36">
        <v>17.359998000000001</v>
      </c>
      <c r="D86" s="36">
        <v>19.061001999999998</v>
      </c>
      <c r="E86" s="36">
        <v>17.777339999999999</v>
      </c>
      <c r="F86" s="36">
        <v>18.61664</v>
      </c>
    </row>
    <row r="87" spans="1:6" x14ac:dyDescent="0.25">
      <c r="A87" s="36">
        <v>2034</v>
      </c>
      <c r="B87" s="36">
        <v>18.226949999999999</v>
      </c>
      <c r="C87" s="36">
        <v>17.34374</v>
      </c>
      <c r="D87" s="36">
        <v>19.167036</v>
      </c>
      <c r="E87" s="36">
        <v>17.782240000000002</v>
      </c>
      <c r="F87" s="36">
        <v>18.683299999999999</v>
      </c>
    </row>
    <row r="88" spans="1:6" x14ac:dyDescent="0.25">
      <c r="A88" s="36">
        <v>2035</v>
      </c>
      <c r="B88" s="36">
        <v>18.26793</v>
      </c>
      <c r="C88" s="36">
        <v>17.321372</v>
      </c>
      <c r="D88" s="36">
        <v>19.280463999999998</v>
      </c>
      <c r="E88" s="36">
        <v>17.8047</v>
      </c>
      <c r="F88" s="36">
        <v>18.7563</v>
      </c>
    </row>
    <row r="89" spans="1:6" x14ac:dyDescent="0.25">
      <c r="A89" s="36">
        <v>2036</v>
      </c>
      <c r="B89" s="36">
        <v>18.30547</v>
      </c>
      <c r="C89" s="36">
        <v>17.307369999999999</v>
      </c>
      <c r="D89" s="36">
        <v>19.375488000000001</v>
      </c>
      <c r="E89" s="36">
        <v>17.813780000000001</v>
      </c>
      <c r="F89" s="36">
        <v>18.834</v>
      </c>
    </row>
    <row r="90" spans="1:6" x14ac:dyDescent="0.25">
      <c r="A90" s="36">
        <v>2037</v>
      </c>
      <c r="B90" s="36">
        <v>18.339410000000001</v>
      </c>
      <c r="C90" s="36">
        <v>17.277660000000001</v>
      </c>
      <c r="D90" s="36">
        <v>19.472498000000002</v>
      </c>
      <c r="E90" s="36">
        <v>17.805289999999999</v>
      </c>
      <c r="F90" s="36">
        <v>18.906130000000001</v>
      </c>
    </row>
    <row r="91" spans="1:6" x14ac:dyDescent="0.25">
      <c r="A91" s="36">
        <v>2038</v>
      </c>
      <c r="B91" s="36">
        <v>18.369700000000002</v>
      </c>
      <c r="C91" s="36">
        <v>17.24625</v>
      </c>
      <c r="D91" s="36">
        <v>19.569427999999998</v>
      </c>
      <c r="E91" s="36">
        <v>17.799969999999998</v>
      </c>
      <c r="F91" s="36">
        <v>18.976120000000002</v>
      </c>
    </row>
    <row r="92" spans="1:6" x14ac:dyDescent="0.25">
      <c r="A92" s="36">
        <v>2039</v>
      </c>
      <c r="B92" s="36">
        <v>18.3964</v>
      </c>
      <c r="C92" s="36">
        <v>17.226382000000001</v>
      </c>
      <c r="D92" s="36">
        <v>19.667891999999998</v>
      </c>
      <c r="E92" s="36">
        <v>17.791679999999999</v>
      </c>
      <c r="F92" s="36">
        <v>19.03959</v>
      </c>
    </row>
    <row r="93" spans="1:6" x14ac:dyDescent="0.25">
      <c r="A93" s="36">
        <v>2040</v>
      </c>
      <c r="B93" s="36">
        <v>18.41977</v>
      </c>
      <c r="C93" s="36">
        <v>17.191331999999999</v>
      </c>
      <c r="D93" s="36">
        <v>19.767102000000001</v>
      </c>
      <c r="E93" s="36">
        <v>17.78969</v>
      </c>
      <c r="F93" s="36">
        <v>19.100100000000001</v>
      </c>
    </row>
    <row r="94" spans="1:6" x14ac:dyDescent="0.25">
      <c r="A94" s="36">
        <v>2041</v>
      </c>
      <c r="B94" s="36">
        <v>18.439900000000002</v>
      </c>
      <c r="C94" s="36">
        <v>17.141832000000001</v>
      </c>
      <c r="D94" s="36">
        <v>19.829294000000001</v>
      </c>
      <c r="E94" s="36">
        <v>17.775369999999999</v>
      </c>
      <c r="F94" s="36">
        <v>19.158100000000001</v>
      </c>
    </row>
    <row r="95" spans="1:6" x14ac:dyDescent="0.25">
      <c r="A95" s="36">
        <v>2042</v>
      </c>
      <c r="B95" s="36">
        <v>18.456990000000001</v>
      </c>
      <c r="C95" s="36">
        <v>17.095772</v>
      </c>
      <c r="D95" s="36">
        <v>19.890984</v>
      </c>
      <c r="E95" s="36">
        <v>17.761330000000001</v>
      </c>
      <c r="F95" s="36">
        <v>19.235769999999999</v>
      </c>
    </row>
    <row r="96" spans="1:6" x14ac:dyDescent="0.25">
      <c r="A96" s="36">
        <v>2043</v>
      </c>
      <c r="B96" s="36">
        <v>18.47138</v>
      </c>
      <c r="C96" s="36">
        <v>17.041736</v>
      </c>
      <c r="D96" s="36">
        <v>20.002694000000002</v>
      </c>
      <c r="E96" s="36">
        <v>17.74464</v>
      </c>
      <c r="F96" s="36">
        <v>19.285399999999999</v>
      </c>
    </row>
    <row r="97" spans="1:6" x14ac:dyDescent="0.25">
      <c r="A97" s="36">
        <v>2044</v>
      </c>
      <c r="B97" s="36">
        <v>18.483460000000001</v>
      </c>
      <c r="C97" s="36">
        <v>16.974402000000001</v>
      </c>
      <c r="D97" s="36">
        <v>20.092262000000002</v>
      </c>
      <c r="E97" s="36">
        <v>17.739830000000001</v>
      </c>
      <c r="F97" s="36">
        <v>19.328299999999999</v>
      </c>
    </row>
    <row r="98" spans="1:6" x14ac:dyDescent="0.25">
      <c r="A98" s="36">
        <v>2045</v>
      </c>
      <c r="B98" s="36">
        <v>18.493580000000001</v>
      </c>
      <c r="C98" s="36">
        <v>16.917718000000001</v>
      </c>
      <c r="D98" s="36">
        <v>20.156296000000001</v>
      </c>
      <c r="E98" s="36">
        <v>17.70804</v>
      </c>
      <c r="F98" s="36">
        <v>19.345749999999999</v>
      </c>
    </row>
    <row r="99" spans="1:6" x14ac:dyDescent="0.25">
      <c r="A99" s="36">
        <v>2046</v>
      </c>
      <c r="B99" s="36">
        <v>18.501819999999999</v>
      </c>
      <c r="C99" s="36">
        <v>16.883168000000001</v>
      </c>
      <c r="D99" s="36">
        <v>20.205396</v>
      </c>
      <c r="E99" s="36">
        <v>17.684640000000002</v>
      </c>
      <c r="F99" s="36">
        <v>19.384039999999999</v>
      </c>
    </row>
    <row r="100" spans="1:6" x14ac:dyDescent="0.25">
      <c r="A100" s="36">
        <v>2047</v>
      </c>
      <c r="B100" s="36">
        <v>18.508780000000002</v>
      </c>
      <c r="C100" s="36">
        <v>16.823846</v>
      </c>
      <c r="D100" s="36">
        <v>20.236104000000001</v>
      </c>
      <c r="E100" s="36">
        <v>17.65625</v>
      </c>
      <c r="F100" s="36">
        <v>19.384699999999999</v>
      </c>
    </row>
    <row r="101" spans="1:6" x14ac:dyDescent="0.25">
      <c r="A101" s="36">
        <v>2048</v>
      </c>
      <c r="B101" s="36">
        <v>18.514769999999999</v>
      </c>
      <c r="C101" s="36">
        <v>16.762665999999999</v>
      </c>
      <c r="D101" s="36">
        <v>20.287112</v>
      </c>
      <c r="E101" s="36">
        <v>17.623259999999998</v>
      </c>
      <c r="F101" s="36">
        <v>19.410609999999998</v>
      </c>
    </row>
    <row r="102" spans="1:6" x14ac:dyDescent="0.25">
      <c r="A102" s="36">
        <v>2049</v>
      </c>
      <c r="B102" s="36">
        <v>18.520009999999999</v>
      </c>
      <c r="C102" s="36">
        <v>16.697959999999998</v>
      </c>
      <c r="D102" s="36">
        <v>20.325112000000001</v>
      </c>
      <c r="E102" s="36">
        <v>17.610579999999999</v>
      </c>
      <c r="F102" s="36">
        <v>19.44594</v>
      </c>
    </row>
    <row r="103" spans="1:6" x14ac:dyDescent="0.25">
      <c r="A103" s="36">
        <v>2050</v>
      </c>
      <c r="B103" s="36">
        <v>18.524719999999999</v>
      </c>
      <c r="C103" s="36">
        <v>16.676618999999999</v>
      </c>
      <c r="D103" s="36">
        <v>20.390366</v>
      </c>
      <c r="E103" s="36">
        <v>17.577179999999998</v>
      </c>
      <c r="F103" s="36">
        <v>19.499759999999998</v>
      </c>
    </row>
    <row r="104" spans="1:6" x14ac:dyDescent="0.25">
      <c r="A104" s="36">
        <v>2051</v>
      </c>
      <c r="B104" s="36">
        <v>18.529299999999999</v>
      </c>
      <c r="C104" s="36">
        <v>16.612660999999999</v>
      </c>
      <c r="D104" s="36">
        <v>20.458577999999999</v>
      </c>
      <c r="E104" s="36">
        <v>17.53961</v>
      </c>
      <c r="F104" s="36">
        <v>19.54156</v>
      </c>
    </row>
    <row r="105" spans="1:6" x14ac:dyDescent="0.25">
      <c r="A105" s="36">
        <v>2052</v>
      </c>
      <c r="B105" s="36">
        <v>18.534099999999999</v>
      </c>
      <c r="C105" s="36">
        <v>16.578028</v>
      </c>
      <c r="D105" s="36">
        <v>20.515698</v>
      </c>
      <c r="E105" s="36">
        <v>17.514189999999999</v>
      </c>
      <c r="F105" s="36">
        <v>19.56401</v>
      </c>
    </row>
    <row r="106" spans="1:6" x14ac:dyDescent="0.25">
      <c r="A106" s="36">
        <v>2053</v>
      </c>
      <c r="B106" s="36">
        <v>18.53952</v>
      </c>
      <c r="C106" s="36">
        <v>16.519317999999998</v>
      </c>
      <c r="D106" s="36">
        <v>20.622071999999999</v>
      </c>
      <c r="E106" s="36">
        <v>17.487559999999998</v>
      </c>
      <c r="F106" s="36">
        <v>19.5974</v>
      </c>
    </row>
    <row r="107" spans="1:6" x14ac:dyDescent="0.25">
      <c r="A107" s="36">
        <v>2054</v>
      </c>
      <c r="B107" s="36">
        <v>18.5458</v>
      </c>
      <c r="C107" s="36">
        <v>16.444499</v>
      </c>
      <c r="D107" s="36">
        <v>20.685563999999999</v>
      </c>
      <c r="E107" s="36">
        <v>17.439109999999999</v>
      </c>
      <c r="F107" s="36">
        <v>19.619230000000002</v>
      </c>
    </row>
    <row r="108" spans="1:6" x14ac:dyDescent="0.25">
      <c r="A108" s="36">
        <v>2055</v>
      </c>
      <c r="B108" s="36">
        <v>18.553429999999999</v>
      </c>
      <c r="C108" s="36">
        <v>16.40334</v>
      </c>
      <c r="D108" s="36">
        <v>20.733158</v>
      </c>
      <c r="E108" s="36">
        <v>17.425650000000001</v>
      </c>
      <c r="F108" s="36">
        <v>19.678650000000001</v>
      </c>
    </row>
    <row r="109" spans="1:6" x14ac:dyDescent="0.25">
      <c r="A109" s="36">
        <v>2056</v>
      </c>
      <c r="B109" s="36">
        <v>18.562719999999999</v>
      </c>
      <c r="C109" s="36">
        <v>16.357281</v>
      </c>
      <c r="D109" s="36">
        <v>20.843347999999999</v>
      </c>
      <c r="E109" s="36">
        <v>17.398309999999999</v>
      </c>
      <c r="F109" s="36">
        <v>19.7117</v>
      </c>
    </row>
    <row r="110" spans="1:6" x14ac:dyDescent="0.25">
      <c r="A110" s="36">
        <v>2057</v>
      </c>
      <c r="B110" s="36">
        <v>18.573920000000001</v>
      </c>
      <c r="C110" s="36">
        <v>16.326878000000001</v>
      </c>
      <c r="D110" s="36">
        <v>20.933637999999998</v>
      </c>
      <c r="E110" s="36">
        <v>17.39856</v>
      </c>
      <c r="F110" s="36">
        <v>19.762149999999998</v>
      </c>
    </row>
    <row r="111" spans="1:6" x14ac:dyDescent="0.25">
      <c r="A111" s="36">
        <v>2058</v>
      </c>
      <c r="B111" s="36">
        <v>18.58717</v>
      </c>
      <c r="C111" s="36">
        <v>16.306667000000001</v>
      </c>
      <c r="D111" s="36">
        <v>21.026364000000001</v>
      </c>
      <c r="E111" s="36">
        <v>17.3813</v>
      </c>
      <c r="F111" s="36">
        <v>19.821560000000002</v>
      </c>
    </row>
    <row r="112" spans="1:6" x14ac:dyDescent="0.25">
      <c r="A112" s="36">
        <v>2059</v>
      </c>
      <c r="B112" s="36">
        <v>18.60275</v>
      </c>
      <c r="C112" s="36">
        <v>16.299796000000001</v>
      </c>
      <c r="D112" s="36">
        <v>21.148323999999999</v>
      </c>
      <c r="E112" s="36">
        <v>17.366879999999998</v>
      </c>
      <c r="F112" s="36">
        <v>19.879989999999999</v>
      </c>
    </row>
    <row r="113" spans="1:6" x14ac:dyDescent="0.25">
      <c r="A113" s="38">
        <v>2060</v>
      </c>
      <c r="B113" s="38">
        <v>18.620619999999999</v>
      </c>
      <c r="C113" s="38">
        <v>16.279465999999999</v>
      </c>
      <c r="D113" s="38">
        <v>21.190496</v>
      </c>
      <c r="E113" s="38">
        <v>17.347760000000001</v>
      </c>
      <c r="F113" s="38">
        <v>19.92634</v>
      </c>
    </row>
  </sheetData>
  <mergeCells count="2">
    <mergeCell ref="A1:F1"/>
    <mergeCell ref="H1:I1"/>
  </mergeCells>
  <pageMargins left="0.7" right="0.7" top="0.75" bottom="0.75" header="0.3" footer="0.3"/>
  <pageSetup paperSize="9" orientation="portrait" horizontalDpi="300" verticalDpi="30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113"/>
  <sheetViews>
    <sheetView workbookViewId="0">
      <selection activeCell="B3" sqref="B3"/>
    </sheetView>
  </sheetViews>
  <sheetFormatPr defaultRowHeight="15" x14ac:dyDescent="0.25"/>
  <cols>
    <col min="1" max="1" width="6.28515625" customWidth="1"/>
    <col min="2" max="2" width="17.7109375" customWidth="1"/>
    <col min="3" max="3" width="13.7109375" customWidth="1"/>
    <col min="5" max="5" width="12.7109375" customWidth="1"/>
    <col min="6" max="6" width="34.7109375" customWidth="1"/>
  </cols>
  <sheetData>
    <row r="1" spans="1:6" ht="15.75" x14ac:dyDescent="0.25">
      <c r="A1" s="91" t="s">
        <v>30</v>
      </c>
      <c r="B1" s="92"/>
      <c r="C1" s="92"/>
      <c r="E1" s="91" t="s">
        <v>31</v>
      </c>
      <c r="F1" s="92"/>
    </row>
    <row r="2" spans="1:6" x14ac:dyDescent="0.25">
      <c r="A2" s="9" t="s">
        <v>29</v>
      </c>
      <c r="B2" s="9" t="s">
        <v>61</v>
      </c>
      <c r="C2" s="9" t="s">
        <v>62</v>
      </c>
      <c r="E2" s="16" t="s">
        <v>32</v>
      </c>
      <c r="F2" s="10" t="s">
        <v>9</v>
      </c>
    </row>
    <row r="3" spans="1:6" x14ac:dyDescent="0.25">
      <c r="A3" s="40">
        <v>1950</v>
      </c>
      <c r="B3" s="40">
        <v>153.78899999999999</v>
      </c>
      <c r="C3" s="40">
        <v>19.905000000000001</v>
      </c>
      <c r="E3" s="16" t="s">
        <v>33</v>
      </c>
      <c r="F3" s="11"/>
    </row>
    <row r="4" spans="1:6" x14ac:dyDescent="0.25">
      <c r="A4" s="39">
        <v>1951</v>
      </c>
      <c r="B4" s="39">
        <v>150.84700000000001</v>
      </c>
      <c r="C4" s="39">
        <v>-22.433</v>
      </c>
      <c r="E4" s="16" t="s">
        <v>34</v>
      </c>
      <c r="F4" s="12" t="s">
        <v>63</v>
      </c>
    </row>
    <row r="5" spans="1:6" x14ac:dyDescent="0.25">
      <c r="A5" s="39">
        <v>1952</v>
      </c>
      <c r="B5" s="39">
        <v>155.542</v>
      </c>
      <c r="C5" s="39">
        <v>-47.680999999999997</v>
      </c>
    </row>
    <row r="6" spans="1:6" x14ac:dyDescent="0.25">
      <c r="A6" s="39">
        <v>1953</v>
      </c>
      <c r="B6" s="39">
        <v>147.06299999999999</v>
      </c>
      <c r="C6" s="39">
        <v>-31.631</v>
      </c>
      <c r="E6" s="17" t="str">
        <f>HYPERLINK("#'OVERZICHT'!A1", "Link naar overzicht")</f>
        <v>Link naar overzicht</v>
      </c>
    </row>
    <row r="7" spans="1:6" x14ac:dyDescent="0.25">
      <c r="A7" s="39">
        <v>1954</v>
      </c>
      <c r="B7" s="39">
        <v>148.55000000000001</v>
      </c>
      <c r="C7" s="39">
        <v>-18.95</v>
      </c>
    </row>
    <row r="8" spans="1:6" x14ac:dyDescent="0.25">
      <c r="A8" s="39">
        <v>1955</v>
      </c>
      <c r="B8" s="39">
        <v>147.51400000000001</v>
      </c>
      <c r="C8" s="39">
        <v>-5.1980000000000004</v>
      </c>
    </row>
    <row r="9" spans="1:6" x14ac:dyDescent="0.25">
      <c r="A9" s="39">
        <v>1956</v>
      </c>
      <c r="B9" s="39">
        <v>146.68299999999999</v>
      </c>
      <c r="C9" s="39">
        <v>-10.981</v>
      </c>
    </row>
    <row r="10" spans="1:6" x14ac:dyDescent="0.25">
      <c r="A10" s="39">
        <v>1957</v>
      </c>
      <c r="B10" s="39">
        <v>150.93100000000001</v>
      </c>
      <c r="C10" s="39">
        <v>-12.500999999999999</v>
      </c>
    </row>
    <row r="11" spans="1:6" x14ac:dyDescent="0.25">
      <c r="A11" s="39">
        <v>1958</v>
      </c>
      <c r="B11" s="39">
        <v>152.36799999999999</v>
      </c>
      <c r="C11" s="39">
        <v>12.096</v>
      </c>
    </row>
    <row r="12" spans="1:6" x14ac:dyDescent="0.25">
      <c r="A12" s="39">
        <v>1959</v>
      </c>
      <c r="B12" s="39">
        <v>156.446</v>
      </c>
      <c r="C12" s="39">
        <v>-16.890999999999998</v>
      </c>
    </row>
    <row r="13" spans="1:6" x14ac:dyDescent="0.25">
      <c r="A13" s="39">
        <v>1960</v>
      </c>
      <c r="B13" s="39">
        <v>151.303</v>
      </c>
      <c r="C13" s="39">
        <v>-12.819000000000001</v>
      </c>
    </row>
    <row r="14" spans="1:6" x14ac:dyDescent="0.25">
      <c r="A14" s="39">
        <v>1961</v>
      </c>
      <c r="B14" s="39">
        <v>159.08600000000001</v>
      </c>
      <c r="C14" s="39">
        <v>6.4119999999999999</v>
      </c>
    </row>
    <row r="15" spans="1:6" x14ac:dyDescent="0.25">
      <c r="A15" s="39">
        <v>1962</v>
      </c>
      <c r="B15" s="39">
        <v>152.18100000000001</v>
      </c>
      <c r="C15" s="39">
        <v>16.952999999999999</v>
      </c>
    </row>
    <row r="16" spans="1:6" x14ac:dyDescent="0.25">
      <c r="A16" s="39">
        <v>1963</v>
      </c>
      <c r="B16" s="39">
        <v>154.14500000000001</v>
      </c>
      <c r="C16" s="39">
        <v>8.4359999999999999</v>
      </c>
    </row>
    <row r="17" spans="1:3" x14ac:dyDescent="0.25">
      <c r="A17" s="39">
        <v>1964</v>
      </c>
      <c r="B17" s="39">
        <v>157.477</v>
      </c>
      <c r="C17" s="39">
        <v>13.66</v>
      </c>
    </row>
    <row r="18" spans="1:3" x14ac:dyDescent="0.25">
      <c r="A18" s="39">
        <v>1965</v>
      </c>
      <c r="B18" s="39">
        <v>147.19</v>
      </c>
      <c r="C18" s="39">
        <v>18.763999999999999</v>
      </c>
    </row>
    <row r="19" spans="1:3" x14ac:dyDescent="0.25">
      <c r="A19" s="39">
        <v>1966</v>
      </c>
      <c r="B19" s="39">
        <v>139.095</v>
      </c>
      <c r="C19" s="39">
        <v>19.95</v>
      </c>
    </row>
    <row r="20" spans="1:3" x14ac:dyDescent="0.25">
      <c r="A20" s="39">
        <v>1967</v>
      </c>
      <c r="B20" s="39">
        <v>138.886</v>
      </c>
      <c r="C20" s="39">
        <v>-11.507999999999999</v>
      </c>
    </row>
    <row r="21" spans="1:3" x14ac:dyDescent="0.25">
      <c r="A21" s="39">
        <v>1968</v>
      </c>
      <c r="B21" s="39">
        <v>132.12299999999999</v>
      </c>
      <c r="C21" s="39">
        <v>6.0069999999999997</v>
      </c>
    </row>
    <row r="22" spans="1:3" x14ac:dyDescent="0.25">
      <c r="A22" s="39">
        <v>1969</v>
      </c>
      <c r="B22" s="39">
        <v>139.97300000000001</v>
      </c>
      <c r="C22" s="39">
        <v>20.183</v>
      </c>
    </row>
    <row r="23" spans="1:3" x14ac:dyDescent="0.25">
      <c r="A23" s="39">
        <v>1970</v>
      </c>
      <c r="B23" s="39">
        <v>129.29300000000001</v>
      </c>
      <c r="C23" s="39">
        <v>33.454000000000001</v>
      </c>
    </row>
    <row r="24" spans="1:3" x14ac:dyDescent="0.25">
      <c r="A24" s="39">
        <v>1971</v>
      </c>
      <c r="B24" s="39">
        <v>116.937</v>
      </c>
      <c r="C24" s="39">
        <v>33.014000000000003</v>
      </c>
    </row>
    <row r="25" spans="1:3" x14ac:dyDescent="0.25">
      <c r="A25" s="39">
        <v>1972</v>
      </c>
      <c r="B25" s="39">
        <v>100.557</v>
      </c>
      <c r="C25" s="39">
        <v>19.129000000000001</v>
      </c>
    </row>
    <row r="26" spans="1:3" x14ac:dyDescent="0.25">
      <c r="A26" s="39">
        <v>1973</v>
      </c>
      <c r="B26" s="39">
        <v>84.311000000000007</v>
      </c>
      <c r="C26" s="39">
        <v>21.068000000000001</v>
      </c>
    </row>
    <row r="27" spans="1:3" x14ac:dyDescent="0.25">
      <c r="A27" s="39">
        <v>1974</v>
      </c>
      <c r="B27" s="39">
        <v>76.731999999999999</v>
      </c>
      <c r="C27" s="39">
        <v>33.140999999999998</v>
      </c>
    </row>
    <row r="28" spans="1:3" x14ac:dyDescent="0.25">
      <c r="A28" s="39">
        <v>1975</v>
      </c>
      <c r="B28" s="39">
        <v>64.138999999999996</v>
      </c>
      <c r="C28" s="39">
        <v>72.055000000000007</v>
      </c>
    </row>
    <row r="29" spans="1:3" x14ac:dyDescent="0.25">
      <c r="A29" s="39">
        <v>1976</v>
      </c>
      <c r="B29" s="39">
        <v>62.636000000000003</v>
      </c>
      <c r="C29" s="39">
        <v>21.422999999999998</v>
      </c>
    </row>
    <row r="30" spans="1:3" x14ac:dyDescent="0.25">
      <c r="A30" s="39">
        <v>1977</v>
      </c>
      <c r="B30" s="39">
        <v>63.203000000000003</v>
      </c>
      <c r="C30" s="39">
        <v>20.344000000000001</v>
      </c>
    </row>
    <row r="31" spans="1:3" x14ac:dyDescent="0.25">
      <c r="A31" s="39">
        <v>1978</v>
      </c>
      <c r="B31" s="39">
        <v>61.134999999999998</v>
      </c>
      <c r="C31" s="39">
        <v>26.605</v>
      </c>
    </row>
    <row r="32" spans="1:3" x14ac:dyDescent="0.25">
      <c r="A32" s="39">
        <v>1979</v>
      </c>
      <c r="B32" s="39">
        <v>62.414000000000001</v>
      </c>
      <c r="C32" s="39">
        <v>43.036000000000001</v>
      </c>
    </row>
    <row r="33" spans="1:3" x14ac:dyDescent="0.25">
      <c r="A33" s="39">
        <v>1980</v>
      </c>
      <c r="B33" s="39">
        <v>67.015000000000001</v>
      </c>
      <c r="C33" s="39">
        <v>50.555999999999997</v>
      </c>
    </row>
    <row r="34" spans="1:3" x14ac:dyDescent="0.25">
      <c r="A34" s="39">
        <v>1981</v>
      </c>
      <c r="B34" s="39">
        <v>63.054000000000002</v>
      </c>
      <c r="C34" s="39">
        <v>14.369</v>
      </c>
    </row>
    <row r="35" spans="1:3" x14ac:dyDescent="0.25">
      <c r="A35" s="39">
        <v>1982</v>
      </c>
      <c r="B35" s="39">
        <v>54.807000000000002</v>
      </c>
      <c r="C35" s="39">
        <v>-1.284</v>
      </c>
    </row>
    <row r="36" spans="1:3" x14ac:dyDescent="0.25">
      <c r="A36" s="39">
        <v>1983</v>
      </c>
      <c r="B36" s="39">
        <v>52.484999999999999</v>
      </c>
      <c r="C36" s="39">
        <v>2.331</v>
      </c>
    </row>
    <row r="37" spans="1:3" x14ac:dyDescent="0.25">
      <c r="A37" s="39">
        <v>1984</v>
      </c>
      <c r="B37" s="39">
        <v>54.624000000000002</v>
      </c>
      <c r="C37" s="39">
        <v>5.133</v>
      </c>
    </row>
    <row r="38" spans="1:3" x14ac:dyDescent="0.25">
      <c r="A38" s="39">
        <v>1985</v>
      </c>
      <c r="B38" s="39">
        <v>55.432000000000002</v>
      </c>
      <c r="C38" s="39">
        <v>19.887</v>
      </c>
    </row>
    <row r="39" spans="1:3" x14ac:dyDescent="0.25">
      <c r="A39" s="39">
        <v>1986</v>
      </c>
      <c r="B39" s="39">
        <v>59.206000000000003</v>
      </c>
      <c r="C39" s="39">
        <v>26.78</v>
      </c>
    </row>
    <row r="40" spans="1:3" x14ac:dyDescent="0.25">
      <c r="A40" s="39">
        <v>1987</v>
      </c>
      <c r="B40" s="39">
        <v>64.468000000000004</v>
      </c>
      <c r="C40" s="39">
        <v>35.091000000000001</v>
      </c>
    </row>
    <row r="41" spans="1:3" x14ac:dyDescent="0.25">
      <c r="A41" s="39">
        <v>1988</v>
      </c>
      <c r="B41" s="39">
        <v>62.484000000000002</v>
      </c>
      <c r="C41" s="39">
        <v>27.242000000000001</v>
      </c>
    </row>
    <row r="42" spans="1:3" x14ac:dyDescent="0.25">
      <c r="A42" s="39">
        <v>1989</v>
      </c>
      <c r="B42" s="39">
        <v>60.073999999999998</v>
      </c>
      <c r="C42" s="39">
        <v>26.850999999999999</v>
      </c>
    </row>
    <row r="43" spans="1:3" x14ac:dyDescent="0.25">
      <c r="A43" s="39">
        <v>1990</v>
      </c>
      <c r="B43" s="39">
        <v>69.141000000000005</v>
      </c>
      <c r="C43" s="39">
        <v>48.411000000000001</v>
      </c>
    </row>
    <row r="44" spans="1:3" x14ac:dyDescent="0.25">
      <c r="A44" s="39">
        <v>1991</v>
      </c>
      <c r="B44" s="39">
        <v>68.706999999999994</v>
      </c>
      <c r="C44" s="39">
        <v>49.61</v>
      </c>
    </row>
    <row r="45" spans="1:3" x14ac:dyDescent="0.25">
      <c r="A45" s="39">
        <v>1992</v>
      </c>
      <c r="B45" s="39">
        <v>66.846999999999994</v>
      </c>
      <c r="C45" s="39">
        <v>43.118000000000002</v>
      </c>
    </row>
    <row r="46" spans="1:3" x14ac:dyDescent="0.25">
      <c r="A46" s="39">
        <v>1993</v>
      </c>
      <c r="B46" s="39">
        <v>57.953000000000003</v>
      </c>
      <c r="C46" s="39">
        <v>44.366</v>
      </c>
    </row>
    <row r="47" spans="1:3" x14ac:dyDescent="0.25">
      <c r="A47" s="39">
        <v>1994</v>
      </c>
      <c r="B47" s="39">
        <v>62.14</v>
      </c>
      <c r="C47" s="39">
        <v>20.082999999999998</v>
      </c>
    </row>
    <row r="48" spans="1:3" x14ac:dyDescent="0.25">
      <c r="A48" s="39">
        <v>1995</v>
      </c>
      <c r="B48" s="39">
        <v>54.838000000000001</v>
      </c>
      <c r="C48" s="39">
        <v>13.904</v>
      </c>
    </row>
    <row r="49" spans="1:3" x14ac:dyDescent="0.25">
      <c r="A49" s="39">
        <v>1996</v>
      </c>
      <c r="B49" s="39">
        <v>51.96</v>
      </c>
      <c r="C49" s="39">
        <v>16.803999999999998</v>
      </c>
    </row>
    <row r="50" spans="1:3" x14ac:dyDescent="0.25">
      <c r="A50" s="39">
        <v>1997</v>
      </c>
      <c r="B50" s="39">
        <v>56.66</v>
      </c>
      <c r="C50" s="39">
        <v>27.887</v>
      </c>
    </row>
    <row r="51" spans="1:3" x14ac:dyDescent="0.25">
      <c r="A51" s="39">
        <v>1998</v>
      </c>
      <c r="B51" s="39">
        <v>61.926000000000002</v>
      </c>
      <c r="C51" s="39">
        <v>43.118000000000002</v>
      </c>
    </row>
    <row r="52" spans="1:3" x14ac:dyDescent="0.25">
      <c r="A52" s="39">
        <v>1999</v>
      </c>
      <c r="B52" s="39">
        <v>59.957999999999998</v>
      </c>
      <c r="C52" s="39">
        <v>40.372</v>
      </c>
    </row>
    <row r="53" spans="1:3" x14ac:dyDescent="0.25">
      <c r="A53" s="39">
        <v>2000</v>
      </c>
      <c r="B53" s="39">
        <v>66.091999999999999</v>
      </c>
      <c r="C53" s="39">
        <v>53.872999999999998</v>
      </c>
    </row>
    <row r="54" spans="1:3" x14ac:dyDescent="0.25">
      <c r="A54" s="39">
        <v>2001</v>
      </c>
      <c r="B54" s="39">
        <v>62.225999999999999</v>
      </c>
      <c r="C54" s="39">
        <v>50.838000000000001</v>
      </c>
    </row>
    <row r="55" spans="1:3" x14ac:dyDescent="0.25">
      <c r="A55" s="39">
        <v>2002</v>
      </c>
      <c r="B55" s="39">
        <v>59.728000000000002</v>
      </c>
      <c r="C55" s="39">
        <v>24.332000000000001</v>
      </c>
    </row>
    <row r="56" spans="1:3" x14ac:dyDescent="0.25">
      <c r="A56" s="39">
        <v>2003</v>
      </c>
      <c r="B56" s="39">
        <v>58.360999999999997</v>
      </c>
      <c r="C56" s="39">
        <v>-0.317</v>
      </c>
    </row>
    <row r="57" spans="1:3" x14ac:dyDescent="0.25">
      <c r="A57" s="39">
        <v>2004</v>
      </c>
      <c r="B57" s="39">
        <v>57.454000000000001</v>
      </c>
      <c r="C57" s="39">
        <v>-16.216000000000001</v>
      </c>
    </row>
    <row r="58" spans="1:3" x14ac:dyDescent="0.25">
      <c r="A58" s="39">
        <v>2005</v>
      </c>
      <c r="B58" s="39">
        <v>51.508000000000003</v>
      </c>
      <c r="C58" s="39">
        <v>-27.428000000000001</v>
      </c>
    </row>
    <row r="59" spans="1:3" x14ac:dyDescent="0.25">
      <c r="A59" s="39">
        <v>2006</v>
      </c>
      <c r="B59" s="39">
        <v>49.685000000000002</v>
      </c>
      <c r="C59" s="39">
        <v>-31.32</v>
      </c>
    </row>
    <row r="60" spans="1:3" x14ac:dyDescent="0.25">
      <c r="A60" s="39">
        <v>2007</v>
      </c>
      <c r="B60" s="39">
        <v>48.314</v>
      </c>
      <c r="C60" s="39">
        <v>-5.7569999999999997</v>
      </c>
    </row>
    <row r="61" spans="1:3" x14ac:dyDescent="0.25">
      <c r="A61" s="39">
        <v>2008</v>
      </c>
      <c r="B61" s="39">
        <v>49.497999999999998</v>
      </c>
      <c r="C61" s="39">
        <v>25.736999999999998</v>
      </c>
    </row>
    <row r="62" spans="1:3" x14ac:dyDescent="0.25">
      <c r="A62" s="39">
        <v>2009</v>
      </c>
      <c r="B62" s="39">
        <v>50.68</v>
      </c>
      <c r="C62" s="39">
        <v>34.481000000000002</v>
      </c>
    </row>
    <row r="63" spans="1:3" x14ac:dyDescent="0.25">
      <c r="A63" s="39">
        <v>2010</v>
      </c>
      <c r="B63" s="39">
        <v>48.338999999999999</v>
      </c>
      <c r="C63" s="39">
        <v>33.081000000000003</v>
      </c>
    </row>
    <row r="64" spans="1:3" x14ac:dyDescent="0.25">
      <c r="A64" s="39">
        <v>2011</v>
      </c>
      <c r="B64" s="39">
        <v>44.319000000000003</v>
      </c>
      <c r="C64" s="39">
        <v>29.768000000000001</v>
      </c>
    </row>
    <row r="65" spans="1:3" x14ac:dyDescent="0.25">
      <c r="A65" s="39">
        <v>2012</v>
      </c>
      <c r="B65" s="39">
        <v>35.146000000000001</v>
      </c>
      <c r="C65" s="39">
        <v>13.882999999999999</v>
      </c>
    </row>
    <row r="66" spans="1:3" x14ac:dyDescent="0.25">
      <c r="A66" s="39">
        <v>2013</v>
      </c>
      <c r="B66" s="39">
        <v>30.096</v>
      </c>
      <c r="C66" s="39">
        <v>19.103000000000002</v>
      </c>
    </row>
    <row r="67" spans="1:3" x14ac:dyDescent="0.25">
      <c r="A67" s="39">
        <v>2014</v>
      </c>
      <c r="B67" s="39">
        <v>35.957999999999998</v>
      </c>
      <c r="C67" s="39">
        <v>35.087000000000003</v>
      </c>
    </row>
    <row r="68" spans="1:3" x14ac:dyDescent="0.25">
      <c r="A68" s="39">
        <v>2015</v>
      </c>
      <c r="B68" s="39">
        <v>23.376000000000001</v>
      </c>
      <c r="C68" s="39">
        <v>55.106000000000002</v>
      </c>
    </row>
    <row r="69" spans="1:3" x14ac:dyDescent="0.25">
      <c r="A69" s="39">
        <v>2016</v>
      </c>
      <c r="B69" s="39">
        <v>23.523</v>
      </c>
      <c r="C69" s="39">
        <v>79.194000000000003</v>
      </c>
    </row>
    <row r="70" spans="1:3" x14ac:dyDescent="0.25">
      <c r="A70" s="39">
        <v>2017</v>
      </c>
      <c r="B70" s="39">
        <v>19.622</v>
      </c>
      <c r="C70" s="39">
        <v>80.665000000000006</v>
      </c>
    </row>
    <row r="71" spans="1:3" x14ac:dyDescent="0.25">
      <c r="A71" s="39">
        <v>2018</v>
      </c>
      <c r="B71" s="39">
        <v>15.162000000000001</v>
      </c>
      <c r="C71" s="39">
        <v>86.370999999999995</v>
      </c>
    </row>
    <row r="72" spans="1:3" x14ac:dyDescent="0.25">
      <c r="A72" s="39">
        <v>2019</v>
      </c>
      <c r="B72" s="39">
        <v>17.748999999999999</v>
      </c>
      <c r="C72" s="39">
        <v>75.087000000000003</v>
      </c>
    </row>
    <row r="73" spans="1:3" x14ac:dyDescent="0.25">
      <c r="A73" s="39">
        <v>2020</v>
      </c>
      <c r="B73" s="39">
        <v>19.882999999999999</v>
      </c>
      <c r="C73" s="39">
        <v>61.253</v>
      </c>
    </row>
    <row r="74" spans="1:3" x14ac:dyDescent="0.25">
      <c r="A74" s="39">
        <v>2021</v>
      </c>
      <c r="B74" s="39">
        <v>22.338000000000001</v>
      </c>
      <c r="C74" s="39">
        <v>48.186</v>
      </c>
    </row>
    <row r="75" spans="1:3" x14ac:dyDescent="0.25">
      <c r="A75" s="39">
        <v>2022</v>
      </c>
      <c r="B75" s="39">
        <v>23.966999999999999</v>
      </c>
      <c r="C75" s="39">
        <v>44.497</v>
      </c>
    </row>
    <row r="76" spans="1:3" x14ac:dyDescent="0.25">
      <c r="A76" s="39">
        <v>2023</v>
      </c>
      <c r="B76" s="39">
        <v>25.681000000000001</v>
      </c>
      <c r="C76" s="39">
        <v>40.68</v>
      </c>
    </row>
    <row r="77" spans="1:3" x14ac:dyDescent="0.25">
      <c r="A77" s="39">
        <v>2024</v>
      </c>
      <c r="B77" s="39">
        <v>27.399000000000001</v>
      </c>
      <c r="C77" s="39">
        <v>36.875</v>
      </c>
    </row>
    <row r="78" spans="1:3" x14ac:dyDescent="0.25">
      <c r="A78" s="39">
        <v>2025</v>
      </c>
      <c r="B78" s="39">
        <v>28.155999999999999</v>
      </c>
      <c r="C78" s="39">
        <v>35.700000000000003</v>
      </c>
    </row>
    <row r="79" spans="1:3" x14ac:dyDescent="0.25">
      <c r="A79" s="39">
        <v>2026</v>
      </c>
      <c r="B79" s="39">
        <v>28.238</v>
      </c>
      <c r="C79" s="39">
        <v>34.305</v>
      </c>
    </row>
    <row r="80" spans="1:3" x14ac:dyDescent="0.25">
      <c r="A80" s="39">
        <v>2027</v>
      </c>
      <c r="B80" s="39">
        <v>27.558</v>
      </c>
      <c r="C80" s="39">
        <v>32.942999999999998</v>
      </c>
    </row>
    <row r="81" spans="1:3" x14ac:dyDescent="0.25">
      <c r="A81" s="39">
        <v>2028</v>
      </c>
      <c r="B81" s="39">
        <v>26.366</v>
      </c>
      <c r="C81" s="39">
        <v>32.133000000000003</v>
      </c>
    </row>
    <row r="82" spans="1:3" x14ac:dyDescent="0.25">
      <c r="A82" s="39">
        <v>2029</v>
      </c>
      <c r="B82" s="39">
        <v>24.722000000000001</v>
      </c>
      <c r="C82" s="39">
        <v>31.503</v>
      </c>
    </row>
    <row r="83" spans="1:3" x14ac:dyDescent="0.25">
      <c r="A83" s="39">
        <v>2030</v>
      </c>
      <c r="B83" s="39">
        <v>22.655000000000001</v>
      </c>
      <c r="C83" s="39">
        <v>31.097000000000001</v>
      </c>
    </row>
    <row r="84" spans="1:3" x14ac:dyDescent="0.25">
      <c r="A84" s="39">
        <v>2031</v>
      </c>
      <c r="B84" s="39">
        <v>20.259</v>
      </c>
      <c r="C84" s="39">
        <v>30.585000000000001</v>
      </c>
    </row>
    <row r="85" spans="1:3" x14ac:dyDescent="0.25">
      <c r="A85" s="39">
        <v>2032</v>
      </c>
      <c r="B85" s="39">
        <v>17.608000000000001</v>
      </c>
      <c r="C85" s="39">
        <v>30.079000000000001</v>
      </c>
    </row>
    <row r="86" spans="1:3" x14ac:dyDescent="0.25">
      <c r="A86" s="39">
        <v>2033</v>
      </c>
      <c r="B86" s="39">
        <v>14.753</v>
      </c>
      <c r="C86" s="39">
        <v>29.562999999999999</v>
      </c>
    </row>
    <row r="87" spans="1:3" x14ac:dyDescent="0.25">
      <c r="A87" s="39">
        <v>2034</v>
      </c>
      <c r="B87" s="39">
        <v>11.824</v>
      </c>
      <c r="C87" s="39">
        <v>29.155999999999999</v>
      </c>
    </row>
    <row r="88" spans="1:3" x14ac:dyDescent="0.25">
      <c r="A88" s="39">
        <v>2035</v>
      </c>
      <c r="B88" s="39">
        <v>8.7949999999999999</v>
      </c>
      <c r="C88" s="39">
        <v>28.744</v>
      </c>
    </row>
    <row r="89" spans="1:3" x14ac:dyDescent="0.25">
      <c r="A89" s="39">
        <v>2036</v>
      </c>
      <c r="B89" s="39">
        <v>5.5750000000000002</v>
      </c>
      <c r="C89" s="39">
        <v>28.367000000000001</v>
      </c>
    </row>
    <row r="90" spans="1:3" x14ac:dyDescent="0.25">
      <c r="A90" s="39">
        <v>2037</v>
      </c>
      <c r="B90" s="39">
        <v>2.2559999999999998</v>
      </c>
      <c r="C90" s="39">
        <v>28.03</v>
      </c>
    </row>
    <row r="91" spans="1:3" x14ac:dyDescent="0.25">
      <c r="A91" s="39">
        <v>2038</v>
      </c>
      <c r="B91" s="39">
        <v>-1.0609999999999999</v>
      </c>
      <c r="C91" s="39">
        <v>27.762</v>
      </c>
    </row>
    <row r="92" spans="1:3" x14ac:dyDescent="0.25">
      <c r="A92" s="39">
        <v>2039</v>
      </c>
      <c r="B92" s="39">
        <v>-4.274</v>
      </c>
      <c r="C92" s="39">
        <v>27.641999999999999</v>
      </c>
    </row>
    <row r="93" spans="1:3" x14ac:dyDescent="0.25">
      <c r="A93" s="39">
        <v>2040</v>
      </c>
      <c r="B93" s="39">
        <v>-7.3</v>
      </c>
      <c r="C93" s="39">
        <v>27.437999999999999</v>
      </c>
    </row>
    <row r="94" spans="1:3" x14ac:dyDescent="0.25">
      <c r="A94" s="39">
        <v>2041</v>
      </c>
      <c r="B94" s="39">
        <v>-10.124000000000001</v>
      </c>
      <c r="C94" s="39">
        <v>27.204999999999998</v>
      </c>
    </row>
    <row r="95" spans="1:3" x14ac:dyDescent="0.25">
      <c r="A95" s="39">
        <v>2042</v>
      </c>
      <c r="B95" s="39">
        <v>-12.657</v>
      </c>
      <c r="C95" s="39">
        <v>27.050999999999998</v>
      </c>
    </row>
    <row r="96" spans="1:3" x14ac:dyDescent="0.25">
      <c r="A96" s="39">
        <v>2043</v>
      </c>
      <c r="B96" s="39">
        <v>-14.856</v>
      </c>
      <c r="C96" s="39">
        <v>26.933</v>
      </c>
    </row>
    <row r="97" spans="1:3" x14ac:dyDescent="0.25">
      <c r="A97" s="39">
        <v>2044</v>
      </c>
      <c r="B97" s="39">
        <v>-16.702000000000002</v>
      </c>
      <c r="C97" s="39">
        <v>26.829000000000001</v>
      </c>
    </row>
    <row r="98" spans="1:3" x14ac:dyDescent="0.25">
      <c r="A98" s="39">
        <v>2045</v>
      </c>
      <c r="B98" s="39">
        <v>-18.306000000000001</v>
      </c>
      <c r="C98" s="39">
        <v>26.545999999999999</v>
      </c>
    </row>
    <row r="99" spans="1:3" x14ac:dyDescent="0.25">
      <c r="A99" s="39">
        <v>2046</v>
      </c>
      <c r="B99" s="39">
        <v>-19.545999999999999</v>
      </c>
      <c r="C99" s="39">
        <v>26.506</v>
      </c>
    </row>
    <row r="100" spans="1:3" x14ac:dyDescent="0.25">
      <c r="A100" s="39">
        <v>2047</v>
      </c>
      <c r="B100" s="39">
        <v>-20.509</v>
      </c>
      <c r="C100" s="39">
        <v>26.5</v>
      </c>
    </row>
    <row r="101" spans="1:3" x14ac:dyDescent="0.25">
      <c r="A101" s="39">
        <v>2048</v>
      </c>
      <c r="B101" s="39">
        <v>-21.187000000000001</v>
      </c>
      <c r="C101" s="39">
        <v>26.425000000000001</v>
      </c>
    </row>
    <row r="102" spans="1:3" x14ac:dyDescent="0.25">
      <c r="A102" s="39">
        <v>2049</v>
      </c>
      <c r="B102" s="39">
        <v>-21.545000000000002</v>
      </c>
      <c r="C102" s="39">
        <v>26.251999999999999</v>
      </c>
    </row>
    <row r="103" spans="1:3" x14ac:dyDescent="0.25">
      <c r="A103" s="39">
        <v>2050</v>
      </c>
      <c r="B103" s="39">
        <v>-21.547999999999998</v>
      </c>
      <c r="C103" s="39">
        <v>26.131</v>
      </c>
    </row>
    <row r="104" spans="1:3" x14ac:dyDescent="0.25">
      <c r="A104" s="39">
        <v>2051</v>
      </c>
      <c r="B104" s="39">
        <v>-21.201000000000001</v>
      </c>
      <c r="C104" s="39">
        <v>26.001000000000001</v>
      </c>
    </row>
    <row r="105" spans="1:3" x14ac:dyDescent="0.25">
      <c r="A105" s="39">
        <v>2052</v>
      </c>
      <c r="B105" s="39">
        <v>-20.5</v>
      </c>
      <c r="C105" s="39">
        <v>25.92</v>
      </c>
    </row>
    <row r="106" spans="1:3" x14ac:dyDescent="0.25">
      <c r="A106" s="39">
        <v>2053</v>
      </c>
      <c r="B106" s="39">
        <v>-19.448</v>
      </c>
      <c r="C106" s="39">
        <v>25.722000000000001</v>
      </c>
    </row>
    <row r="107" spans="1:3" x14ac:dyDescent="0.25">
      <c r="A107" s="39">
        <v>2054</v>
      </c>
      <c r="B107" s="39">
        <v>-18.047999999999998</v>
      </c>
      <c r="C107" s="39">
        <v>25.68</v>
      </c>
    </row>
    <row r="108" spans="1:3" x14ac:dyDescent="0.25">
      <c r="A108" s="39">
        <v>2055</v>
      </c>
      <c r="B108" s="39">
        <v>-16.338999999999999</v>
      </c>
      <c r="C108" s="39">
        <v>25.628</v>
      </c>
    </row>
    <row r="109" spans="1:3" x14ac:dyDescent="0.25">
      <c r="A109" s="39">
        <v>2056</v>
      </c>
      <c r="B109" s="39">
        <v>-14.359</v>
      </c>
      <c r="C109" s="39">
        <v>25.56</v>
      </c>
    </row>
    <row r="110" spans="1:3" x14ac:dyDescent="0.25">
      <c r="A110" s="39">
        <v>2057</v>
      </c>
      <c r="B110" s="39">
        <v>-12.179</v>
      </c>
      <c r="C110" s="39">
        <v>25.434000000000001</v>
      </c>
    </row>
    <row r="111" spans="1:3" x14ac:dyDescent="0.25">
      <c r="A111" s="39">
        <v>2058</v>
      </c>
      <c r="B111" s="39">
        <v>-9.8539999999999992</v>
      </c>
      <c r="C111" s="39">
        <v>25.433</v>
      </c>
    </row>
    <row r="112" spans="1:3" x14ac:dyDescent="0.25">
      <c r="A112" s="39">
        <v>2059</v>
      </c>
      <c r="B112" s="39">
        <v>-7.4269999999999996</v>
      </c>
      <c r="C112" s="39">
        <v>25.292000000000002</v>
      </c>
    </row>
    <row r="113" spans="1:3" x14ac:dyDescent="0.25">
      <c r="A113" s="41">
        <v>2060</v>
      </c>
      <c r="B113" s="41">
        <v>-4.9560000000000004</v>
      </c>
      <c r="C113" s="41">
        <v>25.077999999999999</v>
      </c>
    </row>
  </sheetData>
  <mergeCells count="2">
    <mergeCell ref="A1:C1"/>
    <mergeCell ref="E1:F1"/>
  </mergeCells>
  <pageMargins left="0.7" right="0.7" top="0.75" bottom="0.75" header="0.3" footer="0.3"/>
  <pageSetup paperSize="9" orientation="portrait" horizontalDpi="300" verticalDpi="30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J102"/>
  <sheetViews>
    <sheetView workbookViewId="0">
      <selection activeCell="B3" sqref="B3"/>
    </sheetView>
  </sheetViews>
  <sheetFormatPr defaultRowHeight="15" x14ac:dyDescent="0.25"/>
  <cols>
    <col min="1" max="1" width="16.7109375" customWidth="1"/>
    <col min="2" max="7" width="11.7109375" customWidth="1"/>
    <col min="9" max="9" width="12.7109375" customWidth="1"/>
    <col min="10" max="10" width="16.7109375" customWidth="1"/>
  </cols>
  <sheetData>
    <row r="1" spans="1:10" ht="15.75" x14ac:dyDescent="0.25">
      <c r="A1" s="91" t="s">
        <v>30</v>
      </c>
      <c r="B1" s="92"/>
      <c r="C1" s="92"/>
      <c r="D1" s="92"/>
      <c r="E1" s="92"/>
      <c r="F1" s="92"/>
      <c r="G1" s="92"/>
      <c r="I1" s="91" t="s">
        <v>31</v>
      </c>
      <c r="J1" s="92"/>
    </row>
    <row r="2" spans="1:10" x14ac:dyDescent="0.25">
      <c r="A2" s="9" t="s">
        <v>29</v>
      </c>
      <c r="B2" s="9" t="s">
        <v>64</v>
      </c>
      <c r="C2" s="9" t="s">
        <v>65</v>
      </c>
      <c r="D2" s="9" t="s">
        <v>66</v>
      </c>
      <c r="E2" s="9" t="s">
        <v>67</v>
      </c>
      <c r="F2" s="9" t="s">
        <v>68</v>
      </c>
      <c r="G2" s="9" t="s">
        <v>69</v>
      </c>
      <c r="I2" s="16" t="s">
        <v>32</v>
      </c>
      <c r="J2" s="10" t="s">
        <v>10</v>
      </c>
    </row>
    <row r="3" spans="1:10" x14ac:dyDescent="0.25">
      <c r="A3" s="43" t="s">
        <v>70</v>
      </c>
      <c r="B3" s="43">
        <v>2.1366486567276799E-2</v>
      </c>
      <c r="C3" s="43">
        <v>2.01005482166134E-2</v>
      </c>
      <c r="D3" s="43">
        <v>1.02045839604127E-2</v>
      </c>
      <c r="E3" s="43">
        <v>9.5951877572416494E-3</v>
      </c>
      <c r="F3" s="43">
        <v>1.10830512796331E-2</v>
      </c>
      <c r="G3" s="43">
        <v>1.0218371735479299E-2</v>
      </c>
      <c r="I3" s="16" t="s">
        <v>33</v>
      </c>
      <c r="J3" s="11"/>
    </row>
    <row r="4" spans="1:10" x14ac:dyDescent="0.25">
      <c r="A4" s="42" t="s">
        <v>71</v>
      </c>
      <c r="B4" s="42">
        <v>2.0937149354766999E-2</v>
      </c>
      <c r="C4" s="42">
        <v>1.9870078228826301E-2</v>
      </c>
      <c r="D4" s="42">
        <v>1.0100567837682E-2</v>
      </c>
      <c r="E4" s="42">
        <v>9.4921538724731004E-3</v>
      </c>
      <c r="F4" s="42">
        <v>1.1057072649348699E-2</v>
      </c>
      <c r="G4" s="42">
        <v>1.0190145357389799E-2</v>
      </c>
      <c r="I4" s="16" t="s">
        <v>34</v>
      </c>
      <c r="J4" s="12" t="s">
        <v>170</v>
      </c>
    </row>
    <row r="5" spans="1:10" x14ac:dyDescent="0.25">
      <c r="A5" s="42" t="s">
        <v>72</v>
      </c>
      <c r="B5" s="42">
        <v>2.0931471260232901E-2</v>
      </c>
      <c r="C5" s="42">
        <v>1.96103219994972E-2</v>
      </c>
      <c r="D5" s="42">
        <v>1.0220336958955399E-2</v>
      </c>
      <c r="E5" s="42">
        <v>9.5601951171315706E-3</v>
      </c>
      <c r="F5" s="42">
        <v>1.10282560174367E-2</v>
      </c>
      <c r="G5" s="42">
        <v>1.01544130884975E-2</v>
      </c>
    </row>
    <row r="6" spans="1:10" x14ac:dyDescent="0.25">
      <c r="A6" s="42" t="s">
        <v>73</v>
      </c>
      <c r="B6" s="42">
        <v>2.0766073861386399E-2</v>
      </c>
      <c r="C6" s="42">
        <v>1.9545928648529099E-2</v>
      </c>
      <c r="D6" s="42">
        <v>1.0436014041944899E-2</v>
      </c>
      <c r="E6" s="42">
        <v>9.7645475611730804E-3</v>
      </c>
      <c r="F6" s="42">
        <v>1.0976298756867999E-2</v>
      </c>
      <c r="G6" s="42">
        <v>1.01038804715433E-2</v>
      </c>
      <c r="I6" s="17" t="str">
        <f>HYPERLINK("#'OVERZICHT'!A1", "Link naar overzicht")</f>
        <v>Link naar overzicht</v>
      </c>
    </row>
    <row r="7" spans="1:10" x14ac:dyDescent="0.25">
      <c r="A7" s="42" t="s">
        <v>74</v>
      </c>
      <c r="B7" s="42">
        <v>2.0999058901622101E-2</v>
      </c>
      <c r="C7" s="42">
        <v>1.9729467889000402E-2</v>
      </c>
      <c r="D7" s="42">
        <v>1.0367210504192099E-2</v>
      </c>
      <c r="E7" s="42">
        <v>9.7255524949066297E-3</v>
      </c>
      <c r="F7" s="42">
        <v>1.09155000296899E-2</v>
      </c>
      <c r="G7" s="42">
        <v>1.00486963166268E-2</v>
      </c>
    </row>
    <row r="8" spans="1:10" x14ac:dyDescent="0.25">
      <c r="A8" s="42" t="s">
        <v>75</v>
      </c>
      <c r="B8" s="42">
        <v>2.0543162859840099E-2</v>
      </c>
      <c r="C8" s="42">
        <v>1.9329465124088199E-2</v>
      </c>
      <c r="D8" s="42">
        <v>1.06203009587205E-2</v>
      </c>
      <c r="E8" s="42">
        <v>1.0045517877350999E-2</v>
      </c>
      <c r="F8" s="42">
        <v>1.08557928415993E-2</v>
      </c>
      <c r="G8" s="42">
        <v>9.9959436474633193E-3</v>
      </c>
    </row>
    <row r="9" spans="1:10" x14ac:dyDescent="0.25">
      <c r="A9" s="42" t="s">
        <v>76</v>
      </c>
      <c r="B9" s="42">
        <v>2.06876795239486E-2</v>
      </c>
      <c r="C9" s="42">
        <v>1.9434058843881E-2</v>
      </c>
      <c r="D9" s="42">
        <v>1.04833888684447E-2</v>
      </c>
      <c r="E9" s="42">
        <v>9.7943942247963808E-3</v>
      </c>
      <c r="F9" s="42">
        <v>1.0803617273213099E-2</v>
      </c>
      <c r="G9" s="42">
        <v>9.9490054007527196E-3</v>
      </c>
    </row>
    <row r="10" spans="1:10" x14ac:dyDescent="0.25">
      <c r="A10" s="42" t="s">
        <v>77</v>
      </c>
      <c r="B10" s="42">
        <v>2.12820478066253E-2</v>
      </c>
      <c r="C10" s="42">
        <v>2.0026695955333601E-2</v>
      </c>
      <c r="D10" s="42">
        <v>1.07457457927042E-2</v>
      </c>
      <c r="E10" s="42">
        <v>1.00902306952695E-2</v>
      </c>
      <c r="F10" s="42">
        <v>1.07613747105238E-2</v>
      </c>
      <c r="G10" s="42">
        <v>9.9140131492635192E-3</v>
      </c>
    </row>
    <row r="11" spans="1:10" x14ac:dyDescent="0.25">
      <c r="A11" s="42" t="s">
        <v>78</v>
      </c>
      <c r="B11" s="42">
        <v>2.22216808698401E-2</v>
      </c>
      <c r="C11" s="42">
        <v>2.08219720300022E-2</v>
      </c>
      <c r="D11" s="42">
        <v>1.09858631896092E-2</v>
      </c>
      <c r="E11" s="42">
        <v>1.02942400742118E-2</v>
      </c>
      <c r="F11" s="42">
        <v>1.0729283461349E-2</v>
      </c>
      <c r="G11" s="42">
        <v>9.8884296904708097E-3</v>
      </c>
    </row>
    <row r="12" spans="1:10" x14ac:dyDescent="0.25">
      <c r="A12" s="42" t="s">
        <v>79</v>
      </c>
      <c r="B12" s="42">
        <v>2.3626368191827299E-2</v>
      </c>
      <c r="C12" s="42">
        <v>2.2411796570854001E-2</v>
      </c>
      <c r="D12" s="42">
        <v>1.1225517263027699E-2</v>
      </c>
      <c r="E12" s="42">
        <v>1.0613519326458E-2</v>
      </c>
      <c r="F12" s="42">
        <v>1.07111639124952E-2</v>
      </c>
      <c r="G12" s="42">
        <v>9.8713035734277494E-3</v>
      </c>
    </row>
    <row r="13" spans="1:10" x14ac:dyDescent="0.25">
      <c r="A13" s="42" t="s">
        <v>80</v>
      </c>
      <c r="B13" s="42">
        <v>2.4833604355501498E-2</v>
      </c>
      <c r="C13" s="42">
        <v>2.3431903667547001E-2</v>
      </c>
      <c r="D13" s="42">
        <v>1.12967532490849E-2</v>
      </c>
      <c r="E13" s="42">
        <v>1.06114609358633E-2</v>
      </c>
      <c r="F13" s="42">
        <v>1.07086533725938E-2</v>
      </c>
      <c r="G13" s="42">
        <v>9.8645377000280195E-3</v>
      </c>
    </row>
    <row r="14" spans="1:10" x14ac:dyDescent="0.25">
      <c r="A14" s="42" t="s">
        <v>81</v>
      </c>
      <c r="B14" s="42">
        <v>1.76654679171174E-2</v>
      </c>
      <c r="C14" s="42">
        <v>1.6747728315357199E-2</v>
      </c>
      <c r="D14" s="42">
        <v>1.13419272890236E-2</v>
      </c>
      <c r="E14" s="42">
        <v>1.06260983800923E-2</v>
      </c>
      <c r="F14" s="42">
        <v>1.0721206072100999E-2</v>
      </c>
      <c r="G14" s="42">
        <v>9.8733121920932896E-3</v>
      </c>
    </row>
    <row r="15" spans="1:10" x14ac:dyDescent="0.25">
      <c r="A15" s="42" t="s">
        <v>82</v>
      </c>
      <c r="B15" s="42">
        <v>1.8696133657216701E-2</v>
      </c>
      <c r="C15" s="42">
        <v>1.7719995154127501E-2</v>
      </c>
      <c r="D15" s="42">
        <v>1.1089531819724999E-2</v>
      </c>
      <c r="E15" s="42">
        <v>1.04847555592556E-2</v>
      </c>
      <c r="F15" s="42">
        <v>1.07511142431006E-2</v>
      </c>
      <c r="G15" s="42">
        <v>9.8963584483611096E-3</v>
      </c>
    </row>
    <row r="16" spans="1:10" x14ac:dyDescent="0.25">
      <c r="A16" s="42" t="s">
        <v>83</v>
      </c>
      <c r="B16" s="42">
        <v>1.8021173065024401E-2</v>
      </c>
      <c r="C16" s="42">
        <v>1.6986565800727702E-2</v>
      </c>
      <c r="D16" s="42">
        <v>1.13455180460444E-2</v>
      </c>
      <c r="E16" s="42">
        <v>1.06153490069866E-2</v>
      </c>
      <c r="F16" s="42">
        <v>1.0795539883965E-2</v>
      </c>
      <c r="G16" s="42">
        <v>9.9307163992190892E-3</v>
      </c>
    </row>
    <row r="17" spans="1:7" x14ac:dyDescent="0.25">
      <c r="A17" s="42" t="s">
        <v>84</v>
      </c>
      <c r="B17" s="42">
        <v>1.66036642392507E-2</v>
      </c>
      <c r="C17" s="42">
        <v>1.5621026575536099E-2</v>
      </c>
      <c r="D17" s="42">
        <v>1.1437951081611299E-2</v>
      </c>
      <c r="E17" s="42">
        <v>1.07524606916009E-2</v>
      </c>
      <c r="F17" s="42">
        <v>1.0855247072055599E-2</v>
      </c>
      <c r="G17" s="42">
        <v>9.9802975652264602E-3</v>
      </c>
    </row>
    <row r="18" spans="1:7" x14ac:dyDescent="0.25">
      <c r="A18" s="42" t="s">
        <v>85</v>
      </c>
      <c r="B18" s="42">
        <v>1.5821735672610599E-2</v>
      </c>
      <c r="C18" s="42">
        <v>1.49561743218962E-2</v>
      </c>
      <c r="D18" s="42">
        <v>1.17684165583938E-2</v>
      </c>
      <c r="E18" s="42">
        <v>1.11131364658074E-2</v>
      </c>
      <c r="F18" s="42">
        <v>1.09416969677917E-2</v>
      </c>
      <c r="G18" s="42">
        <v>1.00437276283489E-2</v>
      </c>
    </row>
    <row r="19" spans="1:7" x14ac:dyDescent="0.25">
      <c r="A19" s="42" t="s">
        <v>86</v>
      </c>
      <c r="B19" s="42">
        <v>1.61118679868664E-2</v>
      </c>
      <c r="C19" s="42">
        <v>1.54414891817351E-2</v>
      </c>
      <c r="D19" s="42">
        <v>1.2231624214073099E-2</v>
      </c>
      <c r="E19" s="42">
        <v>1.1468094488361899E-2</v>
      </c>
      <c r="F19" s="42">
        <v>1.1060783882246499E-2</v>
      </c>
      <c r="G19" s="42">
        <v>1.0122380906620701E-2</v>
      </c>
    </row>
    <row r="20" spans="1:7" x14ac:dyDescent="0.25">
      <c r="A20" s="42" t="s">
        <v>87</v>
      </c>
      <c r="B20" s="42">
        <v>1.5697367085881E-2</v>
      </c>
      <c r="C20" s="42">
        <v>1.50840515132256E-2</v>
      </c>
      <c r="D20" s="42">
        <v>1.2346296776994401E-2</v>
      </c>
      <c r="E20" s="42">
        <v>1.1555347378571E-2</v>
      </c>
      <c r="F20" s="42">
        <v>1.1207486735617E-2</v>
      </c>
      <c r="G20" s="42">
        <v>1.0216468833585599E-2</v>
      </c>
    </row>
    <row r="21" spans="1:7" x14ac:dyDescent="0.25">
      <c r="A21" s="42" t="s">
        <v>88</v>
      </c>
      <c r="B21" s="42">
        <v>1.55048613647428E-2</v>
      </c>
      <c r="C21" s="42">
        <v>1.4811925939642701E-2</v>
      </c>
      <c r="D21" s="42">
        <v>1.2616066877038701E-2</v>
      </c>
      <c r="E21" s="42">
        <v>1.1838261730310599E-2</v>
      </c>
      <c r="F21" s="42">
        <v>1.14584315718512E-2</v>
      </c>
      <c r="G21" s="42">
        <v>1.04564459057321E-2</v>
      </c>
    </row>
    <row r="22" spans="1:7" x14ac:dyDescent="0.25">
      <c r="A22" s="42" t="s">
        <v>89</v>
      </c>
      <c r="B22" s="42">
        <v>1.47897877821326E-2</v>
      </c>
      <c r="C22" s="42">
        <v>1.41285196696221E-2</v>
      </c>
      <c r="D22" s="42">
        <v>1.30776529005151E-2</v>
      </c>
      <c r="E22" s="42">
        <v>1.23927692855189E-2</v>
      </c>
      <c r="F22" s="42">
        <v>1.1751837278592201E-2</v>
      </c>
      <c r="G22" s="42">
        <v>1.07963253272965E-2</v>
      </c>
    </row>
    <row r="23" spans="1:7" x14ac:dyDescent="0.25">
      <c r="A23" s="42" t="s">
        <v>90</v>
      </c>
      <c r="B23" s="42">
        <v>1.48443707553954E-2</v>
      </c>
      <c r="C23" s="42">
        <v>1.4157624009042699E-2</v>
      </c>
      <c r="D23" s="42">
        <v>1.30863402158879E-2</v>
      </c>
      <c r="E23" s="42">
        <v>1.23928836405519E-2</v>
      </c>
      <c r="F23" s="42">
        <v>1.2023739665307899E-2</v>
      </c>
      <c r="G23" s="42">
        <v>1.11208758169396E-2</v>
      </c>
    </row>
    <row r="24" spans="1:7" x14ac:dyDescent="0.25">
      <c r="A24" s="42" t="s">
        <v>91</v>
      </c>
      <c r="B24" s="42">
        <v>1.4626771519703499E-2</v>
      </c>
      <c r="C24" s="42">
        <v>1.39475270588501E-2</v>
      </c>
      <c r="D24" s="42">
        <v>1.3135220843719E-2</v>
      </c>
      <c r="E24" s="42">
        <v>1.25444040593292E-2</v>
      </c>
      <c r="F24" s="42">
        <v>1.2238663711652E-2</v>
      </c>
      <c r="G24" s="42">
        <v>1.1363390091610999E-2</v>
      </c>
    </row>
    <row r="25" spans="1:7" x14ac:dyDescent="0.25">
      <c r="A25" s="42" t="s">
        <v>92</v>
      </c>
      <c r="B25" s="42">
        <v>1.45659609588873E-2</v>
      </c>
      <c r="C25" s="42">
        <v>1.39735390622073E-2</v>
      </c>
      <c r="D25" s="42">
        <v>1.27266853594527E-2</v>
      </c>
      <c r="E25" s="42">
        <v>1.22986550933274E-2</v>
      </c>
      <c r="F25" s="42">
        <v>1.24295738980695E-2</v>
      </c>
      <c r="G25" s="42">
        <v>1.15487115927003E-2</v>
      </c>
    </row>
    <row r="26" spans="1:7" x14ac:dyDescent="0.25">
      <c r="A26" s="42" t="s">
        <v>93</v>
      </c>
      <c r="B26" s="42">
        <v>1.43360897124283E-2</v>
      </c>
      <c r="C26" s="42">
        <v>1.3759076461101499E-2</v>
      </c>
      <c r="D26" s="42">
        <v>1.28165701158436E-2</v>
      </c>
      <c r="E26" s="42">
        <v>1.21654314798365E-2</v>
      </c>
      <c r="F26" s="42">
        <v>1.2616554543771599E-2</v>
      </c>
      <c r="G26" s="42">
        <v>1.17184927283247E-2</v>
      </c>
    </row>
    <row r="27" spans="1:7" x14ac:dyDescent="0.25">
      <c r="A27" s="42" t="s">
        <v>94</v>
      </c>
      <c r="B27" s="42">
        <v>1.47601151590837E-2</v>
      </c>
      <c r="C27" s="42">
        <v>1.43113313016079E-2</v>
      </c>
      <c r="D27" s="42">
        <v>1.2837882996225E-2</v>
      </c>
      <c r="E27" s="42">
        <v>1.2317752383845E-2</v>
      </c>
      <c r="F27" s="42">
        <v>1.27753734810142E-2</v>
      </c>
      <c r="G27" s="42">
        <v>1.1865756191540599E-2</v>
      </c>
    </row>
    <row r="28" spans="1:7" x14ac:dyDescent="0.25">
      <c r="A28" s="42" t="s">
        <v>95</v>
      </c>
      <c r="B28" s="42">
        <v>1.44914130725855E-2</v>
      </c>
      <c r="C28" s="42">
        <v>1.4071220501387699E-2</v>
      </c>
      <c r="D28" s="42">
        <v>1.32416694147541E-2</v>
      </c>
      <c r="E28" s="42">
        <v>1.26679074950118E-2</v>
      </c>
      <c r="F28" s="42">
        <v>1.29002455526331E-2</v>
      </c>
      <c r="G28" s="42">
        <v>1.1983207525088999E-2</v>
      </c>
    </row>
    <row r="29" spans="1:7" x14ac:dyDescent="0.25">
      <c r="A29" s="42" t="s">
        <v>96</v>
      </c>
      <c r="B29" s="42">
        <v>1.4752239092472001E-2</v>
      </c>
      <c r="C29" s="42">
        <v>1.43562611255885E-2</v>
      </c>
      <c r="D29" s="42">
        <v>1.32490825905389E-2</v>
      </c>
      <c r="E29" s="42">
        <v>1.2666420879582301E-2</v>
      </c>
      <c r="F29" s="42">
        <v>1.30004488408728E-2</v>
      </c>
      <c r="G29" s="42">
        <v>1.20815241229287E-2</v>
      </c>
    </row>
    <row r="30" spans="1:7" x14ac:dyDescent="0.25">
      <c r="A30" s="42" t="s">
        <v>97</v>
      </c>
      <c r="B30" s="42">
        <v>1.4092847469163399E-2</v>
      </c>
      <c r="C30" s="42">
        <v>1.39162398939729E-2</v>
      </c>
      <c r="D30" s="42">
        <v>1.33850680338416E-2</v>
      </c>
      <c r="E30" s="42">
        <v>1.27502431188002E-2</v>
      </c>
      <c r="F30" s="42">
        <v>1.30817685028974E-2</v>
      </c>
      <c r="G30" s="42">
        <v>1.2165251806250299E-2</v>
      </c>
    </row>
    <row r="31" spans="1:7" x14ac:dyDescent="0.25">
      <c r="A31" s="42" t="s">
        <v>98</v>
      </c>
      <c r="B31" s="42">
        <v>1.40725162274447E-2</v>
      </c>
      <c r="C31" s="42">
        <v>1.4011374703454101E-2</v>
      </c>
      <c r="D31" s="42">
        <v>1.3482018473402401E-2</v>
      </c>
      <c r="E31" s="42">
        <v>1.29131990408815E-2</v>
      </c>
      <c r="F31" s="42">
        <v>1.31359088416413E-2</v>
      </c>
      <c r="G31" s="42">
        <v>1.22266732507072E-2</v>
      </c>
    </row>
    <row r="32" spans="1:7" x14ac:dyDescent="0.25">
      <c r="A32" s="42" t="s">
        <v>99</v>
      </c>
      <c r="B32" s="42">
        <v>1.37072865338676E-2</v>
      </c>
      <c r="C32" s="42">
        <v>1.3700322075896099E-2</v>
      </c>
      <c r="D32" s="42">
        <v>1.35277716676993E-2</v>
      </c>
      <c r="E32" s="42">
        <v>1.29318389112669E-2</v>
      </c>
      <c r="F32" s="42">
        <v>1.3144750308250601E-2</v>
      </c>
      <c r="G32" s="42">
        <v>1.22541596113936E-2</v>
      </c>
    </row>
    <row r="33" spans="1:7" x14ac:dyDescent="0.25">
      <c r="A33" s="42" t="s">
        <v>100</v>
      </c>
      <c r="B33" s="42">
        <v>1.36488571094689E-2</v>
      </c>
      <c r="C33" s="42">
        <v>1.37672620565636E-2</v>
      </c>
      <c r="D33" s="42">
        <v>1.2987304820637599E-2</v>
      </c>
      <c r="E33" s="42">
        <v>1.2572764107522999E-2</v>
      </c>
      <c r="F33" s="42">
        <v>1.3118007600605001E-2</v>
      </c>
      <c r="G33" s="42">
        <v>1.22533138772186E-2</v>
      </c>
    </row>
    <row r="34" spans="1:7" x14ac:dyDescent="0.25">
      <c r="A34" s="42" t="s">
        <v>101</v>
      </c>
      <c r="B34" s="42">
        <v>1.35889623703517E-2</v>
      </c>
      <c r="C34" s="42">
        <v>1.3884225120610201E-2</v>
      </c>
      <c r="D34" s="42">
        <v>1.28573425826601E-2</v>
      </c>
      <c r="E34" s="42">
        <v>1.2426046600133399E-2</v>
      </c>
      <c r="F34" s="42">
        <v>1.3072599574561699E-2</v>
      </c>
      <c r="G34" s="42">
        <v>1.22259332333041E-2</v>
      </c>
    </row>
    <row r="35" spans="1:7" x14ac:dyDescent="0.25">
      <c r="A35" s="42" t="s">
        <v>102</v>
      </c>
      <c r="B35" s="42">
        <v>1.37587557133537E-2</v>
      </c>
      <c r="C35" s="42">
        <v>1.41938225311971E-2</v>
      </c>
      <c r="D35" s="42">
        <v>1.2905875717876301E-2</v>
      </c>
      <c r="E35" s="42">
        <v>1.23799615218185E-2</v>
      </c>
      <c r="F35" s="42">
        <v>1.2998702378332699E-2</v>
      </c>
      <c r="G35" s="42">
        <v>1.21726519802813E-2</v>
      </c>
    </row>
    <row r="36" spans="1:7" x14ac:dyDescent="0.25">
      <c r="A36" s="42" t="s">
        <v>103</v>
      </c>
      <c r="B36" s="42">
        <v>1.4153291701300001E-2</v>
      </c>
      <c r="C36" s="42">
        <v>1.4473224189635101E-2</v>
      </c>
      <c r="D36" s="42">
        <v>1.2719851338026099E-2</v>
      </c>
      <c r="E36" s="42">
        <v>1.24262753101995E-2</v>
      </c>
      <c r="F36" s="42">
        <v>1.2896752627552899E-2</v>
      </c>
      <c r="G36" s="42">
        <v>1.2097170205165601E-2</v>
      </c>
    </row>
    <row r="37" spans="1:7" x14ac:dyDescent="0.25">
      <c r="A37" s="42" t="s">
        <v>104</v>
      </c>
      <c r="B37" s="42">
        <v>1.37334790344602E-2</v>
      </c>
      <c r="C37" s="42">
        <v>1.40466637150016E-2</v>
      </c>
      <c r="D37" s="42">
        <v>1.24623593103754E-2</v>
      </c>
      <c r="E37" s="42">
        <v>1.2121176082050201E-2</v>
      </c>
      <c r="F37" s="42">
        <v>1.27487399272773E-2</v>
      </c>
      <c r="G37" s="42">
        <v>1.19845818431233E-2</v>
      </c>
    </row>
    <row r="38" spans="1:7" x14ac:dyDescent="0.25">
      <c r="A38" s="42" t="s">
        <v>105</v>
      </c>
      <c r="B38" s="42">
        <v>1.3888802394617299E-2</v>
      </c>
      <c r="C38" s="42">
        <v>1.4274950877332101E-2</v>
      </c>
      <c r="D38" s="42">
        <v>1.22480721978456E-2</v>
      </c>
      <c r="E38" s="42">
        <v>1.189166553074E-2</v>
      </c>
      <c r="F38" s="42">
        <v>1.2565579668381699E-2</v>
      </c>
      <c r="G38" s="42">
        <v>1.1844084253307101E-2</v>
      </c>
    </row>
    <row r="39" spans="1:7" x14ac:dyDescent="0.25">
      <c r="A39" s="42" t="s">
        <v>106</v>
      </c>
      <c r="B39" s="42">
        <v>1.41926720343587E-2</v>
      </c>
      <c r="C39" s="42">
        <v>1.45030561375413E-2</v>
      </c>
      <c r="D39" s="42">
        <v>1.1879614195166E-2</v>
      </c>
      <c r="E39" s="42">
        <v>1.1630021215145701E-2</v>
      </c>
      <c r="F39" s="42">
        <v>1.23542577010266E-2</v>
      </c>
      <c r="G39" s="42">
        <v>1.1685720529044799E-2</v>
      </c>
    </row>
    <row r="40" spans="1:7" x14ac:dyDescent="0.25">
      <c r="A40" s="42" t="s">
        <v>107</v>
      </c>
      <c r="B40" s="42">
        <v>1.1962279868517301E-2</v>
      </c>
      <c r="C40" s="42">
        <v>1.2168342409642799E-2</v>
      </c>
      <c r="D40" s="42">
        <v>1.1910656868764901E-2</v>
      </c>
      <c r="E40" s="42">
        <v>1.16455734996391E-2</v>
      </c>
      <c r="F40" s="42">
        <v>1.21319111888869E-2</v>
      </c>
      <c r="G40" s="42">
        <v>1.15144593586142E-2</v>
      </c>
    </row>
    <row r="41" spans="1:7" x14ac:dyDescent="0.25">
      <c r="A41" s="42" t="s">
        <v>108</v>
      </c>
      <c r="B41" s="42">
        <v>1.16963252471162E-2</v>
      </c>
      <c r="C41" s="42">
        <v>1.19398733451909E-2</v>
      </c>
      <c r="D41" s="42">
        <v>1.2066333560245999E-2</v>
      </c>
      <c r="E41" s="42">
        <v>1.19527311183831E-2</v>
      </c>
      <c r="F41" s="42">
        <v>1.1924518762247101E-2</v>
      </c>
      <c r="G41" s="42">
        <v>1.13548270330895E-2</v>
      </c>
    </row>
    <row r="42" spans="1:7" x14ac:dyDescent="0.25">
      <c r="A42" s="42" t="s">
        <v>109</v>
      </c>
      <c r="B42" s="42">
        <v>1.1996897928741E-2</v>
      </c>
      <c r="C42" s="42">
        <v>1.2269843793372299E-2</v>
      </c>
      <c r="D42" s="42">
        <v>1.2258612807164599E-2</v>
      </c>
      <c r="E42" s="42">
        <v>1.20653708259269E-2</v>
      </c>
      <c r="F42" s="42">
        <v>1.1693985706950599E-2</v>
      </c>
      <c r="G42" s="42">
        <v>1.1169082664912599E-2</v>
      </c>
    </row>
    <row r="43" spans="1:7" x14ac:dyDescent="0.25">
      <c r="A43" s="42" t="s">
        <v>110</v>
      </c>
      <c r="B43" s="42">
        <v>1.2095989836577101E-2</v>
      </c>
      <c r="C43" s="42">
        <v>1.23728003940728E-2</v>
      </c>
      <c r="D43" s="42">
        <v>1.18214670976038E-2</v>
      </c>
      <c r="E43" s="42">
        <v>1.1700463915498E-2</v>
      </c>
      <c r="F43" s="42">
        <v>1.15068959073397E-2</v>
      </c>
      <c r="G43" s="42">
        <v>1.10316508614807E-2</v>
      </c>
    </row>
    <row r="44" spans="1:7" x14ac:dyDescent="0.25">
      <c r="A44" s="42" t="s">
        <v>111</v>
      </c>
      <c r="B44" s="42">
        <v>1.18368122957489E-2</v>
      </c>
      <c r="C44" s="42">
        <v>1.2089396888964399E-2</v>
      </c>
      <c r="D44" s="42">
        <v>1.17881078065722E-2</v>
      </c>
      <c r="E44" s="42">
        <v>1.1720933466412099E-2</v>
      </c>
      <c r="F44" s="42">
        <v>1.13306123446958E-2</v>
      </c>
      <c r="G44" s="42">
        <v>1.09084908222513E-2</v>
      </c>
    </row>
    <row r="45" spans="1:7" x14ac:dyDescent="0.25">
      <c r="A45" s="42" t="s">
        <v>112</v>
      </c>
      <c r="B45" s="42">
        <v>1.25018820135915E-2</v>
      </c>
      <c r="C45" s="42">
        <v>1.2854477211484101E-2</v>
      </c>
      <c r="D45" s="42">
        <v>1.15968710374983E-2</v>
      </c>
      <c r="E45" s="42">
        <v>1.15745590241216E-2</v>
      </c>
      <c r="F45" s="42">
        <v>1.1268722078430099E-2</v>
      </c>
      <c r="G45" s="42">
        <v>1.08717013856403E-2</v>
      </c>
    </row>
    <row r="46" spans="1:7" x14ac:dyDescent="0.25">
      <c r="A46" s="42" t="s">
        <v>113</v>
      </c>
      <c r="B46" s="42">
        <v>1.22286008185981E-2</v>
      </c>
      <c r="C46" s="42">
        <v>1.2648927814326E-2</v>
      </c>
      <c r="D46" s="42">
        <v>1.1763435830913299E-2</v>
      </c>
      <c r="E46" s="42">
        <v>1.16262474990554E-2</v>
      </c>
      <c r="F46" s="42">
        <v>1.13943582274104E-2</v>
      </c>
      <c r="G46" s="42">
        <v>1.1010296073562799E-2</v>
      </c>
    </row>
    <row r="47" spans="1:7" x14ac:dyDescent="0.25">
      <c r="A47" s="42" t="s">
        <v>114</v>
      </c>
      <c r="B47" s="42">
        <v>1.2112657791499599E-2</v>
      </c>
      <c r="C47" s="42">
        <v>1.2607272228530199E-2</v>
      </c>
      <c r="D47" s="42">
        <v>1.17762930576651E-2</v>
      </c>
      <c r="E47" s="42">
        <v>1.17768530775684E-2</v>
      </c>
      <c r="F47" s="42">
        <v>1.12339019815364E-2</v>
      </c>
      <c r="G47" s="42">
        <v>1.09146223950198E-2</v>
      </c>
    </row>
    <row r="48" spans="1:7" x14ac:dyDescent="0.25">
      <c r="A48" s="42" t="s">
        <v>115</v>
      </c>
      <c r="B48" s="42">
        <v>1.12854876329269E-2</v>
      </c>
      <c r="C48" s="42">
        <v>1.18258207150863E-2</v>
      </c>
      <c r="D48" s="42">
        <v>1.2277029915755E-2</v>
      </c>
      <c r="E48" s="42">
        <v>1.2284360714197501E-2</v>
      </c>
      <c r="F48" s="42">
        <v>1.13845343756222E-2</v>
      </c>
      <c r="G48" s="42">
        <v>1.1146247842188499E-2</v>
      </c>
    </row>
    <row r="49" spans="1:7" x14ac:dyDescent="0.25">
      <c r="A49" s="42" t="s">
        <v>116</v>
      </c>
      <c r="B49" s="42">
        <v>1.14928296655895E-2</v>
      </c>
      <c r="C49" s="42">
        <v>1.1954425514901199E-2</v>
      </c>
      <c r="D49" s="42">
        <v>1.2689966973143601E-2</v>
      </c>
      <c r="E49" s="42">
        <v>1.2704844170683601E-2</v>
      </c>
      <c r="F49" s="42">
        <v>1.1208359966887099E-2</v>
      </c>
      <c r="G49" s="42">
        <v>1.09017249488516E-2</v>
      </c>
    </row>
    <row r="50" spans="1:7" x14ac:dyDescent="0.25">
      <c r="A50" s="42" t="s">
        <v>117</v>
      </c>
      <c r="B50" s="42">
        <v>1.16796572921936E-2</v>
      </c>
      <c r="C50" s="42">
        <v>1.2156518771753199E-2</v>
      </c>
      <c r="D50" s="42">
        <v>1.3704297916075201E-2</v>
      </c>
      <c r="E50" s="42">
        <v>1.3756224344448301E-2</v>
      </c>
      <c r="F50" s="42">
        <v>1.13784217567317E-2</v>
      </c>
      <c r="G50" s="42">
        <v>1.1114004226768E-2</v>
      </c>
    </row>
    <row r="51" spans="1:7" x14ac:dyDescent="0.25">
      <c r="A51" s="42" t="s">
        <v>118</v>
      </c>
      <c r="B51" s="42">
        <v>1.14338507481714E-2</v>
      </c>
      <c r="C51" s="42">
        <v>1.2018818865869399E-2</v>
      </c>
      <c r="D51" s="42">
        <v>1.4464264264890401E-2</v>
      </c>
      <c r="E51" s="42">
        <v>1.43079873788637E-2</v>
      </c>
      <c r="F51" s="42">
        <v>1.15477194692151E-2</v>
      </c>
      <c r="G51" s="42">
        <v>1.12702536155929E-2</v>
      </c>
    </row>
    <row r="52" spans="1:7" x14ac:dyDescent="0.25">
      <c r="A52" s="42" t="s">
        <v>119</v>
      </c>
      <c r="B52" s="42">
        <v>1.12534338734605E-2</v>
      </c>
      <c r="C52" s="42">
        <v>1.1822728379022899E-2</v>
      </c>
      <c r="D52" s="42">
        <v>1.5066816459149901E-2</v>
      </c>
      <c r="E52" s="42">
        <v>1.4888110461472899E-2</v>
      </c>
      <c r="F52" s="42">
        <v>1.1688746319330199E-2</v>
      </c>
      <c r="G52" s="42">
        <v>1.15137193412111E-2</v>
      </c>
    </row>
    <row r="53" spans="1:7" x14ac:dyDescent="0.25">
      <c r="A53" s="42" t="s">
        <v>120</v>
      </c>
      <c r="B53" s="42">
        <v>1.0890402151961199E-2</v>
      </c>
      <c r="C53" s="42">
        <v>1.15411438951283E-2</v>
      </c>
      <c r="D53" s="42">
        <v>1.5427745455173E-2</v>
      </c>
      <c r="E53" s="42">
        <v>1.5149411711968E-2</v>
      </c>
      <c r="F53" s="42">
        <v>1.17170171816985E-2</v>
      </c>
      <c r="G53" s="42">
        <v>1.1484435795402899E-2</v>
      </c>
    </row>
    <row r="54" spans="1:7" x14ac:dyDescent="0.25">
      <c r="A54" s="42" t="s">
        <v>121</v>
      </c>
      <c r="B54" s="42">
        <v>1.0749915103328501E-2</v>
      </c>
      <c r="C54" s="42">
        <v>1.1381070028314901E-2</v>
      </c>
      <c r="D54" s="42">
        <v>1.47481657312745E-2</v>
      </c>
      <c r="E54" s="42">
        <v>1.4514512568533E-2</v>
      </c>
      <c r="F54" s="42">
        <v>1.1697806093757099E-2</v>
      </c>
      <c r="G54" s="42">
        <v>1.1445003439495199E-2</v>
      </c>
    </row>
    <row r="55" spans="1:7" x14ac:dyDescent="0.25">
      <c r="A55" s="42" t="s">
        <v>122</v>
      </c>
      <c r="B55" s="42">
        <v>1.06585160977643E-2</v>
      </c>
      <c r="C55" s="42">
        <v>1.1204624970577301E-2</v>
      </c>
      <c r="D55" s="42">
        <v>1.46391688810634E-2</v>
      </c>
      <c r="E55" s="42">
        <v>1.42930068695355E-2</v>
      </c>
      <c r="F55" s="42">
        <v>1.14232840132312E-2</v>
      </c>
      <c r="G55" s="42">
        <v>1.1297317109191801E-2</v>
      </c>
    </row>
    <row r="56" spans="1:7" x14ac:dyDescent="0.25">
      <c r="A56" s="42" t="s">
        <v>123</v>
      </c>
      <c r="B56" s="42">
        <v>1.03260728210129E-2</v>
      </c>
      <c r="C56" s="42">
        <v>1.08886609857421E-2</v>
      </c>
      <c r="D56" s="42">
        <v>1.4689671141097401E-2</v>
      </c>
      <c r="E56" s="42">
        <v>1.4360247628962699E-2</v>
      </c>
      <c r="F56" s="42">
        <v>1.15932366491671E-2</v>
      </c>
      <c r="G56" s="42">
        <v>1.1384110578897599E-2</v>
      </c>
    </row>
    <row r="57" spans="1:7" x14ac:dyDescent="0.25">
      <c r="A57" s="42" t="s">
        <v>124</v>
      </c>
      <c r="B57" s="42">
        <v>1.0235406472808E-2</v>
      </c>
      <c r="C57" s="42">
        <v>1.07833396574638E-2</v>
      </c>
      <c r="D57" s="42">
        <v>1.4921796207859399E-2</v>
      </c>
      <c r="E57" s="42">
        <v>1.450010383437E-2</v>
      </c>
      <c r="F57" s="42">
        <v>1.16236905897105E-2</v>
      </c>
      <c r="G57" s="42">
        <v>1.14607552385039E-2</v>
      </c>
    </row>
    <row r="58" spans="1:7" x14ac:dyDescent="0.25">
      <c r="A58" s="42" t="s">
        <v>125</v>
      </c>
      <c r="B58" s="42">
        <v>9.7205315136078291E-3</v>
      </c>
      <c r="C58" s="42">
        <v>1.0421900142283801E-2</v>
      </c>
      <c r="D58" s="42">
        <v>1.51317975781386E-2</v>
      </c>
      <c r="E58" s="42">
        <v>1.4758317498973101E-2</v>
      </c>
      <c r="F58" s="42">
        <v>1.1847674410481601E-2</v>
      </c>
      <c r="G58" s="42">
        <v>1.1737733180805201E-2</v>
      </c>
    </row>
    <row r="59" spans="1:7" x14ac:dyDescent="0.25">
      <c r="A59" s="42" t="s">
        <v>126</v>
      </c>
      <c r="B59" s="42">
        <v>9.1952161870386302E-3</v>
      </c>
      <c r="C59" s="42">
        <v>9.9220331127345702E-3</v>
      </c>
      <c r="D59" s="42">
        <v>1.4838050487665301E-2</v>
      </c>
      <c r="E59" s="42">
        <v>1.44957583431145E-2</v>
      </c>
      <c r="F59" s="42">
        <v>1.21570165879012E-2</v>
      </c>
      <c r="G59" s="42">
        <v>1.1993144901644799E-2</v>
      </c>
    </row>
    <row r="60" spans="1:7" x14ac:dyDescent="0.25">
      <c r="A60" s="42" t="s">
        <v>127</v>
      </c>
      <c r="B60" s="42">
        <v>8.9887899760750702E-3</v>
      </c>
      <c r="C60" s="42">
        <v>9.6855603549419692E-3</v>
      </c>
      <c r="D60" s="42">
        <v>1.4450132898550599E-2</v>
      </c>
      <c r="E60" s="42">
        <v>1.42562989039299E-2</v>
      </c>
      <c r="F60" s="42">
        <v>1.21373688843248E-2</v>
      </c>
      <c r="G60" s="42">
        <v>1.1999170757641399E-2</v>
      </c>
    </row>
    <row r="61" spans="1:7" x14ac:dyDescent="0.25">
      <c r="A61" s="42" t="s">
        <v>128</v>
      </c>
      <c r="B61" s="42">
        <v>8.8014128564515397E-3</v>
      </c>
      <c r="C61" s="42">
        <v>9.4827394896044807E-3</v>
      </c>
      <c r="D61" s="42">
        <v>1.42716375253568E-2</v>
      </c>
      <c r="E61" s="42">
        <v>1.41042067099874E-2</v>
      </c>
      <c r="F61" s="42">
        <v>1.21405343476788E-2</v>
      </c>
      <c r="G61" s="42">
        <v>1.20430432179678E-2</v>
      </c>
    </row>
    <row r="62" spans="1:7" x14ac:dyDescent="0.25">
      <c r="A62" s="42" t="s">
        <v>129</v>
      </c>
      <c r="B62" s="42">
        <v>8.5997489183229896E-3</v>
      </c>
      <c r="C62" s="42">
        <v>9.3150257336931108E-3</v>
      </c>
      <c r="D62" s="42">
        <v>1.38378509110735E-2</v>
      </c>
      <c r="E62" s="42">
        <v>1.36776624367502E-2</v>
      </c>
      <c r="F62" s="42">
        <v>1.22132308509115E-2</v>
      </c>
      <c r="G62" s="42">
        <v>1.21697976274408E-2</v>
      </c>
    </row>
    <row r="63" spans="1:7" x14ac:dyDescent="0.25">
      <c r="A63" s="42" t="s">
        <v>130</v>
      </c>
      <c r="B63" s="42">
        <v>8.4814247548070602E-3</v>
      </c>
      <c r="C63" s="42">
        <v>9.1540423562727694E-3</v>
      </c>
      <c r="D63" s="42">
        <v>1.3647540788972699E-2</v>
      </c>
      <c r="E63" s="42">
        <v>1.3516993615329801E-2</v>
      </c>
      <c r="F63" s="42">
        <v>1.19531170863416E-2</v>
      </c>
      <c r="G63" s="42">
        <v>1.1845670004885201E-2</v>
      </c>
    </row>
    <row r="64" spans="1:7" x14ac:dyDescent="0.25">
      <c r="A64" s="42" t="s">
        <v>131</v>
      </c>
      <c r="B64" s="42">
        <v>8.0101429084811996E-3</v>
      </c>
      <c r="C64" s="42">
        <v>8.6483544588393697E-3</v>
      </c>
      <c r="D64" s="42">
        <v>1.32343720698409E-2</v>
      </c>
      <c r="E64" s="42">
        <v>1.31156074493613E-2</v>
      </c>
      <c r="F64" s="42">
        <v>1.17705025969898E-2</v>
      </c>
      <c r="G64" s="42">
        <v>1.17514763611484E-2</v>
      </c>
    </row>
    <row r="65" spans="1:7" x14ac:dyDescent="0.25">
      <c r="A65" s="42" t="s">
        <v>132</v>
      </c>
      <c r="B65" s="42">
        <v>7.6762343170113101E-3</v>
      </c>
      <c r="C65" s="42">
        <v>8.3393027546165809E-3</v>
      </c>
      <c r="D65" s="42">
        <v>1.2849466083388701E-2</v>
      </c>
      <c r="E65" s="42">
        <v>1.28217150144499E-2</v>
      </c>
      <c r="F65" s="42">
        <v>1.12869507811927E-2</v>
      </c>
      <c r="G65" s="42">
        <v>1.13669844618546E-2</v>
      </c>
    </row>
    <row r="66" spans="1:7" x14ac:dyDescent="0.25">
      <c r="A66" s="42" t="s">
        <v>133</v>
      </c>
      <c r="B66" s="42">
        <v>7.6399677777293402E-3</v>
      </c>
      <c r="C66" s="42">
        <v>8.23670995815887E-3</v>
      </c>
      <c r="D66" s="42">
        <v>1.2578074351141499E-2</v>
      </c>
      <c r="E66" s="42">
        <v>1.25179880466971E-2</v>
      </c>
      <c r="F66" s="42">
        <v>1.11865291851355E-2</v>
      </c>
      <c r="G66" s="42">
        <v>1.1120770100167701E-2</v>
      </c>
    </row>
    <row r="67" spans="1:7" x14ac:dyDescent="0.25">
      <c r="A67" s="42" t="s">
        <v>134</v>
      </c>
      <c r="B67" s="42">
        <v>6.9183002788860198E-3</v>
      </c>
      <c r="C67" s="42">
        <v>7.4867275117135902E-3</v>
      </c>
      <c r="D67" s="42">
        <v>1.21139400484891E-2</v>
      </c>
      <c r="E67" s="42">
        <v>1.2230613848668999E-2</v>
      </c>
      <c r="F67" s="42">
        <v>1.10467030280168E-2</v>
      </c>
      <c r="G67" s="42">
        <v>1.1138001933982599E-2</v>
      </c>
    </row>
    <row r="68" spans="1:7" x14ac:dyDescent="0.25">
      <c r="A68" s="42" t="s">
        <v>135</v>
      </c>
      <c r="B68" s="42">
        <v>6.8384406267297604E-3</v>
      </c>
      <c r="C68" s="42">
        <v>7.4301559519647396E-3</v>
      </c>
      <c r="D68" s="42">
        <v>1.1906255295642701E-2</v>
      </c>
      <c r="E68" s="42">
        <v>1.19115633064889E-2</v>
      </c>
      <c r="F68" s="42">
        <v>1.11964621908325E-2</v>
      </c>
      <c r="G68" s="42">
        <v>1.13168747119879E-2</v>
      </c>
    </row>
    <row r="69" spans="1:7" x14ac:dyDescent="0.25">
      <c r="A69" s="42" t="s">
        <v>136</v>
      </c>
      <c r="B69" s="42">
        <v>6.3272289543257702E-3</v>
      </c>
      <c r="C69" s="42">
        <v>6.9161005569479198E-3</v>
      </c>
      <c r="D69" s="42">
        <v>1.1624786277563E-2</v>
      </c>
      <c r="E69" s="42">
        <v>1.16789651692866E-2</v>
      </c>
      <c r="F69" s="42">
        <v>1.10377524074986E-2</v>
      </c>
      <c r="G69" s="42">
        <v>1.1225323987547799E-2</v>
      </c>
    </row>
    <row r="70" spans="1:7" x14ac:dyDescent="0.25">
      <c r="A70" s="42" t="s">
        <v>137</v>
      </c>
      <c r="B70" s="42">
        <v>6.1217185650612599E-3</v>
      </c>
      <c r="C70" s="42">
        <v>6.6032289081761697E-3</v>
      </c>
      <c r="D70" s="42">
        <v>1.15611951290339E-2</v>
      </c>
      <c r="E70" s="42">
        <v>1.16438581741435E-2</v>
      </c>
      <c r="F70" s="42">
        <v>1.10091540834041E-2</v>
      </c>
      <c r="G70" s="42">
        <v>1.1200797696473801E-2</v>
      </c>
    </row>
    <row r="71" spans="1:7" x14ac:dyDescent="0.25">
      <c r="A71" s="42" t="s">
        <v>138</v>
      </c>
      <c r="B71" s="42">
        <v>5.9783008869916301E-3</v>
      </c>
      <c r="C71" s="42">
        <v>6.41950776558346E-3</v>
      </c>
      <c r="D71" s="42">
        <v>1.1064512351451301E-2</v>
      </c>
      <c r="E71" s="42">
        <v>1.11133651758735E-2</v>
      </c>
      <c r="F71" s="42">
        <v>1.0967020674623599E-2</v>
      </c>
      <c r="G71" s="42">
        <v>1.12609505396683E-2</v>
      </c>
    </row>
    <row r="72" spans="1:7" x14ac:dyDescent="0.25">
      <c r="A72" s="42" t="s">
        <v>139</v>
      </c>
      <c r="B72" s="42">
        <v>5.67131745347351E-3</v>
      </c>
      <c r="C72" s="42">
        <v>6.11172937621033E-3</v>
      </c>
      <c r="D72" s="42">
        <v>1.09592220891326E-2</v>
      </c>
      <c r="E72" s="42">
        <v>1.11199977677898E-2</v>
      </c>
      <c r="F72" s="42">
        <v>1.08776236233509E-2</v>
      </c>
      <c r="G72" s="42">
        <v>1.11863144987275E-2</v>
      </c>
    </row>
    <row r="73" spans="1:7" x14ac:dyDescent="0.25">
      <c r="A73" s="42" t="s">
        <v>140</v>
      </c>
      <c r="B73" s="42">
        <v>5.3504135301299799E-3</v>
      </c>
      <c r="C73" s="42">
        <v>5.8785308566025596E-3</v>
      </c>
      <c r="D73" s="42">
        <v>1.0957484626058001E-2</v>
      </c>
      <c r="E73" s="42">
        <v>1.11649392957743E-2</v>
      </c>
      <c r="F73" s="42">
        <v>1.0332836464740701E-2</v>
      </c>
      <c r="G73" s="42">
        <v>1.0803514067783701E-2</v>
      </c>
    </row>
    <row r="74" spans="1:7" x14ac:dyDescent="0.25">
      <c r="A74" s="42" t="s">
        <v>141</v>
      </c>
      <c r="B74" s="42">
        <v>5.0872063738259601E-3</v>
      </c>
      <c r="C74" s="42">
        <v>5.4579731519744899E-3</v>
      </c>
      <c r="D74" s="42">
        <v>1.1136327491866599E-2</v>
      </c>
      <c r="E74" s="42">
        <v>1.1364260118362E-2</v>
      </c>
      <c r="F74" s="42">
        <v>1.011409203159E-2</v>
      </c>
      <c r="G74" s="42">
        <v>1.06059294211573E-2</v>
      </c>
    </row>
    <row r="75" spans="1:7" x14ac:dyDescent="0.25">
      <c r="A75" s="42" t="s">
        <v>142</v>
      </c>
      <c r="B75" s="42">
        <v>4.7073235330642796E-3</v>
      </c>
      <c r="C75" s="42">
        <v>5.1456472095668896E-3</v>
      </c>
      <c r="D75" s="42">
        <v>1.14407310225306E-2</v>
      </c>
      <c r="E75" s="42">
        <v>1.1891208110607799E-2</v>
      </c>
      <c r="F75" s="42">
        <v>1.0059842538937399E-2</v>
      </c>
      <c r="G75" s="42">
        <v>1.0518184500504599E-2</v>
      </c>
    </row>
    <row r="76" spans="1:7" x14ac:dyDescent="0.25">
      <c r="A76" s="42" t="s">
        <v>143</v>
      </c>
      <c r="B76" s="42">
        <v>4.2288982774859197E-3</v>
      </c>
      <c r="C76" s="42">
        <v>4.6923471230906197E-3</v>
      </c>
      <c r="D76" s="42">
        <v>1.1615403976960301E-2</v>
      </c>
      <c r="E76" s="42">
        <v>1.2086869572138399E-2</v>
      </c>
      <c r="F76" s="42">
        <v>9.7666551400139006E-3</v>
      </c>
      <c r="G76" s="42">
        <v>1.04578202237665E-2</v>
      </c>
    </row>
    <row r="77" spans="1:7" x14ac:dyDescent="0.25">
      <c r="A77" s="42" t="s">
        <v>144</v>
      </c>
      <c r="B77" s="42">
        <v>4.0548921546683598E-3</v>
      </c>
      <c r="C77" s="42">
        <v>4.4738826753145397E-3</v>
      </c>
      <c r="D77" s="42">
        <v>8.0472339761599194E-3</v>
      </c>
      <c r="E77" s="42">
        <v>8.5703379511420392E-3</v>
      </c>
      <c r="F77" s="42">
        <v>9.4089577810145507E-3</v>
      </c>
      <c r="G77" s="42">
        <v>1.0100074667756E-2</v>
      </c>
    </row>
    <row r="78" spans="1:7" x14ac:dyDescent="0.25">
      <c r="A78" s="42" t="s">
        <v>145</v>
      </c>
      <c r="B78" s="42">
        <v>3.7138401539459601E-3</v>
      </c>
      <c r="C78" s="42">
        <v>4.0278586736934201E-3</v>
      </c>
      <c r="D78" s="42">
        <v>8.1833352503342602E-3</v>
      </c>
      <c r="E78" s="42">
        <v>8.8108265856240205E-3</v>
      </c>
      <c r="F78" s="42">
        <v>9.1148971508210105E-3</v>
      </c>
      <c r="G78" s="42">
        <v>9.8205595229298101E-3</v>
      </c>
    </row>
    <row r="79" spans="1:7" x14ac:dyDescent="0.25">
      <c r="A79" s="42" t="s">
        <v>146</v>
      </c>
      <c r="B79" s="42">
        <v>3.3623477858545098E-3</v>
      </c>
      <c r="C79" s="42">
        <v>3.78338222256016E-3</v>
      </c>
      <c r="D79" s="42">
        <v>7.5439488388939699E-3</v>
      </c>
      <c r="E79" s="42">
        <v>8.1985697387307703E-3</v>
      </c>
      <c r="F79" s="42">
        <v>8.7139748439535696E-3</v>
      </c>
      <c r="G79" s="42">
        <v>9.5131351503297806E-3</v>
      </c>
    </row>
    <row r="80" spans="1:7" x14ac:dyDescent="0.25">
      <c r="A80" s="42" t="s">
        <v>147</v>
      </c>
      <c r="B80" s="42">
        <v>3.1326597037353398E-3</v>
      </c>
      <c r="C80" s="42">
        <v>3.4785142671290899E-3</v>
      </c>
      <c r="D80" s="42">
        <v>6.7076499456695301E-3</v>
      </c>
      <c r="E80" s="42">
        <v>7.4465710414632997E-3</v>
      </c>
      <c r="F80" s="42">
        <v>8.5990357780316006E-3</v>
      </c>
      <c r="G80" s="42">
        <v>9.4213729923459996E-3</v>
      </c>
    </row>
    <row r="81" spans="1:7" x14ac:dyDescent="0.25">
      <c r="A81" s="42" t="s">
        <v>148</v>
      </c>
      <c r="B81" s="42">
        <v>2.75955394354655E-3</v>
      </c>
      <c r="C81" s="42">
        <v>3.0574108561368901E-3</v>
      </c>
      <c r="D81" s="42">
        <v>6.1209665808244097E-3</v>
      </c>
      <c r="E81" s="42">
        <v>6.9336887182813401E-3</v>
      </c>
      <c r="F81" s="42">
        <v>8.5815711526303507E-3</v>
      </c>
      <c r="G81" s="42">
        <v>9.5561618764811607E-3</v>
      </c>
    </row>
    <row r="82" spans="1:7" x14ac:dyDescent="0.25">
      <c r="A82" s="42" t="s">
        <v>149</v>
      </c>
      <c r="B82" s="42">
        <v>2.50513867555331E-3</v>
      </c>
      <c r="C82" s="42">
        <v>2.7880138143747098E-3</v>
      </c>
      <c r="D82" s="42">
        <v>5.9415445606575603E-3</v>
      </c>
      <c r="E82" s="42">
        <v>6.9398638900654798E-3</v>
      </c>
      <c r="F82" s="42">
        <v>8.5043993391385707E-3</v>
      </c>
      <c r="G82" s="42">
        <v>9.4806801013654698E-3</v>
      </c>
    </row>
    <row r="83" spans="1:7" x14ac:dyDescent="0.25">
      <c r="A83" s="42" t="s">
        <v>150</v>
      </c>
      <c r="B83" s="42">
        <v>2.2311248232006202E-3</v>
      </c>
      <c r="C83" s="42">
        <v>2.4691393955974601E-3</v>
      </c>
      <c r="D83" s="42">
        <v>5.3711933487133601E-3</v>
      </c>
      <c r="E83" s="42">
        <v>6.5301298066850998E-3</v>
      </c>
      <c r="F83" s="42">
        <v>7.97784088329089E-3</v>
      </c>
      <c r="G83" s="42">
        <v>9.0345553240710596E-3</v>
      </c>
    </row>
    <row r="84" spans="1:7" x14ac:dyDescent="0.25">
      <c r="A84" s="42" t="s">
        <v>151</v>
      </c>
      <c r="B84" s="42">
        <v>1.8558210909341299E-3</v>
      </c>
      <c r="C84" s="42">
        <v>2.1026066210189402E-3</v>
      </c>
      <c r="D84" s="42">
        <v>4.9434299397552103E-3</v>
      </c>
      <c r="E84" s="42">
        <v>6.13320348700515E-3</v>
      </c>
      <c r="F84" s="42">
        <v>7.7117236537393502E-3</v>
      </c>
      <c r="G84" s="42">
        <v>8.8490223894379608E-3</v>
      </c>
    </row>
    <row r="85" spans="1:7" x14ac:dyDescent="0.25">
      <c r="A85" s="42" t="s">
        <v>152</v>
      </c>
      <c r="B85" s="42">
        <v>1.56202548988219E-3</v>
      </c>
      <c r="C85" s="42">
        <v>1.7586297094913999E-3</v>
      </c>
      <c r="D85" s="42">
        <v>4.2500663421317303E-3</v>
      </c>
      <c r="E85" s="42">
        <v>5.5255208414334801E-3</v>
      </c>
      <c r="F85" s="42">
        <v>7.30185072635377E-3</v>
      </c>
      <c r="G85" s="42">
        <v>8.5114687368547798E-3</v>
      </c>
    </row>
    <row r="86" spans="1:7" x14ac:dyDescent="0.25">
      <c r="A86" s="42" t="s">
        <v>153</v>
      </c>
      <c r="B86" s="42">
        <v>1.3290404496464701E-3</v>
      </c>
      <c r="C86" s="42">
        <v>1.5347081980739499E-3</v>
      </c>
      <c r="D86" s="42">
        <v>3.8627279073751501E-3</v>
      </c>
      <c r="E86" s="42">
        <v>5.2249958146057896E-3</v>
      </c>
      <c r="F86" s="42">
        <v>7.0841978322907003E-3</v>
      </c>
      <c r="G86" s="42">
        <v>8.3043695807600605E-3</v>
      </c>
    </row>
    <row r="87" spans="1:7" x14ac:dyDescent="0.25">
      <c r="A87" s="42" t="s">
        <v>154</v>
      </c>
      <c r="B87" s="42">
        <v>1.0742588529736199E-3</v>
      </c>
      <c r="C87" s="42">
        <v>1.26985870934624E-3</v>
      </c>
      <c r="D87" s="42">
        <v>3.3948870168303402E-3</v>
      </c>
      <c r="E87" s="42">
        <v>4.8133176956637498E-3</v>
      </c>
      <c r="F87" s="42">
        <v>6.7128562346966203E-3</v>
      </c>
      <c r="G87" s="42">
        <v>8.1027676968026107E-3</v>
      </c>
    </row>
    <row r="88" spans="1:7" x14ac:dyDescent="0.25">
      <c r="A88" s="42" t="s">
        <v>155</v>
      </c>
      <c r="B88" s="42">
        <v>7.9786386420342399E-4</v>
      </c>
      <c r="C88" s="42">
        <v>9.7099352392067504E-4</v>
      </c>
      <c r="D88" s="42">
        <v>2.9620270495201301E-3</v>
      </c>
      <c r="E88" s="42">
        <v>4.4469241698053301E-3</v>
      </c>
      <c r="F88" s="42">
        <v>6.5577485303517698E-3</v>
      </c>
      <c r="G88" s="42">
        <v>8.0976932917528107E-3</v>
      </c>
    </row>
    <row r="89" spans="1:7" x14ac:dyDescent="0.25">
      <c r="A89" s="42" t="s">
        <v>156</v>
      </c>
      <c r="B89" s="42">
        <v>6.8027235804672096E-4</v>
      </c>
      <c r="C89" s="42">
        <v>8.2401660984650696E-4</v>
      </c>
      <c r="D89" s="42">
        <v>2.51584653197158E-3</v>
      </c>
      <c r="E89" s="42">
        <v>4.0238105475593399E-3</v>
      </c>
      <c r="F89" s="42">
        <v>6.29872630486949E-3</v>
      </c>
      <c r="G89" s="42">
        <v>7.9922936701977108E-3</v>
      </c>
    </row>
    <row r="90" spans="1:7" x14ac:dyDescent="0.25">
      <c r="A90" s="42" t="s">
        <v>157</v>
      </c>
      <c r="B90" s="42">
        <v>5.04251427491282E-4</v>
      </c>
      <c r="C90" s="42">
        <v>6.2901753572830498E-4</v>
      </c>
      <c r="D90" s="42">
        <v>2.20345067116461E-3</v>
      </c>
      <c r="E90" s="42">
        <v>3.7326626334408899E-3</v>
      </c>
      <c r="F90" s="42">
        <v>6.2441493504905802E-3</v>
      </c>
      <c r="G90" s="42">
        <v>8.1759237029371407E-3</v>
      </c>
    </row>
    <row r="91" spans="1:7" x14ac:dyDescent="0.25">
      <c r="A91" s="42" t="s">
        <v>158</v>
      </c>
      <c r="B91" s="42">
        <v>3.9050637247054599E-4</v>
      </c>
      <c r="C91" s="42">
        <v>5.0932593986097597E-4</v>
      </c>
      <c r="D91" s="42">
        <v>1.8275794927001599E-3</v>
      </c>
      <c r="E91" s="42">
        <v>3.27341282075443E-3</v>
      </c>
      <c r="F91" s="42">
        <v>5.9608949572640601E-3</v>
      </c>
      <c r="G91" s="42">
        <v>7.9512755627118795E-3</v>
      </c>
    </row>
    <row r="92" spans="1:7" x14ac:dyDescent="0.25">
      <c r="A92" s="42" t="s">
        <v>159</v>
      </c>
      <c r="B92" s="42">
        <v>2.8372156236251199E-4</v>
      </c>
      <c r="C92" s="42">
        <v>3.7817451034677499E-4</v>
      </c>
      <c r="D92" s="42">
        <v>1.50649631652037E-3</v>
      </c>
      <c r="E92" s="42">
        <v>2.9083915552924901E-3</v>
      </c>
      <c r="F92" s="42">
        <v>5.5198040119737498E-3</v>
      </c>
      <c r="G92" s="42">
        <v>7.6342309638716098E-3</v>
      </c>
    </row>
    <row r="93" spans="1:7" x14ac:dyDescent="0.25">
      <c r="A93" s="42" t="s">
        <v>160</v>
      </c>
      <c r="B93" s="42">
        <v>2.09906333419909E-4</v>
      </c>
      <c r="C93" s="42">
        <v>2.7394459479665299E-4</v>
      </c>
      <c r="D93" s="42">
        <v>1.1551812828431199E-3</v>
      </c>
      <c r="E93" s="42">
        <v>2.3917355160202299E-3</v>
      </c>
      <c r="F93" s="42">
        <v>4.94641852926897E-3</v>
      </c>
      <c r="G93" s="42">
        <v>7.0782664606035403E-3</v>
      </c>
    </row>
    <row r="94" spans="1:7" x14ac:dyDescent="0.25">
      <c r="A94" s="42" t="s">
        <v>161</v>
      </c>
      <c r="B94" s="42">
        <v>1.4909577260367E-4</v>
      </c>
      <c r="C94" s="42">
        <v>2.0373037594438999E-4</v>
      </c>
      <c r="D94" s="42">
        <v>9.0996732758603699E-4</v>
      </c>
      <c r="E94" s="42">
        <v>2.0127629365274701E-3</v>
      </c>
      <c r="F94" s="42">
        <v>4.0458987820170197E-3</v>
      </c>
      <c r="G94" s="42">
        <v>6.0608482481197996E-3</v>
      </c>
    </row>
    <row r="95" spans="1:7" x14ac:dyDescent="0.25">
      <c r="A95" s="42" t="s">
        <v>162</v>
      </c>
      <c r="B95" s="42">
        <v>1.0788379614688201E-4</v>
      </c>
      <c r="C95" s="42">
        <v>1.46249305588652E-4</v>
      </c>
      <c r="D95" s="42">
        <v>6.8235966481788998E-4</v>
      </c>
      <c r="E95" s="42">
        <v>1.5875909236867699E-3</v>
      </c>
      <c r="F95" s="42">
        <v>3.3699086250799002E-3</v>
      </c>
      <c r="G95" s="42">
        <v>5.2466176711715804E-3</v>
      </c>
    </row>
    <row r="96" spans="1:7" x14ac:dyDescent="0.25">
      <c r="A96" s="42" t="s">
        <v>163</v>
      </c>
      <c r="B96" s="42">
        <v>7.0884599505676094E-5</v>
      </c>
      <c r="C96" s="42">
        <v>1.08413664341836E-4</v>
      </c>
      <c r="D96" s="42">
        <v>5.14289070071538E-4</v>
      </c>
      <c r="E96" s="42">
        <v>1.29724349479959E-3</v>
      </c>
      <c r="F96" s="42">
        <v>2.7476221912516199E-3</v>
      </c>
      <c r="G96" s="42">
        <v>4.5122032569857402E-3</v>
      </c>
    </row>
    <row r="97" spans="1:7" x14ac:dyDescent="0.25">
      <c r="A97" s="42" t="s">
        <v>164</v>
      </c>
      <c r="B97" s="42">
        <v>5.36671515637289E-5</v>
      </c>
      <c r="C97" s="42">
        <v>6.7121882788821505E-5</v>
      </c>
      <c r="D97" s="42">
        <v>3.5895987120533699E-4</v>
      </c>
      <c r="E97" s="42">
        <v>9.9477443241022907E-4</v>
      </c>
      <c r="F97" s="42">
        <v>2.2056730342690902E-3</v>
      </c>
      <c r="G97" s="42">
        <v>3.8042180357675801E-3</v>
      </c>
    </row>
    <row r="98" spans="1:7" x14ac:dyDescent="0.25">
      <c r="A98" s="42" t="s">
        <v>165</v>
      </c>
      <c r="B98" s="42">
        <v>2.9489458709079701E-5</v>
      </c>
      <c r="C98" s="42">
        <v>4.2746998524046203E-5</v>
      </c>
      <c r="D98" s="42">
        <v>2.4776223443311301E-4</v>
      </c>
      <c r="E98" s="42">
        <v>7.7772857970134096E-4</v>
      </c>
      <c r="F98" s="42">
        <v>1.71207905886627E-3</v>
      </c>
      <c r="G98" s="42">
        <v>3.1395766910164102E-3</v>
      </c>
    </row>
    <row r="99" spans="1:7" x14ac:dyDescent="0.25">
      <c r="A99" s="42" t="s">
        <v>166</v>
      </c>
      <c r="B99" s="42">
        <v>1.90490913400266E-5</v>
      </c>
      <c r="C99" s="42">
        <v>3.05595563916586E-5</v>
      </c>
      <c r="D99" s="42">
        <v>1.7849537319374799E-4</v>
      </c>
      <c r="E99" s="42">
        <v>5.5965353169509801E-4</v>
      </c>
      <c r="F99" s="42">
        <v>1.2379144792223401E-3</v>
      </c>
      <c r="G99" s="42">
        <v>2.4185883068581502E-3</v>
      </c>
    </row>
    <row r="100" spans="1:7" x14ac:dyDescent="0.25">
      <c r="A100" s="42" t="s">
        <v>167</v>
      </c>
      <c r="B100" s="42">
        <v>1.0989860388476899E-5</v>
      </c>
      <c r="C100" s="42">
        <v>1.34607569820401E-5</v>
      </c>
      <c r="D100" s="42">
        <v>1.05985247548526E-4</v>
      </c>
      <c r="E100" s="42">
        <v>3.9155163312709802E-4</v>
      </c>
      <c r="F100" s="42">
        <v>8.48671640591981E-4</v>
      </c>
      <c r="G100" s="42">
        <v>1.7873534620181299E-3</v>
      </c>
    </row>
    <row r="101" spans="1:7" x14ac:dyDescent="0.25">
      <c r="A101" s="42" t="s">
        <v>168</v>
      </c>
      <c r="B101" s="42">
        <v>6.7770805728941002E-6</v>
      </c>
      <c r="C101" s="42">
        <v>4.3656509130940796E-6</v>
      </c>
      <c r="D101" s="42">
        <v>6.3127825042564995E-5</v>
      </c>
      <c r="E101" s="42">
        <v>2.6118689546211798E-4</v>
      </c>
      <c r="F101" s="42">
        <v>5.6552640127421905E-4</v>
      </c>
      <c r="G101" s="42">
        <v>1.2771643209700701E-3</v>
      </c>
    </row>
    <row r="102" spans="1:7" x14ac:dyDescent="0.25">
      <c r="A102" s="44" t="s">
        <v>169</v>
      </c>
      <c r="B102" s="44">
        <v>4.0296154757748698E-6</v>
      </c>
      <c r="C102" s="44">
        <v>2.0736841837196899E-5</v>
      </c>
      <c r="D102" s="44">
        <v>8.2008257119515598E-5</v>
      </c>
      <c r="E102" s="44">
        <v>3.9189469822621599E-4</v>
      </c>
      <c r="F102" s="44">
        <v>9.0379436451467601E-4</v>
      </c>
      <c r="G102" s="44">
        <v>2.4891013936959201E-3</v>
      </c>
    </row>
  </sheetData>
  <mergeCells count="2">
    <mergeCell ref="A1:G1"/>
    <mergeCell ref="I1:J1"/>
  </mergeCells>
  <pageMargins left="0.7" right="0.7" top="0.75" bottom="0.75" header="0.3" footer="0.3"/>
  <pageSetup paperSize="9" orientation="portrait" horizontalDpi="300" verticalDpi="30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E113"/>
  <sheetViews>
    <sheetView workbookViewId="0">
      <selection sqref="A1:B1"/>
    </sheetView>
  </sheetViews>
  <sheetFormatPr defaultRowHeight="15" x14ac:dyDescent="0.25"/>
  <cols>
    <col min="1" max="1" width="8.5703125" customWidth="1"/>
    <col min="2" max="2" width="11.7109375" customWidth="1"/>
    <col min="4" max="4" width="12.7109375" customWidth="1"/>
    <col min="5" max="5" width="11.7109375" customWidth="1"/>
  </cols>
  <sheetData>
    <row r="1" spans="1:5" ht="15.75" x14ac:dyDescent="0.25">
      <c r="A1" s="91" t="s">
        <v>30</v>
      </c>
      <c r="B1" s="92"/>
      <c r="D1" s="91" t="s">
        <v>31</v>
      </c>
      <c r="E1" s="92"/>
    </row>
    <row r="2" spans="1:5" x14ac:dyDescent="0.25">
      <c r="A2" s="9" t="s">
        <v>29</v>
      </c>
      <c r="B2" s="9" t="s">
        <v>24</v>
      </c>
      <c r="D2" s="16" t="s">
        <v>32</v>
      </c>
      <c r="E2" s="10" t="s">
        <v>11</v>
      </c>
    </row>
    <row r="3" spans="1:5" x14ac:dyDescent="0.25">
      <c r="A3" s="46">
        <v>1950</v>
      </c>
      <c r="B3" s="46">
        <v>13.9760377823885</v>
      </c>
      <c r="D3" s="16" t="s">
        <v>33</v>
      </c>
      <c r="E3" s="11"/>
    </row>
    <row r="4" spans="1:5" x14ac:dyDescent="0.25">
      <c r="A4" s="45">
        <v>1951</v>
      </c>
      <c r="B4" s="45">
        <v>14.1869035451054</v>
      </c>
      <c r="D4" s="16" t="s">
        <v>34</v>
      </c>
      <c r="E4" s="12" t="s">
        <v>171</v>
      </c>
    </row>
    <row r="5" spans="1:5" x14ac:dyDescent="0.25">
      <c r="A5" s="45">
        <v>1952</v>
      </c>
      <c r="B5" s="45">
        <v>14.4721134064</v>
      </c>
    </row>
    <row r="6" spans="1:5" x14ac:dyDescent="0.25">
      <c r="A6" s="45">
        <v>1953</v>
      </c>
      <c r="B6" s="45">
        <v>14.803364648374901</v>
      </c>
      <c r="D6" s="17" t="str">
        <f>HYPERLINK("#'OVERZICHT'!A1", "Link naar overzicht")</f>
        <v>Link naar overzicht</v>
      </c>
    </row>
    <row r="7" spans="1:5" x14ac:dyDescent="0.25">
      <c r="A7" s="45">
        <v>1954</v>
      </c>
      <c r="B7" s="45">
        <v>15.104269678350001</v>
      </c>
    </row>
    <row r="8" spans="1:5" x14ac:dyDescent="0.25">
      <c r="A8" s="45">
        <v>1955</v>
      </c>
      <c r="B8" s="45">
        <v>15.373035404563201</v>
      </c>
    </row>
    <row r="9" spans="1:5" x14ac:dyDescent="0.25">
      <c r="A9" s="45">
        <v>1956</v>
      </c>
      <c r="B9" s="45">
        <v>15.610186862472201</v>
      </c>
    </row>
    <row r="10" spans="1:5" x14ac:dyDescent="0.25">
      <c r="A10" s="45">
        <v>1957</v>
      </c>
      <c r="B10" s="45">
        <v>15.8749185323045</v>
      </c>
    </row>
    <row r="11" spans="1:5" x14ac:dyDescent="0.25">
      <c r="A11" s="45">
        <v>1958</v>
      </c>
      <c r="B11" s="45">
        <v>16.148172037188999</v>
      </c>
    </row>
    <row r="12" spans="1:5" x14ac:dyDescent="0.25">
      <c r="A12" s="45">
        <v>1959</v>
      </c>
      <c r="B12" s="45">
        <v>16.472420450078602</v>
      </c>
    </row>
    <row r="13" spans="1:5" x14ac:dyDescent="0.25">
      <c r="A13" s="45">
        <v>1960</v>
      </c>
      <c r="B13" s="45">
        <v>16.791767135456901</v>
      </c>
    </row>
    <row r="14" spans="1:5" x14ac:dyDescent="0.25">
      <c r="A14" s="45">
        <v>1961</v>
      </c>
      <c r="B14" s="45">
        <v>17.131821954423401</v>
      </c>
    </row>
    <row r="15" spans="1:5" x14ac:dyDescent="0.25">
      <c r="A15" s="45">
        <v>1962</v>
      </c>
      <c r="B15" s="45">
        <v>17.475960811110198</v>
      </c>
    </row>
    <row r="16" spans="1:5" x14ac:dyDescent="0.25">
      <c r="A16" s="45">
        <v>1963</v>
      </c>
      <c r="B16" s="45">
        <v>17.7178687718867</v>
      </c>
    </row>
    <row r="17" spans="1:2" x14ac:dyDescent="0.25">
      <c r="A17" s="45">
        <v>1964</v>
      </c>
      <c r="B17" s="45">
        <v>17.906983692812599</v>
      </c>
    </row>
    <row r="18" spans="1:2" x14ac:dyDescent="0.25">
      <c r="A18" s="45">
        <v>1965</v>
      </c>
      <c r="B18" s="45">
        <v>18.1123678692719</v>
      </c>
    </row>
    <row r="19" spans="1:2" x14ac:dyDescent="0.25">
      <c r="A19" s="45">
        <v>1966</v>
      </c>
      <c r="B19" s="45">
        <v>18.2966162315013</v>
      </c>
    </row>
    <row r="20" spans="1:2" x14ac:dyDescent="0.25">
      <c r="A20" s="45">
        <v>1967</v>
      </c>
      <c r="B20" s="45">
        <v>18.309126464677501</v>
      </c>
    </row>
    <row r="21" spans="1:2" x14ac:dyDescent="0.25">
      <c r="A21" s="45">
        <v>1968</v>
      </c>
      <c r="B21" s="45">
        <v>18.498685143599999</v>
      </c>
    </row>
    <row r="22" spans="1:2" x14ac:dyDescent="0.25">
      <c r="A22" s="45">
        <v>1969</v>
      </c>
      <c r="B22" s="45">
        <v>18.619478303489899</v>
      </c>
    </row>
    <row r="23" spans="1:2" x14ac:dyDescent="0.25">
      <c r="A23" s="45">
        <v>1970</v>
      </c>
      <c r="B23" s="45">
        <v>18.757583301855501</v>
      </c>
    </row>
    <row r="24" spans="1:2" x14ac:dyDescent="0.25">
      <c r="A24" s="45">
        <v>1971</v>
      </c>
      <c r="B24" s="45">
        <v>18.867440132536199</v>
      </c>
    </row>
    <row r="25" spans="1:2" x14ac:dyDescent="0.25">
      <c r="A25" s="45">
        <v>1972</v>
      </c>
      <c r="B25" s="45">
        <v>18.9808000346335</v>
      </c>
    </row>
    <row r="26" spans="1:2" x14ac:dyDescent="0.25">
      <c r="A26" s="45">
        <v>1973</v>
      </c>
      <c r="B26" s="45">
        <v>19.110255599355298</v>
      </c>
    </row>
    <row r="27" spans="1:2" x14ac:dyDescent="0.25">
      <c r="A27" s="45">
        <v>1974</v>
      </c>
      <c r="B27" s="45">
        <v>19.290437952373999</v>
      </c>
    </row>
    <row r="28" spans="1:2" x14ac:dyDescent="0.25">
      <c r="A28" s="45">
        <v>1975</v>
      </c>
      <c r="B28" s="45">
        <v>19.475984257695298</v>
      </c>
    </row>
    <row r="29" spans="1:2" x14ac:dyDescent="0.25">
      <c r="A29" s="45">
        <v>1976</v>
      </c>
      <c r="B29" s="45">
        <v>19.557616283777801</v>
      </c>
    </row>
    <row r="30" spans="1:2" x14ac:dyDescent="0.25">
      <c r="A30" s="45">
        <v>1977</v>
      </c>
      <c r="B30" s="45">
        <v>19.612986751933999</v>
      </c>
    </row>
    <row r="31" spans="1:2" x14ac:dyDescent="0.25">
      <c r="A31" s="45">
        <v>1978</v>
      </c>
      <c r="B31" s="45">
        <v>19.811709440639699</v>
      </c>
    </row>
    <row r="32" spans="1:2" x14ac:dyDescent="0.25">
      <c r="A32" s="45">
        <v>1979</v>
      </c>
      <c r="B32" s="45">
        <v>19.947975387045801</v>
      </c>
    </row>
    <row r="33" spans="1:2" x14ac:dyDescent="0.25">
      <c r="A33" s="45">
        <v>1980</v>
      </c>
      <c r="B33" s="45">
        <v>20.081341089930799</v>
      </c>
    </row>
    <row r="34" spans="1:2" x14ac:dyDescent="0.25">
      <c r="A34" s="45">
        <v>1981</v>
      </c>
      <c r="B34" s="45">
        <v>20.096083838252401</v>
      </c>
    </row>
    <row r="35" spans="1:2" x14ac:dyDescent="0.25">
      <c r="A35" s="45">
        <v>1982</v>
      </c>
      <c r="B35" s="45">
        <v>20.131590284383002</v>
      </c>
    </row>
    <row r="36" spans="1:2" x14ac:dyDescent="0.25">
      <c r="A36" s="45">
        <v>1983</v>
      </c>
      <c r="B36" s="45">
        <v>20.0997609504449</v>
      </c>
    </row>
    <row r="37" spans="1:2" x14ac:dyDescent="0.25">
      <c r="A37" s="45">
        <v>1984</v>
      </c>
      <c r="B37" s="45">
        <v>20.055664200410799</v>
      </c>
    </row>
    <row r="38" spans="1:2" x14ac:dyDescent="0.25">
      <c r="A38" s="45">
        <v>1985</v>
      </c>
      <c r="B38" s="45">
        <v>20.021179267837201</v>
      </c>
    </row>
    <row r="39" spans="1:2" x14ac:dyDescent="0.25">
      <c r="A39" s="45">
        <v>1986</v>
      </c>
      <c r="B39" s="45">
        <v>20.238692817754899</v>
      </c>
    </row>
    <row r="40" spans="1:2" x14ac:dyDescent="0.25">
      <c r="A40" s="45">
        <v>1987</v>
      </c>
      <c r="B40" s="45">
        <v>20.400271941204199</v>
      </c>
    </row>
    <row r="41" spans="1:2" x14ac:dyDescent="0.25">
      <c r="A41" s="45">
        <v>1988</v>
      </c>
      <c r="B41" s="45">
        <v>20.553505864796399</v>
      </c>
    </row>
    <row r="42" spans="1:2" x14ac:dyDescent="0.25">
      <c r="A42" s="45">
        <v>1989</v>
      </c>
      <c r="B42" s="45">
        <v>20.732317508790999</v>
      </c>
    </row>
    <row r="43" spans="1:2" x14ac:dyDescent="0.25">
      <c r="A43" s="45">
        <v>1990</v>
      </c>
      <c r="B43" s="45">
        <v>20.7929844201884</v>
      </c>
    </row>
    <row r="44" spans="1:2" x14ac:dyDescent="0.25">
      <c r="A44" s="45">
        <v>1991</v>
      </c>
      <c r="B44" s="45">
        <v>20.812798775197301</v>
      </c>
    </row>
    <row r="45" spans="1:2" x14ac:dyDescent="0.25">
      <c r="A45" s="45">
        <v>1992</v>
      </c>
      <c r="B45" s="45">
        <v>20.8318402417719</v>
      </c>
    </row>
    <row r="46" spans="1:2" x14ac:dyDescent="0.25">
      <c r="A46" s="45">
        <v>1993</v>
      </c>
      <c r="B46" s="45">
        <v>20.8844889417846</v>
      </c>
    </row>
    <row r="47" spans="1:2" x14ac:dyDescent="0.25">
      <c r="A47" s="45">
        <v>1994</v>
      </c>
      <c r="B47" s="45">
        <v>20.955010772347901</v>
      </c>
    </row>
    <row r="48" spans="1:2" x14ac:dyDescent="0.25">
      <c r="A48" s="45">
        <v>1995</v>
      </c>
      <c r="B48" s="45">
        <v>21.116235052138599</v>
      </c>
    </row>
    <row r="49" spans="1:2" x14ac:dyDescent="0.25">
      <c r="A49" s="45">
        <v>1996</v>
      </c>
      <c r="B49" s="45">
        <v>21.330969564684601</v>
      </c>
    </row>
    <row r="50" spans="1:2" x14ac:dyDescent="0.25">
      <c r="A50" s="45">
        <v>1997</v>
      </c>
      <c r="B50" s="45">
        <v>21.4919516529867</v>
      </c>
    </row>
    <row r="51" spans="1:2" x14ac:dyDescent="0.25">
      <c r="A51" s="45">
        <v>1998</v>
      </c>
      <c r="B51" s="45">
        <v>21.670809835091902</v>
      </c>
    </row>
    <row r="52" spans="1:2" x14ac:dyDescent="0.25">
      <c r="A52" s="45">
        <v>1999</v>
      </c>
      <c r="B52" s="45">
        <v>21.767660263616499</v>
      </c>
    </row>
    <row r="53" spans="1:2" x14ac:dyDescent="0.25">
      <c r="A53" s="45">
        <v>2000</v>
      </c>
      <c r="B53" s="45">
        <v>21.877745591299501</v>
      </c>
    </row>
    <row r="54" spans="1:2" x14ac:dyDescent="0.25">
      <c r="A54" s="45">
        <v>2001</v>
      </c>
      <c r="B54" s="45">
        <v>21.9546306176745</v>
      </c>
    </row>
    <row r="55" spans="1:2" x14ac:dyDescent="0.25">
      <c r="A55" s="45">
        <v>2002</v>
      </c>
      <c r="B55" s="45">
        <v>22.0622952086282</v>
      </c>
    </row>
    <row r="56" spans="1:2" x14ac:dyDescent="0.25">
      <c r="A56" s="45">
        <v>2003</v>
      </c>
      <c r="B56" s="45">
        <v>22.1976409953018</v>
      </c>
    </row>
    <row r="57" spans="1:2" x14ac:dyDescent="0.25">
      <c r="A57" s="45">
        <v>2004</v>
      </c>
      <c r="B57" s="45">
        <v>22.4681293273267</v>
      </c>
    </row>
    <row r="58" spans="1:2" x14ac:dyDescent="0.25">
      <c r="A58" s="45">
        <v>2005</v>
      </c>
      <c r="B58" s="45">
        <v>22.820750313668501</v>
      </c>
    </row>
    <row r="59" spans="1:2" x14ac:dyDescent="0.25">
      <c r="A59" s="45">
        <v>2006</v>
      </c>
      <c r="B59" s="45">
        <v>23.2392296665628</v>
      </c>
    </row>
    <row r="60" spans="1:2" x14ac:dyDescent="0.25">
      <c r="A60" s="45">
        <v>2007</v>
      </c>
      <c r="B60" s="45">
        <v>23.606710844923899</v>
      </c>
    </row>
    <row r="61" spans="1:2" x14ac:dyDescent="0.25">
      <c r="A61" s="45">
        <v>2008</v>
      </c>
      <c r="B61" s="45">
        <v>24.027825331092998</v>
      </c>
    </row>
    <row r="62" spans="1:2" x14ac:dyDescent="0.25">
      <c r="A62" s="45">
        <v>2009</v>
      </c>
      <c r="B62" s="45">
        <v>24.521032773840901</v>
      </c>
    </row>
    <row r="63" spans="1:2" x14ac:dyDescent="0.25">
      <c r="A63" s="45">
        <v>2010</v>
      </c>
      <c r="B63" s="45">
        <v>25.111257283227999</v>
      </c>
    </row>
    <row r="64" spans="1:2" x14ac:dyDescent="0.25">
      <c r="A64" s="45">
        <v>2011</v>
      </c>
      <c r="B64" s="45">
        <v>25.573443431844201</v>
      </c>
    </row>
    <row r="65" spans="1:2" x14ac:dyDescent="0.25">
      <c r="A65" s="45">
        <v>2012</v>
      </c>
      <c r="B65" s="45">
        <v>26.843634088219801</v>
      </c>
    </row>
    <row r="66" spans="1:2" x14ac:dyDescent="0.25">
      <c r="A66" s="45">
        <v>2013</v>
      </c>
      <c r="B66" s="45">
        <v>28.006912023126301</v>
      </c>
    </row>
    <row r="67" spans="1:2" x14ac:dyDescent="0.25">
      <c r="A67" s="45">
        <v>2014</v>
      </c>
      <c r="B67" s="45">
        <v>29.003962053710001</v>
      </c>
    </row>
    <row r="68" spans="1:2" x14ac:dyDescent="0.25">
      <c r="A68" s="45">
        <v>2015</v>
      </c>
      <c r="B68" s="45">
        <v>29.882666456830201</v>
      </c>
    </row>
    <row r="69" spans="1:2" x14ac:dyDescent="0.25">
      <c r="A69" s="45">
        <v>2016</v>
      </c>
      <c r="B69" s="45">
        <v>30.622453118826201</v>
      </c>
    </row>
    <row r="70" spans="1:2" x14ac:dyDescent="0.25">
      <c r="A70" s="45">
        <v>2017</v>
      </c>
      <c r="B70" s="45">
        <v>31.269291814857201</v>
      </c>
    </row>
    <row r="71" spans="1:2" x14ac:dyDescent="0.25">
      <c r="A71" s="45">
        <v>2018</v>
      </c>
      <c r="B71" s="45">
        <v>31.971337966889202</v>
      </c>
    </row>
    <row r="72" spans="1:2" x14ac:dyDescent="0.25">
      <c r="A72" s="45">
        <v>2019</v>
      </c>
      <c r="B72" s="45">
        <v>32.565835924397398</v>
      </c>
    </row>
    <row r="73" spans="1:2" x14ac:dyDescent="0.25">
      <c r="A73" s="45">
        <v>2020</v>
      </c>
      <c r="B73" s="45">
        <v>33.201731956752198</v>
      </c>
    </row>
    <row r="74" spans="1:2" x14ac:dyDescent="0.25">
      <c r="A74" s="45">
        <v>2021</v>
      </c>
      <c r="B74" s="45">
        <v>33.864525998601998</v>
      </c>
    </row>
    <row r="75" spans="1:2" x14ac:dyDescent="0.25">
      <c r="A75" s="45">
        <v>2022</v>
      </c>
      <c r="B75" s="45">
        <v>34.610828266224303</v>
      </c>
    </row>
    <row r="76" spans="1:2" x14ac:dyDescent="0.25">
      <c r="A76" s="45">
        <v>2023</v>
      </c>
      <c r="B76" s="45">
        <v>35.3927315380434</v>
      </c>
    </row>
    <row r="77" spans="1:2" x14ac:dyDescent="0.25">
      <c r="A77" s="45">
        <v>2024</v>
      </c>
      <c r="B77" s="45">
        <v>36.221839219919502</v>
      </c>
    </row>
    <row r="78" spans="1:2" x14ac:dyDescent="0.25">
      <c r="A78" s="45">
        <v>2025</v>
      </c>
      <c r="B78" s="45">
        <v>37.135302486522598</v>
      </c>
    </row>
    <row r="79" spans="1:2" x14ac:dyDescent="0.25">
      <c r="A79" s="45">
        <v>2026</v>
      </c>
      <c r="B79" s="45">
        <v>38.0694890872904</v>
      </c>
    </row>
    <row r="80" spans="1:2" x14ac:dyDescent="0.25">
      <c r="A80" s="45">
        <v>2027</v>
      </c>
      <c r="B80" s="45">
        <v>39.075111304295802</v>
      </c>
    </row>
    <row r="81" spans="1:2" x14ac:dyDescent="0.25">
      <c r="A81" s="45">
        <v>2028</v>
      </c>
      <c r="B81" s="45">
        <v>40.096340711422499</v>
      </c>
    </row>
    <row r="82" spans="1:2" x14ac:dyDescent="0.25">
      <c r="A82" s="45">
        <v>2029</v>
      </c>
      <c r="B82" s="45">
        <v>41.140580308373401</v>
      </c>
    </row>
    <row r="83" spans="1:2" x14ac:dyDescent="0.25">
      <c r="A83" s="45">
        <v>2030</v>
      </c>
      <c r="B83" s="45">
        <v>42.212549977198599</v>
      </c>
    </row>
    <row r="84" spans="1:2" x14ac:dyDescent="0.25">
      <c r="A84" s="45">
        <v>2031</v>
      </c>
      <c r="B84" s="45">
        <v>43.197178053673099</v>
      </c>
    </row>
    <row r="85" spans="1:2" x14ac:dyDescent="0.25">
      <c r="A85" s="45">
        <v>2032</v>
      </c>
      <c r="B85" s="45">
        <v>44.125446740203898</v>
      </c>
    </row>
    <row r="86" spans="1:2" x14ac:dyDescent="0.25">
      <c r="A86" s="45">
        <v>2033</v>
      </c>
      <c r="B86" s="45">
        <v>45.025212155993998</v>
      </c>
    </row>
    <row r="87" spans="1:2" x14ac:dyDescent="0.25">
      <c r="A87" s="45">
        <v>2034</v>
      </c>
      <c r="B87" s="45">
        <v>45.950515369764801</v>
      </c>
    </row>
    <row r="88" spans="1:2" x14ac:dyDescent="0.25">
      <c r="A88" s="45">
        <v>2035</v>
      </c>
      <c r="B88" s="45">
        <v>46.989443652158798</v>
      </c>
    </row>
    <row r="89" spans="1:2" x14ac:dyDescent="0.25">
      <c r="A89" s="45">
        <v>2036</v>
      </c>
      <c r="B89" s="45">
        <v>47.945890261659201</v>
      </c>
    </row>
    <row r="90" spans="1:2" x14ac:dyDescent="0.25">
      <c r="A90" s="45">
        <v>2037</v>
      </c>
      <c r="B90" s="45">
        <v>48.724767821228902</v>
      </c>
    </row>
    <row r="91" spans="1:2" x14ac:dyDescent="0.25">
      <c r="A91" s="45">
        <v>2038</v>
      </c>
      <c r="B91" s="45">
        <v>49.331468150646899</v>
      </c>
    </row>
    <row r="92" spans="1:2" x14ac:dyDescent="0.25">
      <c r="A92" s="45">
        <v>2039</v>
      </c>
      <c r="B92" s="45">
        <v>49.657834016718603</v>
      </c>
    </row>
    <row r="93" spans="1:2" x14ac:dyDescent="0.25">
      <c r="A93" s="45">
        <v>2040</v>
      </c>
      <c r="B93" s="45">
        <v>49.839088859405003</v>
      </c>
    </row>
    <row r="94" spans="1:2" x14ac:dyDescent="0.25">
      <c r="A94" s="45">
        <v>2041</v>
      </c>
      <c r="B94" s="45">
        <v>49.857527046214301</v>
      </c>
    </row>
    <row r="95" spans="1:2" x14ac:dyDescent="0.25">
      <c r="A95" s="45">
        <v>2042</v>
      </c>
      <c r="B95" s="45">
        <v>49.817489030843603</v>
      </c>
    </row>
    <row r="96" spans="1:2" x14ac:dyDescent="0.25">
      <c r="A96" s="45">
        <v>2043</v>
      </c>
      <c r="B96" s="45">
        <v>49.714207591400601</v>
      </c>
    </row>
    <row r="97" spans="1:2" x14ac:dyDescent="0.25">
      <c r="A97" s="45">
        <v>2044</v>
      </c>
      <c r="B97" s="45">
        <v>49.616918423507897</v>
      </c>
    </row>
    <row r="98" spans="1:2" x14ac:dyDescent="0.25">
      <c r="A98" s="45">
        <v>2045</v>
      </c>
      <c r="B98" s="45">
        <v>49.485920227396498</v>
      </c>
    </row>
    <row r="99" spans="1:2" x14ac:dyDescent="0.25">
      <c r="A99" s="45">
        <v>2046</v>
      </c>
      <c r="B99" s="45">
        <v>49.419855416315499</v>
      </c>
    </row>
    <row r="100" spans="1:2" x14ac:dyDescent="0.25">
      <c r="A100" s="45">
        <v>2047</v>
      </c>
      <c r="B100" s="45">
        <v>49.292922750793998</v>
      </c>
    </row>
    <row r="101" spans="1:2" x14ac:dyDescent="0.25">
      <c r="A101" s="45">
        <v>2048</v>
      </c>
      <c r="B101" s="45">
        <v>49.077356191040202</v>
      </c>
    </row>
    <row r="102" spans="1:2" x14ac:dyDescent="0.25">
      <c r="A102" s="45">
        <v>2049</v>
      </c>
      <c r="B102" s="45">
        <v>48.834215354010396</v>
      </c>
    </row>
    <row r="103" spans="1:2" x14ac:dyDescent="0.25">
      <c r="A103" s="45">
        <v>2050</v>
      </c>
      <c r="B103" s="45">
        <v>48.647113980857497</v>
      </c>
    </row>
    <row r="104" spans="1:2" x14ac:dyDescent="0.25">
      <c r="A104" s="45">
        <v>2051</v>
      </c>
      <c r="B104" s="45">
        <v>48.497829091005002</v>
      </c>
    </row>
    <row r="105" spans="1:2" x14ac:dyDescent="0.25">
      <c r="A105" s="45">
        <v>2052</v>
      </c>
      <c r="B105" s="45">
        <v>48.411224601358199</v>
      </c>
    </row>
    <row r="106" spans="1:2" x14ac:dyDescent="0.25">
      <c r="A106" s="45">
        <v>2053</v>
      </c>
      <c r="B106" s="45">
        <v>48.338582368011799</v>
      </c>
    </row>
    <row r="107" spans="1:2" x14ac:dyDescent="0.25">
      <c r="A107" s="45">
        <v>2054</v>
      </c>
      <c r="B107" s="45">
        <v>48.255163762252998</v>
      </c>
    </row>
    <row r="108" spans="1:2" x14ac:dyDescent="0.25">
      <c r="A108" s="45">
        <v>2055</v>
      </c>
      <c r="B108" s="45">
        <v>48.203703010504398</v>
      </c>
    </row>
    <row r="109" spans="1:2" x14ac:dyDescent="0.25">
      <c r="A109" s="45">
        <v>2056</v>
      </c>
      <c r="B109" s="45">
        <v>48.261428983423897</v>
      </c>
    </row>
    <row r="110" spans="1:2" x14ac:dyDescent="0.25">
      <c r="A110" s="45">
        <v>2057</v>
      </c>
      <c r="B110" s="45">
        <v>48.323903534441101</v>
      </c>
    </row>
    <row r="111" spans="1:2" x14ac:dyDescent="0.25">
      <c r="A111" s="45">
        <v>2058</v>
      </c>
      <c r="B111" s="45">
        <v>48.369847014344799</v>
      </c>
    </row>
    <row r="112" spans="1:2" x14ac:dyDescent="0.25">
      <c r="A112" s="45">
        <v>2059</v>
      </c>
      <c r="B112" s="45">
        <v>48.413311239632002</v>
      </c>
    </row>
    <row r="113" spans="1:2" x14ac:dyDescent="0.25">
      <c r="A113" s="47">
        <v>2060</v>
      </c>
      <c r="B113" s="47">
        <v>48.4857372915368</v>
      </c>
    </row>
  </sheetData>
  <mergeCells count="2">
    <mergeCell ref="A1:B1"/>
    <mergeCell ref="D1:E1"/>
  </mergeCells>
  <pageMargins left="0.7" right="0.7" top="0.75" bottom="0.75" header="0.3" footer="0.3"/>
  <pageSetup paperSize="9" orientation="portrait" horizontalDpi="300" verticalDpi="30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113"/>
  <sheetViews>
    <sheetView workbookViewId="0">
      <selection activeCell="B15" sqref="B15"/>
    </sheetView>
  </sheetViews>
  <sheetFormatPr defaultRowHeight="15" x14ac:dyDescent="0.25"/>
  <cols>
    <col min="1" max="1" width="6.42578125" customWidth="1"/>
    <col min="2" max="2" width="29" customWidth="1"/>
    <col min="3" max="3" width="7.7109375" customWidth="1"/>
    <col min="4" max="4" width="9" customWidth="1"/>
    <col min="6" max="6" width="12.7109375" customWidth="1"/>
    <col min="7" max="7" width="17.7109375" customWidth="1"/>
  </cols>
  <sheetData>
    <row r="1" spans="1:7" ht="15.75" x14ac:dyDescent="0.25">
      <c r="A1" s="91" t="s">
        <v>30</v>
      </c>
      <c r="B1" s="92"/>
      <c r="C1" s="92"/>
      <c r="D1" s="92"/>
      <c r="F1" s="91" t="s">
        <v>31</v>
      </c>
      <c r="G1" s="92"/>
    </row>
    <row r="2" spans="1:7" x14ac:dyDescent="0.25">
      <c r="A2" s="9" t="s">
        <v>29</v>
      </c>
      <c r="B2" s="9" t="s">
        <v>172</v>
      </c>
      <c r="C2" s="9" t="s">
        <v>173</v>
      </c>
      <c r="D2" s="9" t="s">
        <v>174</v>
      </c>
      <c r="F2" s="16" t="s">
        <v>32</v>
      </c>
      <c r="G2" s="10" t="s">
        <v>12</v>
      </c>
    </row>
    <row r="3" spans="1:7" x14ac:dyDescent="0.25">
      <c r="A3" s="49">
        <v>1950</v>
      </c>
      <c r="B3" s="49">
        <v>71.430000000000007</v>
      </c>
      <c r="C3" s="49">
        <v>70.290000000000006</v>
      </c>
      <c r="D3" s="49">
        <v>72.58</v>
      </c>
      <c r="F3" s="16" t="s">
        <v>33</v>
      </c>
      <c r="G3" s="11"/>
    </row>
    <row r="4" spans="1:7" x14ac:dyDescent="0.25">
      <c r="A4" s="48">
        <v>1951</v>
      </c>
      <c r="B4" s="48">
        <v>71.489999999999995</v>
      </c>
      <c r="C4" s="48">
        <v>70.239999999999995</v>
      </c>
      <c r="D4" s="48">
        <v>72.75</v>
      </c>
      <c r="F4" s="16" t="s">
        <v>34</v>
      </c>
      <c r="G4" s="12" t="s">
        <v>175</v>
      </c>
    </row>
    <row r="5" spans="1:7" x14ac:dyDescent="0.25">
      <c r="A5" s="48">
        <v>1952</v>
      </c>
      <c r="B5" s="48">
        <v>72.12</v>
      </c>
      <c r="C5" s="48">
        <v>70.959999999999994</v>
      </c>
      <c r="D5" s="48">
        <v>73.290000000000006</v>
      </c>
    </row>
    <row r="6" spans="1:7" x14ac:dyDescent="0.25">
      <c r="A6" s="48">
        <v>1953</v>
      </c>
      <c r="B6" s="48">
        <v>71.680000000000007</v>
      </c>
      <c r="C6" s="48">
        <v>70.41</v>
      </c>
      <c r="D6" s="48">
        <v>72.98</v>
      </c>
      <c r="F6" s="17" t="str">
        <f>HYPERLINK("#'OVERZICHT'!A1", "Link naar overzicht")</f>
        <v>Link naar overzicht</v>
      </c>
    </row>
    <row r="7" spans="1:7" x14ac:dyDescent="0.25">
      <c r="A7" s="48">
        <v>1954</v>
      </c>
      <c r="B7" s="48">
        <v>72.38</v>
      </c>
      <c r="C7" s="48">
        <v>70.959999999999994</v>
      </c>
      <c r="D7" s="48">
        <v>73.83</v>
      </c>
    </row>
    <row r="8" spans="1:7" x14ac:dyDescent="0.25">
      <c r="A8" s="48">
        <v>1955</v>
      </c>
      <c r="B8" s="48">
        <v>72.489999999999995</v>
      </c>
      <c r="C8" s="48">
        <v>70.94</v>
      </c>
      <c r="D8" s="48">
        <v>74.08</v>
      </c>
    </row>
    <row r="9" spans="1:7" x14ac:dyDescent="0.25">
      <c r="A9" s="48">
        <v>1956</v>
      </c>
      <c r="B9" s="48">
        <v>72.52</v>
      </c>
      <c r="C9" s="48">
        <v>70.97</v>
      </c>
      <c r="D9" s="48">
        <v>74.099999999999994</v>
      </c>
    </row>
    <row r="10" spans="1:7" x14ac:dyDescent="0.25">
      <c r="A10" s="48">
        <v>1957</v>
      </c>
      <c r="B10" s="48">
        <v>72.97</v>
      </c>
      <c r="C10" s="48">
        <v>71.38</v>
      </c>
      <c r="D10" s="48">
        <v>74.58</v>
      </c>
    </row>
    <row r="11" spans="1:7" x14ac:dyDescent="0.25">
      <c r="A11" s="48">
        <v>1958</v>
      </c>
      <c r="B11" s="48">
        <v>73.14</v>
      </c>
      <c r="C11" s="48">
        <v>71.459999999999994</v>
      </c>
      <c r="D11" s="48">
        <v>74.84</v>
      </c>
    </row>
    <row r="12" spans="1:7" x14ac:dyDescent="0.25">
      <c r="A12" s="48">
        <v>1959</v>
      </c>
      <c r="B12" s="48">
        <v>73.17</v>
      </c>
      <c r="C12" s="48">
        <v>71.239999999999995</v>
      </c>
      <c r="D12" s="48">
        <v>75.16</v>
      </c>
    </row>
    <row r="13" spans="1:7" x14ac:dyDescent="0.25">
      <c r="A13" s="48">
        <v>1960</v>
      </c>
      <c r="B13" s="48">
        <v>73.319999999999993</v>
      </c>
      <c r="C13" s="48">
        <v>71.39</v>
      </c>
      <c r="D13" s="48">
        <v>75.3</v>
      </c>
    </row>
    <row r="14" spans="1:7" x14ac:dyDescent="0.25">
      <c r="A14" s="48">
        <v>1961</v>
      </c>
      <c r="B14" s="48">
        <v>73.569999999999993</v>
      </c>
      <c r="C14" s="48">
        <v>71.45</v>
      </c>
      <c r="D14" s="48">
        <v>75.739999999999995</v>
      </c>
    </row>
    <row r="15" spans="1:7" x14ac:dyDescent="0.25">
      <c r="A15" s="48">
        <v>1962</v>
      </c>
      <c r="B15" s="48">
        <v>73.22</v>
      </c>
      <c r="C15" s="48">
        <v>70.95</v>
      </c>
      <c r="D15" s="48">
        <v>75.56</v>
      </c>
    </row>
    <row r="16" spans="1:7" x14ac:dyDescent="0.25">
      <c r="A16" s="48">
        <v>1963</v>
      </c>
      <c r="B16" s="48">
        <v>73.349999999999994</v>
      </c>
      <c r="C16" s="48">
        <v>71.02</v>
      </c>
      <c r="D16" s="48">
        <v>75.77</v>
      </c>
    </row>
    <row r="17" spans="1:4" x14ac:dyDescent="0.25">
      <c r="A17" s="48">
        <v>1964</v>
      </c>
      <c r="B17" s="48">
        <v>73.73</v>
      </c>
      <c r="C17" s="48">
        <v>71.28</v>
      </c>
      <c r="D17" s="48">
        <v>76.27</v>
      </c>
    </row>
    <row r="18" spans="1:4" x14ac:dyDescent="0.25">
      <c r="A18" s="48">
        <v>1965</v>
      </c>
      <c r="B18" s="48">
        <v>73.58</v>
      </c>
      <c r="C18" s="48">
        <v>71.11</v>
      </c>
      <c r="D18" s="48">
        <v>76.14</v>
      </c>
    </row>
    <row r="19" spans="1:4" x14ac:dyDescent="0.25">
      <c r="A19" s="48">
        <v>1966</v>
      </c>
      <c r="B19" s="48">
        <v>73.53</v>
      </c>
      <c r="C19" s="48">
        <v>71.03</v>
      </c>
      <c r="D19" s="48">
        <v>76.11</v>
      </c>
    </row>
    <row r="20" spans="1:4" x14ac:dyDescent="0.25">
      <c r="A20" s="48">
        <v>1967</v>
      </c>
      <c r="B20" s="48">
        <v>73.819999999999993</v>
      </c>
      <c r="C20" s="48">
        <v>71.17</v>
      </c>
      <c r="D20" s="48">
        <v>76.569999999999993</v>
      </c>
    </row>
    <row r="21" spans="1:4" x14ac:dyDescent="0.25">
      <c r="A21" s="48">
        <v>1968</v>
      </c>
      <c r="B21" s="48">
        <v>73.63</v>
      </c>
      <c r="C21" s="48">
        <v>70.92</v>
      </c>
      <c r="D21" s="48">
        <v>76.44</v>
      </c>
    </row>
    <row r="22" spans="1:4" x14ac:dyDescent="0.25">
      <c r="A22" s="48">
        <v>1969</v>
      </c>
      <c r="B22" s="48">
        <v>73.569999999999993</v>
      </c>
      <c r="C22" s="48">
        <v>70.92</v>
      </c>
      <c r="D22" s="48">
        <v>76.290000000000006</v>
      </c>
    </row>
    <row r="23" spans="1:4" x14ac:dyDescent="0.25">
      <c r="A23" s="48">
        <v>1970</v>
      </c>
      <c r="B23" s="48">
        <v>73.599999999999994</v>
      </c>
      <c r="C23" s="48">
        <v>70.81</v>
      </c>
      <c r="D23" s="48">
        <v>76.5</v>
      </c>
    </row>
    <row r="24" spans="1:4" x14ac:dyDescent="0.25">
      <c r="A24" s="48">
        <v>1971</v>
      </c>
      <c r="B24" s="48">
        <v>73.83</v>
      </c>
      <c r="C24" s="48">
        <v>70.989999999999995</v>
      </c>
      <c r="D24" s="48">
        <v>76.77</v>
      </c>
    </row>
    <row r="25" spans="1:4" x14ac:dyDescent="0.25">
      <c r="A25" s="48">
        <v>1972</v>
      </c>
      <c r="B25" s="48">
        <v>73.75</v>
      </c>
      <c r="C25" s="48">
        <v>70.81</v>
      </c>
      <c r="D25" s="48">
        <v>76.790000000000006</v>
      </c>
    </row>
    <row r="26" spans="1:4" x14ac:dyDescent="0.25">
      <c r="A26" s="48">
        <v>1973</v>
      </c>
      <c r="B26" s="48">
        <v>74.180000000000007</v>
      </c>
      <c r="C26" s="48">
        <v>71.3</v>
      </c>
      <c r="D26" s="48">
        <v>77.13</v>
      </c>
    </row>
    <row r="27" spans="1:4" x14ac:dyDescent="0.25">
      <c r="A27" s="48">
        <v>1974</v>
      </c>
      <c r="B27" s="48">
        <v>74.58</v>
      </c>
      <c r="C27" s="48">
        <v>71.61</v>
      </c>
      <c r="D27" s="48">
        <v>77.61</v>
      </c>
    </row>
    <row r="28" spans="1:4" x14ac:dyDescent="0.25">
      <c r="A28" s="48">
        <v>1975</v>
      </c>
      <c r="B28" s="48">
        <v>74.53</v>
      </c>
      <c r="C28" s="48">
        <v>71.45</v>
      </c>
      <c r="D28" s="48">
        <v>77.709999999999994</v>
      </c>
    </row>
    <row r="29" spans="1:4" x14ac:dyDescent="0.25">
      <c r="A29" s="48">
        <v>1976</v>
      </c>
      <c r="B29" s="48">
        <v>74.680000000000007</v>
      </c>
      <c r="C29" s="48">
        <v>71.53</v>
      </c>
      <c r="D29" s="48">
        <v>77.92</v>
      </c>
    </row>
    <row r="30" spans="1:4" x14ac:dyDescent="0.25">
      <c r="A30" s="48">
        <v>1977</v>
      </c>
      <c r="B30" s="48">
        <v>75.28</v>
      </c>
      <c r="C30" s="48">
        <v>72.08</v>
      </c>
      <c r="D30" s="48">
        <v>78.52</v>
      </c>
    </row>
    <row r="31" spans="1:4" x14ac:dyDescent="0.25">
      <c r="A31" s="48">
        <v>1978</v>
      </c>
      <c r="B31" s="48">
        <v>75.19</v>
      </c>
      <c r="C31" s="48">
        <v>71.95</v>
      </c>
      <c r="D31" s="48">
        <v>78.5</v>
      </c>
    </row>
    <row r="32" spans="1:4" x14ac:dyDescent="0.25">
      <c r="A32" s="48">
        <v>1979</v>
      </c>
      <c r="B32" s="48">
        <v>75.69</v>
      </c>
      <c r="C32" s="48">
        <v>72.459999999999994</v>
      </c>
      <c r="D32" s="48">
        <v>78.930000000000007</v>
      </c>
    </row>
    <row r="33" spans="1:4" x14ac:dyDescent="0.25">
      <c r="A33" s="48">
        <v>1980</v>
      </c>
      <c r="B33" s="48">
        <v>75.81</v>
      </c>
      <c r="C33" s="48">
        <v>72.48</v>
      </c>
      <c r="D33" s="48">
        <v>79.180000000000007</v>
      </c>
    </row>
    <row r="34" spans="1:4" x14ac:dyDescent="0.25">
      <c r="A34" s="48">
        <v>1981</v>
      </c>
      <c r="B34" s="48">
        <v>76.010000000000005</v>
      </c>
      <c r="C34" s="48">
        <v>72.709999999999994</v>
      </c>
      <c r="D34" s="48">
        <v>79.319999999999993</v>
      </c>
    </row>
    <row r="35" spans="1:4" x14ac:dyDescent="0.25">
      <c r="A35" s="48">
        <v>1982</v>
      </c>
      <c r="B35" s="48">
        <v>76.069999999999993</v>
      </c>
      <c r="C35" s="48">
        <v>72.73</v>
      </c>
      <c r="D35" s="48">
        <v>79.41</v>
      </c>
    </row>
    <row r="36" spans="1:4" x14ac:dyDescent="0.25">
      <c r="A36" s="48">
        <v>1983</v>
      </c>
      <c r="B36" s="48">
        <v>76.25</v>
      </c>
      <c r="C36" s="48">
        <v>72.930000000000007</v>
      </c>
      <c r="D36" s="48">
        <v>79.56</v>
      </c>
    </row>
    <row r="37" spans="1:4" x14ac:dyDescent="0.25">
      <c r="A37" s="48">
        <v>1984</v>
      </c>
      <c r="B37" s="48">
        <v>76.33</v>
      </c>
      <c r="C37" s="48">
        <v>72.959999999999994</v>
      </c>
      <c r="D37" s="48">
        <v>79.680000000000007</v>
      </c>
    </row>
    <row r="38" spans="1:4" x14ac:dyDescent="0.25">
      <c r="A38" s="48">
        <v>1985</v>
      </c>
      <c r="B38" s="48">
        <v>76.38</v>
      </c>
      <c r="C38" s="48">
        <v>73.08</v>
      </c>
      <c r="D38" s="48">
        <v>79.66</v>
      </c>
    </row>
    <row r="39" spans="1:4" x14ac:dyDescent="0.25">
      <c r="A39" s="48">
        <v>1986</v>
      </c>
      <c r="B39" s="48">
        <v>76.37</v>
      </c>
      <c r="C39" s="48">
        <v>73.09</v>
      </c>
      <c r="D39" s="48">
        <v>79.61</v>
      </c>
    </row>
    <row r="40" spans="1:4" x14ac:dyDescent="0.25">
      <c r="A40" s="48">
        <v>1987</v>
      </c>
      <c r="B40" s="48">
        <v>76.819999999999993</v>
      </c>
      <c r="C40" s="48">
        <v>73.510000000000005</v>
      </c>
      <c r="D40" s="48">
        <v>80.06</v>
      </c>
    </row>
    <row r="41" spans="1:4" x14ac:dyDescent="0.25">
      <c r="A41" s="48">
        <v>1988</v>
      </c>
      <c r="B41" s="48">
        <v>77</v>
      </c>
      <c r="C41" s="48">
        <v>73.680000000000007</v>
      </c>
      <c r="D41" s="48">
        <v>80.239999999999995</v>
      </c>
    </row>
    <row r="42" spans="1:4" x14ac:dyDescent="0.25">
      <c r="A42" s="48">
        <v>1989</v>
      </c>
      <c r="B42" s="48">
        <v>76.84</v>
      </c>
      <c r="C42" s="48">
        <v>73.66</v>
      </c>
      <c r="D42" s="48">
        <v>79.92</v>
      </c>
    </row>
    <row r="43" spans="1:4" x14ac:dyDescent="0.25">
      <c r="A43" s="48">
        <v>1990</v>
      </c>
      <c r="B43" s="48">
        <v>77.02</v>
      </c>
      <c r="C43" s="48">
        <v>73.84</v>
      </c>
      <c r="D43" s="48">
        <v>80.11</v>
      </c>
    </row>
    <row r="44" spans="1:4" x14ac:dyDescent="0.25">
      <c r="A44" s="48">
        <v>1991</v>
      </c>
      <c r="B44" s="48">
        <v>77.16</v>
      </c>
      <c r="C44" s="48">
        <v>74.05</v>
      </c>
      <c r="D44" s="48">
        <v>80.150000000000006</v>
      </c>
    </row>
    <row r="45" spans="1:4" x14ac:dyDescent="0.25">
      <c r="A45" s="48">
        <v>1992</v>
      </c>
      <c r="B45" s="48">
        <v>77.36</v>
      </c>
      <c r="C45" s="48">
        <v>74.3</v>
      </c>
      <c r="D45" s="48">
        <v>80.28</v>
      </c>
    </row>
    <row r="46" spans="1:4" x14ac:dyDescent="0.25">
      <c r="A46" s="48">
        <v>1993</v>
      </c>
      <c r="B46" s="48">
        <v>77.040000000000006</v>
      </c>
      <c r="C46" s="48">
        <v>73.98</v>
      </c>
      <c r="D46" s="48">
        <v>80</v>
      </c>
    </row>
    <row r="47" spans="1:4" x14ac:dyDescent="0.25">
      <c r="A47" s="48">
        <v>1994</v>
      </c>
      <c r="B47" s="48">
        <v>77.52</v>
      </c>
      <c r="C47" s="48">
        <v>74.58</v>
      </c>
      <c r="D47" s="48">
        <v>80.31</v>
      </c>
    </row>
    <row r="48" spans="1:4" x14ac:dyDescent="0.25">
      <c r="A48" s="48">
        <v>1995</v>
      </c>
      <c r="B48" s="48">
        <v>77.540000000000006</v>
      </c>
      <c r="C48" s="48">
        <v>74.599999999999994</v>
      </c>
      <c r="D48" s="48">
        <v>80.36</v>
      </c>
    </row>
    <row r="49" spans="1:4" x14ac:dyDescent="0.25">
      <c r="A49" s="48">
        <v>1996</v>
      </c>
      <c r="B49" s="48">
        <v>77.569999999999993</v>
      </c>
      <c r="C49" s="48">
        <v>74.66</v>
      </c>
      <c r="D49" s="48">
        <v>80.349999999999994</v>
      </c>
    </row>
    <row r="50" spans="1:4" x14ac:dyDescent="0.25">
      <c r="A50" s="48">
        <v>1997</v>
      </c>
      <c r="B50" s="48">
        <v>77.94</v>
      </c>
      <c r="C50" s="48">
        <v>75.16</v>
      </c>
      <c r="D50" s="48">
        <v>80.55</v>
      </c>
    </row>
    <row r="51" spans="1:4" x14ac:dyDescent="0.25">
      <c r="A51" s="48">
        <v>1998</v>
      </c>
      <c r="B51" s="48">
        <v>78.010000000000005</v>
      </c>
      <c r="C51" s="48">
        <v>75.19</v>
      </c>
      <c r="D51" s="48">
        <v>80.69</v>
      </c>
    </row>
    <row r="52" spans="1:4" x14ac:dyDescent="0.25">
      <c r="A52" s="48">
        <v>1999</v>
      </c>
      <c r="B52" s="48">
        <v>77.97</v>
      </c>
      <c r="C52" s="48">
        <v>75.34</v>
      </c>
      <c r="D52" s="48">
        <v>80.45</v>
      </c>
    </row>
    <row r="53" spans="1:4" x14ac:dyDescent="0.25">
      <c r="A53" s="48">
        <v>2000</v>
      </c>
      <c r="B53" s="48">
        <v>78.13</v>
      </c>
      <c r="C53" s="48">
        <v>75.540000000000006</v>
      </c>
      <c r="D53" s="48">
        <v>80.58</v>
      </c>
    </row>
    <row r="54" spans="1:4" x14ac:dyDescent="0.25">
      <c r="A54" s="48">
        <v>2001</v>
      </c>
      <c r="B54" s="48">
        <v>78.33</v>
      </c>
      <c r="C54" s="48">
        <v>75.8</v>
      </c>
      <c r="D54" s="48">
        <v>80.709999999999994</v>
      </c>
    </row>
    <row r="55" spans="1:4" x14ac:dyDescent="0.25">
      <c r="A55" s="48">
        <v>2002</v>
      </c>
      <c r="B55" s="48">
        <v>78.41</v>
      </c>
      <c r="C55" s="48">
        <v>75.989999999999995</v>
      </c>
      <c r="D55" s="48">
        <v>80.69</v>
      </c>
    </row>
    <row r="56" spans="1:4" x14ac:dyDescent="0.25">
      <c r="A56" s="48">
        <v>2003</v>
      </c>
      <c r="B56" s="48">
        <v>78.66</v>
      </c>
      <c r="C56" s="48">
        <v>76.239999999999995</v>
      </c>
      <c r="D56" s="48">
        <v>80.930000000000007</v>
      </c>
    </row>
    <row r="57" spans="1:4" x14ac:dyDescent="0.25">
      <c r="A57" s="48">
        <v>2004</v>
      </c>
      <c r="B57" s="48">
        <v>79.239999999999995</v>
      </c>
      <c r="C57" s="48">
        <v>76.87</v>
      </c>
      <c r="D57" s="48">
        <v>81.44</v>
      </c>
    </row>
    <row r="58" spans="1:4" x14ac:dyDescent="0.25">
      <c r="A58" s="48">
        <v>2005</v>
      </c>
      <c r="B58" s="48">
        <v>79.48</v>
      </c>
      <c r="C58" s="48">
        <v>77.19</v>
      </c>
      <c r="D58" s="48">
        <v>81.599999999999994</v>
      </c>
    </row>
    <row r="59" spans="1:4" x14ac:dyDescent="0.25">
      <c r="A59" s="48">
        <v>2006</v>
      </c>
      <c r="B59" s="48">
        <v>79.84</v>
      </c>
      <c r="C59" s="48">
        <v>77.63</v>
      </c>
      <c r="D59" s="48">
        <v>81.89</v>
      </c>
    </row>
    <row r="60" spans="1:4" x14ac:dyDescent="0.25">
      <c r="A60" s="48">
        <v>2007</v>
      </c>
      <c r="B60" s="48">
        <v>80.25</v>
      </c>
      <c r="C60" s="48">
        <v>78.010000000000005</v>
      </c>
      <c r="D60" s="48">
        <v>82.31</v>
      </c>
    </row>
    <row r="61" spans="1:4" x14ac:dyDescent="0.25">
      <c r="A61" s="48">
        <v>2008</v>
      </c>
      <c r="B61" s="48">
        <v>80.39</v>
      </c>
      <c r="C61" s="48">
        <v>78.319999999999993</v>
      </c>
      <c r="D61" s="48">
        <v>82.28</v>
      </c>
    </row>
    <row r="62" spans="1:4" x14ac:dyDescent="0.25">
      <c r="A62" s="48">
        <v>2009</v>
      </c>
      <c r="B62" s="48">
        <v>80.67</v>
      </c>
      <c r="C62" s="48">
        <v>78.53</v>
      </c>
      <c r="D62" s="48">
        <v>82.65</v>
      </c>
    </row>
    <row r="63" spans="1:4" x14ac:dyDescent="0.25">
      <c r="A63" s="48">
        <v>2010</v>
      </c>
      <c r="B63" s="48">
        <v>80.819999999999993</v>
      </c>
      <c r="C63" s="48">
        <v>78.77</v>
      </c>
      <c r="D63" s="48">
        <v>82.72</v>
      </c>
    </row>
    <row r="64" spans="1:4" x14ac:dyDescent="0.25">
      <c r="A64" s="48">
        <v>2011</v>
      </c>
      <c r="B64" s="48">
        <v>81.09</v>
      </c>
      <c r="C64" s="48">
        <v>79.180000000000007</v>
      </c>
      <c r="D64" s="48">
        <v>82.85</v>
      </c>
    </row>
    <row r="65" spans="1:4" x14ac:dyDescent="0.25">
      <c r="A65" s="48">
        <v>2012</v>
      </c>
      <c r="B65" s="48">
        <v>81.05</v>
      </c>
      <c r="C65" s="48">
        <v>79.14</v>
      </c>
      <c r="D65" s="48">
        <v>82.82</v>
      </c>
    </row>
    <row r="66" spans="1:4" x14ac:dyDescent="0.25">
      <c r="A66" s="48">
        <v>2013</v>
      </c>
      <c r="B66" s="48">
        <v>81.290000000000006</v>
      </c>
      <c r="C66" s="48">
        <v>79.41</v>
      </c>
      <c r="D66" s="48">
        <v>83.04</v>
      </c>
    </row>
    <row r="67" spans="1:4" x14ac:dyDescent="0.25">
      <c r="A67" s="48">
        <v>2014</v>
      </c>
      <c r="B67" s="48">
        <v>81.64</v>
      </c>
      <c r="C67" s="48">
        <v>79.87</v>
      </c>
      <c r="D67" s="48">
        <v>83.29</v>
      </c>
    </row>
    <row r="68" spans="1:4" x14ac:dyDescent="0.25">
      <c r="A68" s="48">
        <v>2015</v>
      </c>
      <c r="B68" s="48">
        <v>81.48</v>
      </c>
      <c r="C68" s="48">
        <v>79.73</v>
      </c>
      <c r="D68" s="48">
        <v>83.13</v>
      </c>
    </row>
    <row r="69" spans="1:4" x14ac:dyDescent="0.25">
      <c r="A69" s="48">
        <v>2016</v>
      </c>
      <c r="B69" s="48">
        <v>81.540000000000006</v>
      </c>
      <c r="C69" s="48">
        <v>79.88</v>
      </c>
      <c r="D69" s="48">
        <v>83.13</v>
      </c>
    </row>
    <row r="70" spans="1:4" x14ac:dyDescent="0.25">
      <c r="A70" s="48">
        <v>2017</v>
      </c>
      <c r="B70" s="48">
        <v>81.73</v>
      </c>
      <c r="C70" s="48">
        <v>80.06</v>
      </c>
      <c r="D70" s="48">
        <v>83.32</v>
      </c>
    </row>
    <row r="71" spans="1:4" x14ac:dyDescent="0.25">
      <c r="A71" s="48">
        <v>2018</v>
      </c>
      <c r="B71" s="48">
        <v>81.78</v>
      </c>
      <c r="C71" s="48">
        <v>80.16</v>
      </c>
      <c r="D71" s="48">
        <v>83.33</v>
      </c>
    </row>
    <row r="72" spans="1:4" x14ac:dyDescent="0.25">
      <c r="A72" s="48">
        <v>2019</v>
      </c>
      <c r="B72" s="48">
        <v>81.98</v>
      </c>
      <c r="C72" s="48">
        <v>80.349999999999994</v>
      </c>
      <c r="D72" s="48">
        <v>83.54</v>
      </c>
    </row>
    <row r="73" spans="1:4" x14ac:dyDescent="0.25">
      <c r="A73" s="48">
        <v>2020</v>
      </c>
      <c r="B73" s="48">
        <v>82.15</v>
      </c>
      <c r="C73" s="48">
        <v>80.52</v>
      </c>
      <c r="D73" s="48">
        <v>83.74</v>
      </c>
    </row>
    <row r="74" spans="1:4" x14ac:dyDescent="0.25">
      <c r="A74" s="48">
        <v>2021</v>
      </c>
      <c r="B74" s="48">
        <v>82.33</v>
      </c>
      <c r="C74" s="48">
        <v>80.67</v>
      </c>
      <c r="D74" s="48">
        <v>83.95</v>
      </c>
    </row>
    <row r="75" spans="1:4" x14ac:dyDescent="0.25">
      <c r="A75" s="48">
        <v>2022</v>
      </c>
      <c r="B75" s="48">
        <v>82.51</v>
      </c>
      <c r="C75" s="48">
        <v>80.83</v>
      </c>
      <c r="D75" s="48">
        <v>84.16</v>
      </c>
    </row>
    <row r="76" spans="1:4" x14ac:dyDescent="0.25">
      <c r="A76" s="48">
        <v>2023</v>
      </c>
      <c r="B76" s="48">
        <v>82.68</v>
      </c>
      <c r="C76" s="48">
        <v>80.989999999999995</v>
      </c>
      <c r="D76" s="48">
        <v>84.35</v>
      </c>
    </row>
    <row r="77" spans="1:4" x14ac:dyDescent="0.25">
      <c r="A77" s="48">
        <v>2024</v>
      </c>
      <c r="B77" s="48">
        <v>82.86</v>
      </c>
      <c r="C77" s="48">
        <v>81.16</v>
      </c>
      <c r="D77" s="48">
        <v>84.54</v>
      </c>
    </row>
    <row r="78" spans="1:4" x14ac:dyDescent="0.25">
      <c r="A78" s="48">
        <v>2025</v>
      </c>
      <c r="B78" s="48">
        <v>83.02</v>
      </c>
      <c r="C78" s="48">
        <v>81.319999999999993</v>
      </c>
      <c r="D78" s="48">
        <v>84.7</v>
      </c>
    </row>
    <row r="79" spans="1:4" x14ac:dyDescent="0.25">
      <c r="A79" s="48">
        <v>2026</v>
      </c>
      <c r="B79" s="48">
        <v>83.18</v>
      </c>
      <c r="C79" s="48">
        <v>81.48</v>
      </c>
      <c r="D79" s="48">
        <v>84.87</v>
      </c>
    </row>
    <row r="80" spans="1:4" x14ac:dyDescent="0.25">
      <c r="A80" s="48">
        <v>2027</v>
      </c>
      <c r="B80" s="48">
        <v>83.34</v>
      </c>
      <c r="C80" s="48">
        <v>81.64</v>
      </c>
      <c r="D80" s="48">
        <v>85.04</v>
      </c>
    </row>
    <row r="81" spans="1:4" x14ac:dyDescent="0.25">
      <c r="A81" s="48">
        <v>2028</v>
      </c>
      <c r="B81" s="48">
        <v>83.5</v>
      </c>
      <c r="C81" s="48">
        <v>81.790000000000006</v>
      </c>
      <c r="D81" s="48">
        <v>85.21</v>
      </c>
    </row>
    <row r="82" spans="1:4" x14ac:dyDescent="0.25">
      <c r="A82" s="48">
        <v>2029</v>
      </c>
      <c r="B82" s="48">
        <v>83.66</v>
      </c>
      <c r="C82" s="48">
        <v>81.94</v>
      </c>
      <c r="D82" s="48">
        <v>85.38</v>
      </c>
    </row>
    <row r="83" spans="1:4" x14ac:dyDescent="0.25">
      <c r="A83" s="48">
        <v>2030</v>
      </c>
      <c r="B83" s="48">
        <v>83.82</v>
      </c>
      <c r="C83" s="48">
        <v>82.09</v>
      </c>
      <c r="D83" s="48">
        <v>85.56</v>
      </c>
    </row>
    <row r="84" spans="1:4" x14ac:dyDescent="0.25">
      <c r="A84" s="48">
        <v>2031</v>
      </c>
      <c r="B84" s="48">
        <v>83.98</v>
      </c>
      <c r="C84" s="48">
        <v>82.24</v>
      </c>
      <c r="D84" s="48">
        <v>85.73</v>
      </c>
    </row>
    <row r="85" spans="1:4" x14ac:dyDescent="0.25">
      <c r="A85" s="48">
        <v>2032</v>
      </c>
      <c r="B85" s="48">
        <v>84.14</v>
      </c>
      <c r="C85" s="48">
        <v>82.38</v>
      </c>
      <c r="D85" s="48">
        <v>85.91</v>
      </c>
    </row>
    <row r="86" spans="1:4" x14ac:dyDescent="0.25">
      <c r="A86" s="48">
        <v>2033</v>
      </c>
      <c r="B86" s="48">
        <v>84.3</v>
      </c>
      <c r="C86" s="48">
        <v>82.53</v>
      </c>
      <c r="D86" s="48">
        <v>86.08</v>
      </c>
    </row>
    <row r="87" spans="1:4" x14ac:dyDescent="0.25">
      <c r="A87" s="48">
        <v>2034</v>
      </c>
      <c r="B87" s="48">
        <v>84.46</v>
      </c>
      <c r="C87" s="48">
        <v>82.67</v>
      </c>
      <c r="D87" s="48">
        <v>86.26</v>
      </c>
    </row>
    <row r="88" spans="1:4" x14ac:dyDescent="0.25">
      <c r="A88" s="48">
        <v>2035</v>
      </c>
      <c r="B88" s="48">
        <v>84.61</v>
      </c>
      <c r="C88" s="48">
        <v>82.81</v>
      </c>
      <c r="D88" s="48">
        <v>86.43</v>
      </c>
    </row>
    <row r="89" spans="1:4" x14ac:dyDescent="0.25">
      <c r="A89" s="48">
        <v>2036</v>
      </c>
      <c r="B89" s="48">
        <v>84.77</v>
      </c>
      <c r="C89" s="48">
        <v>82.96</v>
      </c>
      <c r="D89" s="48">
        <v>86.6</v>
      </c>
    </row>
    <row r="90" spans="1:4" x14ac:dyDescent="0.25">
      <c r="A90" s="48">
        <v>2037</v>
      </c>
      <c r="B90" s="48">
        <v>84.93</v>
      </c>
      <c r="C90" s="48">
        <v>83.1</v>
      </c>
      <c r="D90" s="48">
        <v>86.77</v>
      </c>
    </row>
    <row r="91" spans="1:4" x14ac:dyDescent="0.25">
      <c r="A91" s="48">
        <v>2038</v>
      </c>
      <c r="B91" s="48">
        <v>85.08</v>
      </c>
      <c r="C91" s="48">
        <v>83.24</v>
      </c>
      <c r="D91" s="48">
        <v>86.94</v>
      </c>
    </row>
    <row r="92" spans="1:4" x14ac:dyDescent="0.25">
      <c r="A92" s="48">
        <v>2039</v>
      </c>
      <c r="B92" s="48">
        <v>85.23</v>
      </c>
      <c r="C92" s="48">
        <v>83.38</v>
      </c>
      <c r="D92" s="48">
        <v>87.1</v>
      </c>
    </row>
    <row r="93" spans="1:4" x14ac:dyDescent="0.25">
      <c r="A93" s="48">
        <v>2040</v>
      </c>
      <c r="B93" s="48">
        <v>85.38</v>
      </c>
      <c r="C93" s="48">
        <v>83.52</v>
      </c>
      <c r="D93" s="48">
        <v>87.26</v>
      </c>
    </row>
    <row r="94" spans="1:4" x14ac:dyDescent="0.25">
      <c r="A94" s="48">
        <v>2041</v>
      </c>
      <c r="B94" s="48">
        <v>85.53</v>
      </c>
      <c r="C94" s="48">
        <v>83.65</v>
      </c>
      <c r="D94" s="48">
        <v>87.42</v>
      </c>
    </row>
    <row r="95" spans="1:4" x14ac:dyDescent="0.25">
      <c r="A95" s="48">
        <v>2042</v>
      </c>
      <c r="B95" s="48">
        <v>85.68</v>
      </c>
      <c r="C95" s="48">
        <v>83.79</v>
      </c>
      <c r="D95" s="48">
        <v>87.58</v>
      </c>
    </row>
    <row r="96" spans="1:4" x14ac:dyDescent="0.25">
      <c r="A96" s="48">
        <v>2043</v>
      </c>
      <c r="B96" s="48">
        <v>85.83</v>
      </c>
      <c r="C96" s="48">
        <v>83.93</v>
      </c>
      <c r="D96" s="48">
        <v>87.73</v>
      </c>
    </row>
    <row r="97" spans="1:4" x14ac:dyDescent="0.25">
      <c r="A97" s="48">
        <v>2044</v>
      </c>
      <c r="B97" s="48">
        <v>85.97</v>
      </c>
      <c r="C97" s="48">
        <v>84.06</v>
      </c>
      <c r="D97" s="48">
        <v>87.89</v>
      </c>
    </row>
    <row r="98" spans="1:4" x14ac:dyDescent="0.25">
      <c r="A98" s="48">
        <v>2045</v>
      </c>
      <c r="B98" s="48">
        <v>86.12</v>
      </c>
      <c r="C98" s="48">
        <v>84.19</v>
      </c>
      <c r="D98" s="48">
        <v>88.04</v>
      </c>
    </row>
    <row r="99" spans="1:4" x14ac:dyDescent="0.25">
      <c r="A99" s="48">
        <v>2046</v>
      </c>
      <c r="B99" s="48">
        <v>86.26</v>
      </c>
      <c r="C99" s="48">
        <v>84.33</v>
      </c>
      <c r="D99" s="48">
        <v>88.19</v>
      </c>
    </row>
    <row r="100" spans="1:4" x14ac:dyDescent="0.25">
      <c r="A100" s="48">
        <v>2047</v>
      </c>
      <c r="B100" s="48">
        <v>86.4</v>
      </c>
      <c r="C100" s="48">
        <v>84.46</v>
      </c>
      <c r="D100" s="48">
        <v>88.33</v>
      </c>
    </row>
    <row r="101" spans="1:4" x14ac:dyDescent="0.25">
      <c r="A101" s="48">
        <v>2048</v>
      </c>
      <c r="B101" s="48">
        <v>86.54</v>
      </c>
      <c r="C101" s="48">
        <v>84.59</v>
      </c>
      <c r="D101" s="48">
        <v>88.48</v>
      </c>
    </row>
    <row r="102" spans="1:4" x14ac:dyDescent="0.25">
      <c r="A102" s="48">
        <v>2049</v>
      </c>
      <c r="B102" s="48">
        <v>86.68</v>
      </c>
      <c r="C102" s="48">
        <v>84.72</v>
      </c>
      <c r="D102" s="48">
        <v>88.62</v>
      </c>
    </row>
    <row r="103" spans="1:4" x14ac:dyDescent="0.25">
      <c r="A103" s="48">
        <v>2050</v>
      </c>
      <c r="B103" s="48">
        <v>86.81</v>
      </c>
      <c r="C103" s="48">
        <v>84.85</v>
      </c>
      <c r="D103" s="48">
        <v>88.76</v>
      </c>
    </row>
    <row r="104" spans="1:4" x14ac:dyDescent="0.25">
      <c r="A104" s="48">
        <v>2051</v>
      </c>
      <c r="B104" s="48">
        <v>86.95</v>
      </c>
      <c r="C104" s="48">
        <v>84.98</v>
      </c>
      <c r="D104" s="48">
        <v>88.9</v>
      </c>
    </row>
    <row r="105" spans="1:4" x14ac:dyDescent="0.25">
      <c r="A105" s="48">
        <v>2052</v>
      </c>
      <c r="B105" s="48">
        <v>87.08</v>
      </c>
      <c r="C105" s="48">
        <v>85.1</v>
      </c>
      <c r="D105" s="48">
        <v>89.04</v>
      </c>
    </row>
    <row r="106" spans="1:4" x14ac:dyDescent="0.25">
      <c r="A106" s="48">
        <v>2053</v>
      </c>
      <c r="B106" s="48">
        <v>87.21</v>
      </c>
      <c r="C106" s="48">
        <v>85.23</v>
      </c>
      <c r="D106" s="48">
        <v>89.18</v>
      </c>
    </row>
    <row r="107" spans="1:4" x14ac:dyDescent="0.25">
      <c r="A107" s="48">
        <v>2054</v>
      </c>
      <c r="B107" s="48">
        <v>87.35</v>
      </c>
      <c r="C107" s="48">
        <v>85.35</v>
      </c>
      <c r="D107" s="48">
        <v>89.31</v>
      </c>
    </row>
    <row r="108" spans="1:4" x14ac:dyDescent="0.25">
      <c r="A108" s="48">
        <v>2055</v>
      </c>
      <c r="B108" s="48">
        <v>87.48</v>
      </c>
      <c r="C108" s="48">
        <v>85.48</v>
      </c>
      <c r="D108" s="48">
        <v>89.44</v>
      </c>
    </row>
    <row r="109" spans="1:4" x14ac:dyDescent="0.25">
      <c r="A109" s="48">
        <v>2056</v>
      </c>
      <c r="B109" s="48">
        <v>87.6</v>
      </c>
      <c r="C109" s="48">
        <v>85.6</v>
      </c>
      <c r="D109" s="48">
        <v>89.57</v>
      </c>
    </row>
    <row r="110" spans="1:4" x14ac:dyDescent="0.25">
      <c r="A110" s="48">
        <v>2057</v>
      </c>
      <c r="B110" s="48">
        <v>87.73</v>
      </c>
      <c r="C110" s="48">
        <v>85.72</v>
      </c>
      <c r="D110" s="48">
        <v>89.7</v>
      </c>
    </row>
    <row r="111" spans="1:4" x14ac:dyDescent="0.25">
      <c r="A111" s="48">
        <v>2058</v>
      </c>
      <c r="B111" s="48">
        <v>87.86</v>
      </c>
      <c r="C111" s="48">
        <v>85.84</v>
      </c>
      <c r="D111" s="48">
        <v>89.83</v>
      </c>
    </row>
    <row r="112" spans="1:4" x14ac:dyDescent="0.25">
      <c r="A112" s="48">
        <v>2059</v>
      </c>
      <c r="B112" s="48">
        <v>87.98</v>
      </c>
      <c r="C112" s="48">
        <v>85.97</v>
      </c>
      <c r="D112" s="48">
        <v>89.96</v>
      </c>
    </row>
    <row r="113" spans="1:4" x14ac:dyDescent="0.25">
      <c r="A113" s="50">
        <v>2060</v>
      </c>
      <c r="B113" s="50">
        <v>88.1</v>
      </c>
      <c r="C113" s="50">
        <v>86.08</v>
      </c>
      <c r="D113" s="50">
        <v>90.08</v>
      </c>
    </row>
  </sheetData>
  <mergeCells count="2">
    <mergeCell ref="A1:D1"/>
    <mergeCell ref="F1:G1"/>
  </mergeCells>
  <pageMargins left="0.7" right="0.7" top="0.75" bottom="0.75" header="0.3" footer="0.3"/>
  <pageSetup paperSize="9" orientation="portrait" horizontalDpi="300" verticalDpi="30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E101"/>
  <sheetViews>
    <sheetView workbookViewId="0">
      <selection sqref="A1:B1"/>
    </sheetView>
  </sheetViews>
  <sheetFormatPr defaultRowHeight="15" x14ac:dyDescent="0.25"/>
  <cols>
    <col min="1" max="1" width="7" customWidth="1"/>
    <col min="2" max="2" width="6.140625" customWidth="1"/>
    <col min="4" max="4" width="12.7109375" customWidth="1"/>
    <col min="5" max="5" width="15.7109375" customWidth="1"/>
  </cols>
  <sheetData>
    <row r="1" spans="1:5" ht="15.75" x14ac:dyDescent="0.25">
      <c r="A1" s="91" t="s">
        <v>30</v>
      </c>
      <c r="B1" s="92"/>
      <c r="D1" s="91" t="s">
        <v>31</v>
      </c>
      <c r="E1" s="92"/>
    </row>
    <row r="2" spans="1:5" x14ac:dyDescent="0.25">
      <c r="A2" s="9" t="s">
        <v>29</v>
      </c>
      <c r="B2" s="9" t="s">
        <v>24</v>
      </c>
      <c r="D2" s="16" t="s">
        <v>32</v>
      </c>
      <c r="E2" s="10" t="s">
        <v>13</v>
      </c>
    </row>
    <row r="3" spans="1:5" x14ac:dyDescent="0.25">
      <c r="A3" s="52">
        <v>1918</v>
      </c>
      <c r="B3" s="52">
        <v>168</v>
      </c>
      <c r="D3" s="16" t="s">
        <v>33</v>
      </c>
      <c r="E3" s="11"/>
    </row>
    <row r="4" spans="1:5" x14ac:dyDescent="0.25">
      <c r="A4" s="51">
        <v>1919</v>
      </c>
      <c r="B4" s="51">
        <v>164</v>
      </c>
      <c r="D4" s="16" t="s">
        <v>34</v>
      </c>
      <c r="E4" s="12" t="s">
        <v>176</v>
      </c>
    </row>
    <row r="5" spans="1:5" x14ac:dyDescent="0.25">
      <c r="A5" s="51">
        <v>1920</v>
      </c>
      <c r="B5" s="51">
        <v>193</v>
      </c>
    </row>
    <row r="6" spans="1:5" x14ac:dyDescent="0.25">
      <c r="A6" s="51">
        <v>1921</v>
      </c>
      <c r="B6" s="51">
        <v>190</v>
      </c>
      <c r="D6" s="17" t="str">
        <f>HYPERLINK("#'OVERZICHT'!A1", "Link naar overzicht")</f>
        <v>Link naar overzicht</v>
      </c>
    </row>
    <row r="7" spans="1:5" x14ac:dyDescent="0.25">
      <c r="A7" s="51">
        <v>1922</v>
      </c>
      <c r="B7" s="51">
        <v>182</v>
      </c>
    </row>
    <row r="8" spans="1:5" x14ac:dyDescent="0.25">
      <c r="A8" s="51">
        <v>1923</v>
      </c>
      <c r="B8" s="51">
        <v>186</v>
      </c>
    </row>
    <row r="9" spans="1:5" x14ac:dyDescent="0.25">
      <c r="A9" s="51">
        <v>1924</v>
      </c>
      <c r="B9" s="51">
        <v>182</v>
      </c>
    </row>
    <row r="10" spans="1:5" x14ac:dyDescent="0.25">
      <c r="A10" s="51">
        <v>1925</v>
      </c>
      <c r="B10" s="51">
        <v>179</v>
      </c>
    </row>
    <row r="11" spans="1:5" x14ac:dyDescent="0.25">
      <c r="A11" s="51">
        <v>1926</v>
      </c>
      <c r="B11" s="51">
        <v>177</v>
      </c>
    </row>
    <row r="12" spans="1:5" x14ac:dyDescent="0.25">
      <c r="A12" s="51">
        <v>1927</v>
      </c>
      <c r="B12" s="51">
        <v>175</v>
      </c>
    </row>
    <row r="13" spans="1:5" x14ac:dyDescent="0.25">
      <c r="A13" s="51">
        <v>1928</v>
      </c>
      <c r="B13" s="51">
        <v>179</v>
      </c>
    </row>
    <row r="14" spans="1:5" x14ac:dyDescent="0.25">
      <c r="A14" s="51">
        <v>1929</v>
      </c>
      <c r="B14" s="51">
        <v>177</v>
      </c>
    </row>
    <row r="15" spans="1:5" x14ac:dyDescent="0.25">
      <c r="A15" s="51">
        <v>1930</v>
      </c>
      <c r="B15" s="51">
        <v>182</v>
      </c>
    </row>
    <row r="16" spans="1:5" x14ac:dyDescent="0.25">
      <c r="A16" s="51">
        <v>1931</v>
      </c>
      <c r="B16" s="51">
        <v>177</v>
      </c>
    </row>
    <row r="17" spans="1:2" x14ac:dyDescent="0.25">
      <c r="A17" s="51">
        <v>1932</v>
      </c>
      <c r="B17" s="51">
        <v>179</v>
      </c>
    </row>
    <row r="18" spans="1:2" x14ac:dyDescent="0.25">
      <c r="A18" s="51">
        <v>1933</v>
      </c>
      <c r="B18" s="51">
        <v>171</v>
      </c>
    </row>
    <row r="19" spans="1:2" x14ac:dyDescent="0.25">
      <c r="A19" s="51">
        <v>1934</v>
      </c>
      <c r="B19" s="51">
        <v>172</v>
      </c>
    </row>
    <row r="20" spans="1:2" x14ac:dyDescent="0.25">
      <c r="A20" s="51">
        <v>1935</v>
      </c>
      <c r="B20" s="51">
        <v>170</v>
      </c>
    </row>
    <row r="21" spans="1:2" x14ac:dyDescent="0.25">
      <c r="A21" s="51">
        <v>1936</v>
      </c>
      <c r="B21" s="51">
        <v>172</v>
      </c>
    </row>
    <row r="22" spans="1:2" x14ac:dyDescent="0.25">
      <c r="A22" s="51">
        <v>1937</v>
      </c>
      <c r="B22" s="51">
        <v>170</v>
      </c>
    </row>
    <row r="23" spans="1:2" x14ac:dyDescent="0.25">
      <c r="A23" s="51">
        <v>1938</v>
      </c>
      <c r="B23" s="51">
        <v>178</v>
      </c>
    </row>
    <row r="24" spans="1:2" x14ac:dyDescent="0.25">
      <c r="A24" s="51">
        <v>1939</v>
      </c>
      <c r="B24" s="51">
        <v>181</v>
      </c>
    </row>
    <row r="25" spans="1:2" x14ac:dyDescent="0.25">
      <c r="A25" s="51">
        <v>1940</v>
      </c>
      <c r="B25" s="51">
        <v>185</v>
      </c>
    </row>
    <row r="26" spans="1:2" x14ac:dyDescent="0.25">
      <c r="A26" s="51">
        <v>1941</v>
      </c>
      <c r="B26" s="51">
        <v>182</v>
      </c>
    </row>
    <row r="27" spans="1:2" x14ac:dyDescent="0.25">
      <c r="A27" s="51">
        <v>1942</v>
      </c>
      <c r="B27" s="51">
        <v>190</v>
      </c>
    </row>
    <row r="28" spans="1:2" x14ac:dyDescent="0.25">
      <c r="A28" s="51">
        <v>1943</v>
      </c>
      <c r="B28" s="51">
        <v>209</v>
      </c>
    </row>
    <row r="29" spans="1:2" x14ac:dyDescent="0.25">
      <c r="A29" s="51">
        <v>1944</v>
      </c>
      <c r="B29" s="51">
        <v>220</v>
      </c>
    </row>
    <row r="30" spans="1:2" x14ac:dyDescent="0.25">
      <c r="A30" s="51">
        <v>1945</v>
      </c>
      <c r="B30" s="51">
        <v>210</v>
      </c>
    </row>
    <row r="31" spans="1:2" x14ac:dyDescent="0.25">
      <c r="A31" s="51">
        <v>1946</v>
      </c>
      <c r="B31" s="51">
        <v>284</v>
      </c>
    </row>
    <row r="32" spans="1:2" x14ac:dyDescent="0.25">
      <c r="A32" s="51">
        <v>1947</v>
      </c>
      <c r="B32" s="51">
        <v>267</v>
      </c>
    </row>
    <row r="33" spans="1:2" x14ac:dyDescent="0.25">
      <c r="A33" s="51">
        <v>1948</v>
      </c>
      <c r="B33" s="51">
        <v>248</v>
      </c>
    </row>
    <row r="34" spans="1:2" x14ac:dyDescent="0.25">
      <c r="A34" s="51">
        <v>1949</v>
      </c>
      <c r="B34" s="51">
        <v>236</v>
      </c>
    </row>
    <row r="35" spans="1:2" x14ac:dyDescent="0.25">
      <c r="A35" s="51">
        <v>1950</v>
      </c>
      <c r="B35" s="51">
        <v>230</v>
      </c>
    </row>
    <row r="36" spans="1:2" x14ac:dyDescent="0.25">
      <c r="A36" s="51">
        <v>1951</v>
      </c>
      <c r="B36" s="51">
        <v>228</v>
      </c>
    </row>
    <row r="37" spans="1:2" x14ac:dyDescent="0.25">
      <c r="A37" s="51">
        <v>1952</v>
      </c>
      <c r="B37" s="51">
        <v>232</v>
      </c>
    </row>
    <row r="38" spans="1:2" x14ac:dyDescent="0.25">
      <c r="A38" s="51">
        <v>1953</v>
      </c>
      <c r="B38" s="51">
        <v>228</v>
      </c>
    </row>
    <row r="39" spans="1:2" x14ac:dyDescent="0.25">
      <c r="A39" s="51">
        <v>1954</v>
      </c>
      <c r="B39" s="51">
        <v>228</v>
      </c>
    </row>
    <row r="40" spans="1:2" x14ac:dyDescent="0.25">
      <c r="A40" s="51">
        <v>1955</v>
      </c>
      <c r="B40" s="51">
        <v>229</v>
      </c>
    </row>
    <row r="41" spans="1:2" x14ac:dyDescent="0.25">
      <c r="A41" s="51">
        <v>1956</v>
      </c>
      <c r="B41" s="51">
        <v>231</v>
      </c>
    </row>
    <row r="42" spans="1:2" x14ac:dyDescent="0.25">
      <c r="A42" s="51">
        <v>1957</v>
      </c>
      <c r="B42" s="51">
        <v>234</v>
      </c>
    </row>
    <row r="43" spans="1:2" x14ac:dyDescent="0.25">
      <c r="A43" s="51">
        <v>1958</v>
      </c>
      <c r="B43" s="51">
        <v>237</v>
      </c>
    </row>
    <row r="44" spans="1:2" x14ac:dyDescent="0.25">
      <c r="A44" s="51">
        <v>1959</v>
      </c>
      <c r="B44" s="51">
        <v>243</v>
      </c>
    </row>
    <row r="45" spans="1:2" x14ac:dyDescent="0.25">
      <c r="A45" s="51">
        <v>1960</v>
      </c>
      <c r="B45" s="51">
        <v>239</v>
      </c>
    </row>
    <row r="46" spans="1:2" x14ac:dyDescent="0.25">
      <c r="A46" s="51">
        <v>1961</v>
      </c>
      <c r="B46" s="51">
        <v>247</v>
      </c>
    </row>
    <row r="47" spans="1:2" x14ac:dyDescent="0.25">
      <c r="A47" s="51">
        <v>1962</v>
      </c>
      <c r="B47" s="51">
        <v>246</v>
      </c>
    </row>
    <row r="48" spans="1:2" x14ac:dyDescent="0.25">
      <c r="A48" s="51">
        <v>1963</v>
      </c>
      <c r="B48" s="51">
        <v>250</v>
      </c>
    </row>
    <row r="49" spans="1:2" x14ac:dyDescent="0.25">
      <c r="A49" s="51">
        <v>1964</v>
      </c>
      <c r="B49" s="51">
        <v>251</v>
      </c>
    </row>
    <row r="50" spans="1:2" x14ac:dyDescent="0.25">
      <c r="A50" s="51">
        <v>1965</v>
      </c>
      <c r="B50" s="51">
        <v>245</v>
      </c>
    </row>
    <row r="51" spans="1:2" x14ac:dyDescent="0.25">
      <c r="A51" s="51">
        <v>1966</v>
      </c>
      <c r="B51" s="51">
        <v>240</v>
      </c>
    </row>
    <row r="52" spans="1:2" x14ac:dyDescent="0.25">
      <c r="A52" s="51">
        <v>1967</v>
      </c>
      <c r="B52" s="51">
        <v>239</v>
      </c>
    </row>
    <row r="53" spans="1:2" x14ac:dyDescent="0.25">
      <c r="A53" s="51">
        <v>1968</v>
      </c>
      <c r="B53" s="51">
        <v>237</v>
      </c>
    </row>
    <row r="54" spans="1:2" x14ac:dyDescent="0.25">
      <c r="A54" s="51">
        <v>1969</v>
      </c>
      <c r="B54" s="51">
        <v>248</v>
      </c>
    </row>
    <row r="55" spans="1:2" x14ac:dyDescent="0.25">
      <c r="A55" s="51">
        <v>1970</v>
      </c>
      <c r="B55" s="51">
        <v>239</v>
      </c>
    </row>
    <row r="56" spans="1:2" x14ac:dyDescent="0.25">
      <c r="A56" s="51">
        <v>1971</v>
      </c>
      <c r="B56" s="51">
        <v>227</v>
      </c>
    </row>
    <row r="57" spans="1:2" x14ac:dyDescent="0.25">
      <c r="A57" s="51">
        <v>1972</v>
      </c>
      <c r="B57" s="51">
        <v>214</v>
      </c>
    </row>
    <row r="58" spans="1:2" x14ac:dyDescent="0.25">
      <c r="A58" s="51">
        <v>1973</v>
      </c>
      <c r="B58" s="51">
        <v>195</v>
      </c>
    </row>
    <row r="59" spans="1:2" x14ac:dyDescent="0.25">
      <c r="A59" s="51">
        <v>1974</v>
      </c>
      <c r="B59" s="51">
        <v>186</v>
      </c>
    </row>
    <row r="60" spans="1:2" x14ac:dyDescent="0.25">
      <c r="A60" s="51">
        <v>1975</v>
      </c>
      <c r="B60" s="51">
        <v>178</v>
      </c>
    </row>
    <row r="61" spans="1:2" x14ac:dyDescent="0.25">
      <c r="A61" s="51">
        <v>1976</v>
      </c>
      <c r="B61" s="51">
        <v>177</v>
      </c>
    </row>
    <row r="62" spans="1:2" x14ac:dyDescent="0.25">
      <c r="A62" s="51">
        <v>1977</v>
      </c>
      <c r="B62" s="51">
        <v>173</v>
      </c>
    </row>
    <row r="63" spans="1:2" x14ac:dyDescent="0.25">
      <c r="A63" s="51">
        <v>1978</v>
      </c>
      <c r="B63" s="51">
        <v>176</v>
      </c>
    </row>
    <row r="64" spans="1:2" x14ac:dyDescent="0.25">
      <c r="A64" s="51">
        <v>1979</v>
      </c>
      <c r="B64" s="51">
        <v>175</v>
      </c>
    </row>
    <row r="65" spans="1:2" x14ac:dyDescent="0.25">
      <c r="A65" s="51">
        <v>1980</v>
      </c>
      <c r="B65" s="51">
        <v>181</v>
      </c>
    </row>
    <row r="66" spans="1:2" x14ac:dyDescent="0.25">
      <c r="A66" s="51">
        <v>1981</v>
      </c>
      <c r="B66" s="51">
        <v>179</v>
      </c>
    </row>
    <row r="67" spans="1:2" x14ac:dyDescent="0.25">
      <c r="A67" s="51">
        <v>1982</v>
      </c>
      <c r="B67" s="51">
        <v>172</v>
      </c>
    </row>
    <row r="68" spans="1:2" x14ac:dyDescent="0.25">
      <c r="A68" s="51">
        <v>1983</v>
      </c>
      <c r="B68" s="51">
        <v>170</v>
      </c>
    </row>
    <row r="69" spans="1:2" x14ac:dyDescent="0.25">
      <c r="A69" s="51">
        <v>1984</v>
      </c>
      <c r="B69" s="51">
        <v>174</v>
      </c>
    </row>
    <row r="70" spans="1:2" x14ac:dyDescent="0.25">
      <c r="A70" s="51">
        <v>1985</v>
      </c>
      <c r="B70" s="51">
        <v>178</v>
      </c>
    </row>
    <row r="71" spans="1:2" x14ac:dyDescent="0.25">
      <c r="A71" s="51">
        <v>1986</v>
      </c>
      <c r="B71" s="51">
        <v>185</v>
      </c>
    </row>
    <row r="72" spans="1:2" x14ac:dyDescent="0.25">
      <c r="A72" s="51">
        <v>1987</v>
      </c>
      <c r="B72" s="51">
        <v>187</v>
      </c>
    </row>
    <row r="73" spans="1:2" x14ac:dyDescent="0.25">
      <c r="A73" s="51">
        <v>1988</v>
      </c>
      <c r="B73" s="51">
        <v>187</v>
      </c>
    </row>
    <row r="74" spans="1:2" x14ac:dyDescent="0.25">
      <c r="A74" s="51">
        <v>1989</v>
      </c>
      <c r="B74" s="51">
        <v>189</v>
      </c>
    </row>
    <row r="75" spans="1:2" x14ac:dyDescent="0.25">
      <c r="A75" s="51">
        <v>1990</v>
      </c>
      <c r="B75" s="51">
        <v>198</v>
      </c>
    </row>
    <row r="76" spans="1:2" x14ac:dyDescent="0.25">
      <c r="A76" s="51">
        <v>1991</v>
      </c>
      <c r="B76" s="51">
        <v>199</v>
      </c>
    </row>
    <row r="77" spans="1:2" x14ac:dyDescent="0.25">
      <c r="A77" s="51">
        <v>1992</v>
      </c>
      <c r="B77" s="51">
        <v>197</v>
      </c>
    </row>
    <row r="78" spans="1:2" x14ac:dyDescent="0.25">
      <c r="A78" s="51">
        <v>1993</v>
      </c>
      <c r="B78" s="51">
        <v>196</v>
      </c>
    </row>
    <row r="79" spans="1:2" x14ac:dyDescent="0.25">
      <c r="A79" s="51">
        <v>1994</v>
      </c>
      <c r="B79" s="51">
        <v>196</v>
      </c>
    </row>
    <row r="80" spans="1:2" x14ac:dyDescent="0.25">
      <c r="A80" s="51">
        <v>1995</v>
      </c>
      <c r="B80" s="51">
        <v>191</v>
      </c>
    </row>
    <row r="81" spans="1:2" x14ac:dyDescent="0.25">
      <c r="A81" s="51">
        <v>1996</v>
      </c>
      <c r="B81" s="51">
        <v>190</v>
      </c>
    </row>
    <row r="82" spans="1:2" x14ac:dyDescent="0.25">
      <c r="A82" s="51">
        <v>1997</v>
      </c>
      <c r="B82" s="51">
        <v>192</v>
      </c>
    </row>
    <row r="83" spans="1:2" x14ac:dyDescent="0.25">
      <c r="A83" s="51">
        <v>1998</v>
      </c>
      <c r="B83" s="51">
        <v>199</v>
      </c>
    </row>
    <row r="84" spans="1:2" x14ac:dyDescent="0.25">
      <c r="A84" s="51">
        <v>1999</v>
      </c>
      <c r="B84" s="51">
        <v>200</v>
      </c>
    </row>
    <row r="85" spans="1:2" x14ac:dyDescent="0.25">
      <c r="A85" s="51">
        <v>2000</v>
      </c>
      <c r="B85" s="51">
        <v>207</v>
      </c>
    </row>
    <row r="86" spans="1:2" x14ac:dyDescent="0.25">
      <c r="A86" s="51">
        <v>2001</v>
      </c>
      <c r="B86" s="51">
        <v>203</v>
      </c>
    </row>
    <row r="87" spans="1:2" x14ac:dyDescent="0.25">
      <c r="A87" s="51">
        <v>2002</v>
      </c>
      <c r="B87" s="51">
        <v>202</v>
      </c>
    </row>
    <row r="88" spans="1:2" x14ac:dyDescent="0.25">
      <c r="A88" s="51">
        <v>2003</v>
      </c>
      <c r="B88" s="51">
        <v>200</v>
      </c>
    </row>
    <row r="89" spans="1:2" x14ac:dyDescent="0.25">
      <c r="A89" s="51">
        <v>2004</v>
      </c>
      <c r="B89" s="51">
        <v>194</v>
      </c>
    </row>
    <row r="90" spans="1:2" x14ac:dyDescent="0.25">
      <c r="A90" s="51">
        <v>2005</v>
      </c>
      <c r="B90" s="51">
        <v>188</v>
      </c>
    </row>
    <row r="91" spans="1:2" x14ac:dyDescent="0.25">
      <c r="A91" s="51">
        <v>2006</v>
      </c>
      <c r="B91" s="51">
        <v>185</v>
      </c>
    </row>
    <row r="92" spans="1:2" x14ac:dyDescent="0.25">
      <c r="A92" s="51">
        <v>2007</v>
      </c>
      <c r="B92" s="51">
        <v>181</v>
      </c>
    </row>
    <row r="93" spans="1:2" x14ac:dyDescent="0.25">
      <c r="A93" s="51">
        <v>2008</v>
      </c>
      <c r="B93" s="51">
        <v>185</v>
      </c>
    </row>
    <row r="94" spans="1:2" x14ac:dyDescent="0.25">
      <c r="A94" s="51">
        <v>2009</v>
      </c>
      <c r="B94" s="51">
        <v>185</v>
      </c>
    </row>
    <row r="95" spans="1:2" x14ac:dyDescent="0.25">
      <c r="A95" s="51">
        <v>2010</v>
      </c>
      <c r="B95" s="51">
        <v>184</v>
      </c>
    </row>
    <row r="96" spans="1:2" x14ac:dyDescent="0.25">
      <c r="A96" s="51">
        <v>2011</v>
      </c>
      <c r="B96" s="51">
        <v>180</v>
      </c>
    </row>
    <row r="97" spans="1:2" x14ac:dyDescent="0.25">
      <c r="A97" s="51">
        <v>2012</v>
      </c>
      <c r="B97" s="51">
        <v>176</v>
      </c>
    </row>
    <row r="98" spans="1:2" x14ac:dyDescent="0.25">
      <c r="A98" s="51">
        <v>2013</v>
      </c>
      <c r="B98" s="51">
        <v>171</v>
      </c>
    </row>
    <row r="99" spans="1:2" x14ac:dyDescent="0.25">
      <c r="A99" s="51">
        <v>2014</v>
      </c>
      <c r="B99" s="51">
        <v>175</v>
      </c>
    </row>
    <row r="100" spans="1:2" x14ac:dyDescent="0.25">
      <c r="A100" s="51">
        <v>2015</v>
      </c>
      <c r="B100" s="51">
        <v>171</v>
      </c>
    </row>
    <row r="101" spans="1:2" x14ac:dyDescent="0.25">
      <c r="A101" s="53">
        <v>2016</v>
      </c>
      <c r="B101" s="53">
        <v>173</v>
      </c>
    </row>
  </sheetData>
  <mergeCells count="2">
    <mergeCell ref="A1:B1"/>
    <mergeCell ref="D1:E1"/>
  </mergeCells>
  <pageMargins left="0.7" right="0.7" top="0.75" bottom="0.75" header="0.3" footer="0.3"/>
  <pageSetup paperSize="9" orientation="portrait" horizontalDpi="300" verticalDpi="30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E66"/>
  <sheetViews>
    <sheetView workbookViewId="0">
      <selection sqref="A1:B1"/>
    </sheetView>
  </sheetViews>
  <sheetFormatPr defaultRowHeight="15" x14ac:dyDescent="0.25"/>
  <cols>
    <col min="1" max="1" width="8.140625" customWidth="1"/>
    <col min="2" max="2" width="25.7109375" customWidth="1"/>
    <col min="4" max="4" width="12.7109375" customWidth="1"/>
    <col min="5" max="5" width="20.7109375" customWidth="1"/>
  </cols>
  <sheetData>
    <row r="1" spans="1:5" ht="15.75" x14ac:dyDescent="0.25">
      <c r="A1" s="91" t="s">
        <v>30</v>
      </c>
      <c r="B1" s="92"/>
      <c r="D1" s="91" t="s">
        <v>31</v>
      </c>
      <c r="E1" s="92"/>
    </row>
    <row r="2" spans="1:5" x14ac:dyDescent="0.25">
      <c r="A2" s="9" t="s">
        <v>29</v>
      </c>
      <c r="B2" s="9" t="s">
        <v>177</v>
      </c>
      <c r="D2" s="16" t="s">
        <v>32</v>
      </c>
      <c r="E2" s="10" t="s">
        <v>14</v>
      </c>
    </row>
    <row r="3" spans="1:5" x14ac:dyDescent="0.25">
      <c r="A3" s="55">
        <v>1997</v>
      </c>
      <c r="B3" s="55">
        <v>8101.1252340407</v>
      </c>
      <c r="D3" s="16" t="s">
        <v>33</v>
      </c>
      <c r="E3" s="11"/>
    </row>
    <row r="4" spans="1:5" x14ac:dyDescent="0.25">
      <c r="A4" s="54">
        <v>1998</v>
      </c>
      <c r="B4" s="54">
        <v>8195.1874355103591</v>
      </c>
      <c r="D4" s="16" t="s">
        <v>34</v>
      </c>
      <c r="E4" s="12" t="s">
        <v>178</v>
      </c>
    </row>
    <row r="5" spans="1:5" x14ac:dyDescent="0.25">
      <c r="A5" s="54">
        <v>1999</v>
      </c>
      <c r="B5" s="54">
        <v>8295.2180251037498</v>
      </c>
    </row>
    <row r="6" spans="1:5" x14ac:dyDescent="0.25">
      <c r="A6" s="54">
        <v>2000</v>
      </c>
      <c r="B6" s="54">
        <v>8397.1504067610804</v>
      </c>
      <c r="D6" s="17" t="str">
        <f>HYPERLINK("#'OVERZICHT'!A1", "Link naar overzicht")</f>
        <v>Link naar overzicht</v>
      </c>
    </row>
    <row r="7" spans="1:5" x14ac:dyDescent="0.25">
      <c r="A7" s="54">
        <v>2001</v>
      </c>
      <c r="B7" s="54">
        <v>8506.6451665145705</v>
      </c>
    </row>
    <row r="8" spans="1:5" x14ac:dyDescent="0.25">
      <c r="A8" s="54">
        <v>2002</v>
      </c>
      <c r="B8" s="54">
        <v>8611.8367035031406</v>
      </c>
    </row>
    <row r="9" spans="1:5" x14ac:dyDescent="0.25">
      <c r="A9" s="54">
        <v>2003</v>
      </c>
      <c r="B9" s="54">
        <v>8717.1822117000193</v>
      </c>
    </row>
    <row r="10" spans="1:5" x14ac:dyDescent="0.25">
      <c r="A10" s="54">
        <v>2004</v>
      </c>
      <c r="B10" s="54">
        <v>8792.0832249243103</v>
      </c>
    </row>
    <row r="11" spans="1:5" x14ac:dyDescent="0.25">
      <c r="A11" s="54">
        <v>2005</v>
      </c>
      <c r="B11" s="54">
        <v>8861.6418610371402</v>
      </c>
    </row>
    <row r="12" spans="1:5" x14ac:dyDescent="0.25">
      <c r="A12" s="54">
        <v>2006</v>
      </c>
      <c r="B12" s="54">
        <v>8923.8321991245302</v>
      </c>
    </row>
    <row r="13" spans="1:5" x14ac:dyDescent="0.25">
      <c r="A13" s="54">
        <v>2007</v>
      </c>
      <c r="B13" s="54">
        <v>8998.72721746352</v>
      </c>
    </row>
    <row r="14" spans="1:5" x14ac:dyDescent="0.25">
      <c r="A14" s="54">
        <v>2008</v>
      </c>
      <c r="B14" s="54">
        <v>9086.29835360787</v>
      </c>
    </row>
    <row r="15" spans="1:5" x14ac:dyDescent="0.25">
      <c r="A15" s="54">
        <v>2009</v>
      </c>
      <c r="B15" s="54">
        <v>9161.2680092709707</v>
      </c>
    </row>
    <row r="16" spans="1:5" x14ac:dyDescent="0.25">
      <c r="A16" s="54">
        <v>2010</v>
      </c>
      <c r="B16" s="54">
        <v>9219.9786274369308</v>
      </c>
    </row>
    <row r="17" spans="1:2" x14ac:dyDescent="0.25">
      <c r="A17" s="54">
        <v>2011</v>
      </c>
      <c r="B17" s="54">
        <v>9285.1325463285793</v>
      </c>
    </row>
    <row r="18" spans="1:2" x14ac:dyDescent="0.25">
      <c r="A18" s="54">
        <v>2012</v>
      </c>
      <c r="B18" s="54">
        <v>9366.3598680497107</v>
      </c>
    </row>
    <row r="19" spans="1:2" x14ac:dyDescent="0.25">
      <c r="A19" s="54">
        <v>2013</v>
      </c>
      <c r="B19" s="54">
        <v>9443.1977032628402</v>
      </c>
    </row>
    <row r="20" spans="1:2" x14ac:dyDescent="0.25">
      <c r="A20" s="54">
        <v>2014</v>
      </c>
      <c r="B20" s="54">
        <v>9465.6856644066593</v>
      </c>
    </row>
    <row r="21" spans="1:2" x14ac:dyDescent="0.25">
      <c r="A21" s="54">
        <v>2015</v>
      </c>
      <c r="B21" s="54">
        <v>9478.4626509257196</v>
      </c>
    </row>
    <row r="22" spans="1:2" x14ac:dyDescent="0.25">
      <c r="A22" s="54">
        <v>2016</v>
      </c>
      <c r="B22" s="54">
        <v>9533.1944087417596</v>
      </c>
    </row>
    <row r="23" spans="1:2" x14ac:dyDescent="0.25">
      <c r="A23" s="54">
        <v>2017</v>
      </c>
      <c r="B23" s="54">
        <v>9599.8638677443105</v>
      </c>
    </row>
    <row r="24" spans="1:2" x14ac:dyDescent="0.25">
      <c r="A24" s="54">
        <v>2018</v>
      </c>
      <c r="B24" s="54">
        <v>9660.8223850676404</v>
      </c>
    </row>
    <row r="25" spans="1:2" x14ac:dyDescent="0.25">
      <c r="A25" s="54">
        <v>2019</v>
      </c>
      <c r="B25" s="54">
        <v>9780.3834818901796</v>
      </c>
    </row>
    <row r="26" spans="1:2" x14ac:dyDescent="0.25">
      <c r="A26" s="54">
        <v>2020</v>
      </c>
      <c r="B26" s="54">
        <v>9870.1333656641491</v>
      </c>
    </row>
    <row r="27" spans="1:2" x14ac:dyDescent="0.25">
      <c r="A27" s="54">
        <v>2021</v>
      </c>
      <c r="B27" s="54">
        <v>9938.9092555056905</v>
      </c>
    </row>
    <row r="28" spans="1:2" x14ac:dyDescent="0.25">
      <c r="A28" s="54">
        <v>2022</v>
      </c>
      <c r="B28" s="54">
        <v>9994.0578606652507</v>
      </c>
    </row>
    <row r="29" spans="1:2" x14ac:dyDescent="0.25">
      <c r="A29" s="54">
        <v>2023</v>
      </c>
      <c r="B29" s="54">
        <v>10041.4985501313</v>
      </c>
    </row>
    <row r="30" spans="1:2" x14ac:dyDescent="0.25">
      <c r="A30" s="54">
        <v>2024</v>
      </c>
      <c r="B30" s="54">
        <v>10109.5662259128</v>
      </c>
    </row>
    <row r="31" spans="1:2" x14ac:dyDescent="0.25">
      <c r="A31" s="54">
        <v>2025</v>
      </c>
      <c r="B31" s="54">
        <v>10145.594385394999</v>
      </c>
    </row>
    <row r="32" spans="1:2" x14ac:dyDescent="0.25">
      <c r="A32" s="54">
        <v>2026</v>
      </c>
      <c r="B32" s="54">
        <v>10171.2638459398</v>
      </c>
    </row>
    <row r="33" spans="1:2" x14ac:dyDescent="0.25">
      <c r="A33" s="54">
        <v>2027</v>
      </c>
      <c r="B33" s="54">
        <v>10176.709305452299</v>
      </c>
    </row>
    <row r="34" spans="1:2" x14ac:dyDescent="0.25">
      <c r="A34" s="54">
        <v>2028</v>
      </c>
      <c r="B34" s="54">
        <v>10174.4267172733</v>
      </c>
    </row>
    <row r="35" spans="1:2" x14ac:dyDescent="0.25">
      <c r="A35" s="54">
        <v>2029</v>
      </c>
      <c r="B35" s="54">
        <v>10144.992609204701</v>
      </c>
    </row>
    <row r="36" spans="1:2" x14ac:dyDescent="0.25">
      <c r="A36" s="54">
        <v>2030</v>
      </c>
      <c r="B36" s="54">
        <v>10121.1992700183</v>
      </c>
    </row>
    <row r="37" spans="1:2" x14ac:dyDescent="0.25">
      <c r="A37" s="54">
        <v>2031</v>
      </c>
      <c r="B37" s="54">
        <v>10112.6300354591</v>
      </c>
    </row>
    <row r="38" spans="1:2" x14ac:dyDescent="0.25">
      <c r="A38" s="54">
        <v>2032</v>
      </c>
      <c r="B38" s="54">
        <v>10092.929033693301</v>
      </c>
    </row>
    <row r="39" spans="1:2" x14ac:dyDescent="0.25">
      <c r="A39" s="54">
        <v>2033</v>
      </c>
      <c r="B39" s="54">
        <v>10067.087409010701</v>
      </c>
    </row>
    <row r="40" spans="1:2" x14ac:dyDescent="0.25">
      <c r="A40" s="54">
        <v>2034</v>
      </c>
      <c r="B40" s="54">
        <v>10074.9975834541</v>
      </c>
    </row>
    <row r="41" spans="1:2" x14ac:dyDescent="0.25">
      <c r="A41" s="54">
        <v>2035</v>
      </c>
      <c r="B41" s="54">
        <v>10052.466852255</v>
      </c>
    </row>
    <row r="42" spans="1:2" x14ac:dyDescent="0.25">
      <c r="A42" s="54">
        <v>2036</v>
      </c>
      <c r="B42" s="54">
        <v>10030.6650032171</v>
      </c>
    </row>
    <row r="43" spans="1:2" x14ac:dyDescent="0.25">
      <c r="A43" s="54">
        <v>2037</v>
      </c>
      <c r="B43" s="54">
        <v>10013.2539028514</v>
      </c>
    </row>
    <row r="44" spans="1:2" x14ac:dyDescent="0.25">
      <c r="A44" s="54">
        <v>2038</v>
      </c>
      <c r="B44" s="54">
        <v>10014.407883731899</v>
      </c>
    </row>
    <row r="45" spans="1:2" x14ac:dyDescent="0.25">
      <c r="A45" s="54">
        <v>2039</v>
      </c>
      <c r="B45" s="54">
        <v>10009.8060654031</v>
      </c>
    </row>
    <row r="46" spans="1:2" x14ac:dyDescent="0.25">
      <c r="A46" s="54">
        <v>2040</v>
      </c>
      <c r="B46" s="54">
        <v>10014.294531683199</v>
      </c>
    </row>
    <row r="47" spans="1:2" x14ac:dyDescent="0.25">
      <c r="A47" s="54">
        <v>2041</v>
      </c>
      <c r="B47" s="54">
        <v>10037.6356306095</v>
      </c>
    </row>
    <row r="48" spans="1:2" x14ac:dyDescent="0.25">
      <c r="A48" s="54">
        <v>2042</v>
      </c>
      <c r="B48" s="54">
        <v>10050.879959166599</v>
      </c>
    </row>
    <row r="49" spans="1:2" x14ac:dyDescent="0.25">
      <c r="A49" s="54">
        <v>2043</v>
      </c>
      <c r="B49" s="54">
        <v>10064.2834529949</v>
      </c>
    </row>
    <row r="50" spans="1:2" x14ac:dyDescent="0.25">
      <c r="A50" s="54">
        <v>2044</v>
      </c>
      <c r="B50" s="54">
        <v>10097.6087067239</v>
      </c>
    </row>
    <row r="51" spans="1:2" x14ac:dyDescent="0.25">
      <c r="A51" s="54">
        <v>2045</v>
      </c>
      <c r="B51" s="54">
        <v>10113.5685831961</v>
      </c>
    </row>
    <row r="52" spans="1:2" x14ac:dyDescent="0.25">
      <c r="A52" s="54">
        <v>2046</v>
      </c>
      <c r="B52" s="54">
        <v>10125.2061800097</v>
      </c>
    </row>
    <row r="53" spans="1:2" x14ac:dyDescent="0.25">
      <c r="A53" s="54">
        <v>2047</v>
      </c>
      <c r="B53" s="54">
        <v>10142.2580577316</v>
      </c>
    </row>
    <row r="54" spans="1:2" x14ac:dyDescent="0.25">
      <c r="A54" s="54">
        <v>2048</v>
      </c>
      <c r="B54" s="54">
        <v>10177.8173191767</v>
      </c>
    </row>
    <row r="55" spans="1:2" x14ac:dyDescent="0.25">
      <c r="A55" s="54">
        <v>2049</v>
      </c>
      <c r="B55" s="54">
        <v>10204.278111161701</v>
      </c>
    </row>
    <row r="56" spans="1:2" x14ac:dyDescent="0.25">
      <c r="A56" s="54">
        <v>2050</v>
      </c>
      <c r="B56" s="54">
        <v>10229.770178233301</v>
      </c>
    </row>
    <row r="57" spans="1:2" x14ac:dyDescent="0.25">
      <c r="A57" s="54">
        <v>2051</v>
      </c>
      <c r="B57" s="54">
        <v>10269.339239934099</v>
      </c>
    </row>
    <row r="58" spans="1:2" x14ac:dyDescent="0.25">
      <c r="A58" s="54">
        <v>2052</v>
      </c>
      <c r="B58" s="54">
        <v>10290.419041770299</v>
      </c>
    </row>
    <row r="59" spans="1:2" x14ac:dyDescent="0.25">
      <c r="A59" s="54">
        <v>2053</v>
      </c>
      <c r="B59" s="54">
        <v>10311.178549886999</v>
      </c>
    </row>
    <row r="60" spans="1:2" x14ac:dyDescent="0.25">
      <c r="A60" s="54">
        <v>2054</v>
      </c>
      <c r="B60" s="54">
        <v>10329.232931644199</v>
      </c>
    </row>
    <row r="61" spans="1:2" x14ac:dyDescent="0.25">
      <c r="A61" s="54">
        <v>2055</v>
      </c>
      <c r="B61" s="54">
        <v>10362.2013066981</v>
      </c>
    </row>
    <row r="62" spans="1:2" x14ac:dyDescent="0.25">
      <c r="A62" s="54">
        <v>2056</v>
      </c>
      <c r="B62" s="54">
        <v>10374.414764098199</v>
      </c>
    </row>
    <row r="63" spans="1:2" x14ac:dyDescent="0.25">
      <c r="A63" s="54">
        <v>2057</v>
      </c>
      <c r="B63" s="54">
        <v>10389.997595840299</v>
      </c>
    </row>
    <row r="64" spans="1:2" x14ac:dyDescent="0.25">
      <c r="A64" s="54">
        <v>2058</v>
      </c>
      <c r="B64" s="54">
        <v>10407.0369067926</v>
      </c>
    </row>
    <row r="65" spans="1:2" x14ac:dyDescent="0.25">
      <c r="A65" s="54">
        <v>2059</v>
      </c>
      <c r="B65" s="54">
        <v>10440.245630024299</v>
      </c>
    </row>
    <row r="66" spans="1:2" x14ac:dyDescent="0.25">
      <c r="A66" s="56">
        <v>2060</v>
      </c>
      <c r="B66" s="56">
        <v>10453.0513323143</v>
      </c>
    </row>
  </sheetData>
  <mergeCells count="2">
    <mergeCell ref="A1:B1"/>
    <mergeCell ref="D1:E1"/>
  </mergeCells>
  <pageMargins left="0.7" right="0.7" top="0.75" bottom="0.75" header="0.3" footer="0.3"/>
  <pageSetup paperSize="9" orientation="portrait" horizontalDpi="300" verticalDpi="30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G45"/>
  <sheetViews>
    <sheetView workbookViewId="0">
      <selection sqref="A1:D1"/>
    </sheetView>
  </sheetViews>
  <sheetFormatPr defaultRowHeight="15" x14ac:dyDescent="0.25"/>
  <cols>
    <col min="1" max="1" width="8.28515625" customWidth="1"/>
    <col min="2" max="2" width="36.7109375" customWidth="1"/>
    <col min="3" max="3" width="41.7109375" customWidth="1"/>
    <col min="4" max="4" width="40.7109375" customWidth="1"/>
    <col min="6" max="6" width="12.7109375" customWidth="1"/>
    <col min="7" max="7" width="41.7109375" customWidth="1"/>
  </cols>
  <sheetData>
    <row r="1" spans="1:7" ht="15.75" x14ac:dyDescent="0.25">
      <c r="A1" s="91" t="s">
        <v>30</v>
      </c>
      <c r="B1" s="92"/>
      <c r="C1" s="92"/>
      <c r="D1" s="92"/>
      <c r="F1" s="91" t="s">
        <v>31</v>
      </c>
      <c r="G1" s="92"/>
    </row>
    <row r="2" spans="1:7" x14ac:dyDescent="0.25">
      <c r="A2" s="9" t="s">
        <v>29</v>
      </c>
      <c r="B2" s="9" t="s">
        <v>179</v>
      </c>
      <c r="C2" s="9" t="s">
        <v>180</v>
      </c>
      <c r="D2" s="9" t="s">
        <v>181</v>
      </c>
      <c r="F2" s="16" t="s">
        <v>32</v>
      </c>
      <c r="G2" s="10" t="s">
        <v>15</v>
      </c>
    </row>
    <row r="3" spans="1:7" x14ac:dyDescent="0.25">
      <c r="A3" s="58">
        <v>2018</v>
      </c>
      <c r="B3" s="58">
        <v>0</v>
      </c>
      <c r="C3" s="58">
        <v>0</v>
      </c>
      <c r="D3" s="58">
        <v>0</v>
      </c>
      <c r="F3" s="16" t="s">
        <v>33</v>
      </c>
      <c r="G3" s="11"/>
    </row>
    <row r="4" spans="1:7" x14ac:dyDescent="0.25">
      <c r="A4" s="57">
        <v>2019</v>
      </c>
      <c r="B4" s="57">
        <v>114.16254126654</v>
      </c>
      <c r="C4" s="57">
        <v>56.766433288631703</v>
      </c>
      <c r="D4" s="57">
        <v>57.396107977906503</v>
      </c>
      <c r="F4" s="16" t="s">
        <v>34</v>
      </c>
      <c r="G4" s="12" t="s">
        <v>182</v>
      </c>
    </row>
    <row r="5" spans="1:7" x14ac:dyDescent="0.25">
      <c r="A5" s="57">
        <v>2020</v>
      </c>
      <c r="B5" s="57">
        <v>197.02986948450999</v>
      </c>
      <c r="C5" s="57">
        <v>81.018219086136895</v>
      </c>
      <c r="D5" s="57">
        <v>116.011650398374</v>
      </c>
    </row>
    <row r="6" spans="1:7" x14ac:dyDescent="0.25">
      <c r="A6" s="57">
        <v>2021</v>
      </c>
      <c r="B6" s="57">
        <v>266.41920377004999</v>
      </c>
      <c r="C6" s="57">
        <v>92.7061814276814</v>
      </c>
      <c r="D6" s="57">
        <v>173.71302234237399</v>
      </c>
      <c r="F6" s="17" t="str">
        <f>HYPERLINK("#'OVERZICHT'!A1", "Link naar overzicht")</f>
        <v>Link naar overzicht</v>
      </c>
    </row>
    <row r="7" spans="1:7" x14ac:dyDescent="0.25">
      <c r="A7" s="57">
        <v>2022</v>
      </c>
      <c r="B7" s="57">
        <v>320.47925337360903</v>
      </c>
      <c r="C7" s="57">
        <v>83.702609211675494</v>
      </c>
      <c r="D7" s="57">
        <v>236.776644161935</v>
      </c>
    </row>
    <row r="8" spans="1:7" x14ac:dyDescent="0.25">
      <c r="A8" s="57">
        <v>2023</v>
      </c>
      <c r="B8" s="57">
        <v>366.83138728361899</v>
      </c>
      <c r="C8" s="57">
        <v>70.729261011233405</v>
      </c>
      <c r="D8" s="57">
        <v>296.102126272389</v>
      </c>
    </row>
    <row r="9" spans="1:7" x14ac:dyDescent="0.25">
      <c r="A9" s="57">
        <v>2024</v>
      </c>
      <c r="B9" s="57">
        <v>425.21050750914901</v>
      </c>
      <c r="C9" s="57">
        <v>58.965342248982203</v>
      </c>
      <c r="D9" s="57">
        <v>366.24516526016902</v>
      </c>
    </row>
    <row r="10" spans="1:7" x14ac:dyDescent="0.25">
      <c r="A10" s="57">
        <v>2025</v>
      </c>
      <c r="B10" s="57">
        <v>452.95011143539898</v>
      </c>
      <c r="C10" s="57">
        <v>42.452596002022098</v>
      </c>
      <c r="D10" s="57">
        <v>410.49751543337499</v>
      </c>
    </row>
    <row r="11" spans="1:7" x14ac:dyDescent="0.25">
      <c r="A11" s="57">
        <v>2026</v>
      </c>
      <c r="B11" s="57">
        <v>472.361016424149</v>
      </c>
      <c r="C11" s="57">
        <v>26.405563915809399</v>
      </c>
      <c r="D11" s="57">
        <v>445.95545250833698</v>
      </c>
    </row>
    <row r="12" spans="1:7" x14ac:dyDescent="0.25">
      <c r="A12" s="57">
        <v>2027</v>
      </c>
      <c r="B12" s="57">
        <v>472.82792038062001</v>
      </c>
      <c r="C12" s="57">
        <v>3.1424956990064201</v>
      </c>
      <c r="D12" s="57">
        <v>469.68542468161399</v>
      </c>
    </row>
    <row r="13" spans="1:7" x14ac:dyDescent="0.25">
      <c r="A13" s="57">
        <v>2028</v>
      </c>
      <c r="B13" s="57">
        <v>467.10677664571102</v>
      </c>
      <c r="C13" s="57">
        <v>-24.769780710187501</v>
      </c>
      <c r="D13" s="57">
        <v>491.876557355898</v>
      </c>
    </row>
    <row r="14" spans="1:7" x14ac:dyDescent="0.25">
      <c r="A14" s="57">
        <v>2029</v>
      </c>
      <c r="B14" s="57">
        <v>434.234113021079</v>
      </c>
      <c r="C14" s="57">
        <v>-57.451491618246799</v>
      </c>
      <c r="D14" s="57">
        <v>491.68560463932698</v>
      </c>
    </row>
    <row r="15" spans="1:7" x14ac:dyDescent="0.25">
      <c r="A15" s="57">
        <v>2030</v>
      </c>
      <c r="B15" s="57">
        <v>407.00221827870899</v>
      </c>
      <c r="C15" s="57">
        <v>-91.296633265284896</v>
      </c>
      <c r="D15" s="57">
        <v>498.29885154399102</v>
      </c>
    </row>
    <row r="16" spans="1:7" x14ac:dyDescent="0.25">
      <c r="A16" s="57">
        <v>2031</v>
      </c>
      <c r="B16" s="57">
        <v>394.99442816342003</v>
      </c>
      <c r="C16" s="57">
        <v>-126.037620475978</v>
      </c>
      <c r="D16" s="57">
        <v>521.03204863939698</v>
      </c>
    </row>
    <row r="17" spans="1:4" x14ac:dyDescent="0.25">
      <c r="A17" s="57">
        <v>2032</v>
      </c>
      <c r="B17" s="57">
        <v>371.85487084162003</v>
      </c>
      <c r="C17" s="57">
        <v>-158.64647001050301</v>
      </c>
      <c r="D17" s="57">
        <v>530.50134085212801</v>
      </c>
    </row>
    <row r="18" spans="1:4" x14ac:dyDescent="0.25">
      <c r="A18" s="57">
        <v>2033</v>
      </c>
      <c r="B18" s="57">
        <v>342.57469060301997</v>
      </c>
      <c r="C18" s="57">
        <v>-193.666528078704</v>
      </c>
      <c r="D18" s="57">
        <v>536.24121868172097</v>
      </c>
    </row>
    <row r="19" spans="1:4" x14ac:dyDescent="0.25">
      <c r="A19" s="57">
        <v>2034</v>
      </c>
      <c r="B19" s="57">
        <v>347.04630949045003</v>
      </c>
      <c r="C19" s="57">
        <v>-230.318533185147</v>
      </c>
      <c r="D19" s="57">
        <v>577.36484267559695</v>
      </c>
    </row>
    <row r="20" spans="1:4" x14ac:dyDescent="0.25">
      <c r="A20" s="57">
        <v>2035</v>
      </c>
      <c r="B20" s="57">
        <v>321.57702273535</v>
      </c>
      <c r="C20" s="57">
        <v>-272.34869720811503</v>
      </c>
      <c r="D20" s="57">
        <v>593.92571994346599</v>
      </c>
    </row>
    <row r="21" spans="1:4" x14ac:dyDescent="0.25">
      <c r="A21" s="57">
        <v>2036</v>
      </c>
      <c r="B21" s="57">
        <v>296.83661814144898</v>
      </c>
      <c r="C21" s="57">
        <v>-309.75621715792403</v>
      </c>
      <c r="D21" s="57">
        <v>606.59283529937102</v>
      </c>
    </row>
    <row r="22" spans="1:4" x14ac:dyDescent="0.25">
      <c r="A22" s="57">
        <v>2037</v>
      </c>
      <c r="B22" s="57">
        <v>276.48696221970903</v>
      </c>
      <c r="C22" s="57">
        <v>-340.99724488791202</v>
      </c>
      <c r="D22" s="57">
        <v>617.48420710762196</v>
      </c>
    </row>
    <row r="23" spans="1:4" x14ac:dyDescent="0.25">
      <c r="A23" s="57">
        <v>2038</v>
      </c>
      <c r="B23" s="57">
        <v>274.70238754421899</v>
      </c>
      <c r="C23" s="57">
        <v>-364.69088012619699</v>
      </c>
      <c r="D23" s="57">
        <v>639.393267670417</v>
      </c>
    </row>
    <row r="24" spans="1:4" x14ac:dyDescent="0.25">
      <c r="A24" s="57">
        <v>2039</v>
      </c>
      <c r="B24" s="57">
        <v>266.962013659489</v>
      </c>
      <c r="C24" s="57">
        <v>-378.01698162312499</v>
      </c>
      <c r="D24" s="57">
        <v>644.97899528261098</v>
      </c>
    </row>
    <row r="25" spans="1:4" x14ac:dyDescent="0.25">
      <c r="A25" s="57">
        <v>2040</v>
      </c>
      <c r="B25" s="57">
        <v>268.51192438355099</v>
      </c>
      <c r="C25" s="57">
        <v>-384.92272909091099</v>
      </c>
      <c r="D25" s="57">
        <v>653.43465347445601</v>
      </c>
    </row>
    <row r="26" spans="1:4" x14ac:dyDescent="0.25">
      <c r="A26" s="57">
        <v>2041</v>
      </c>
      <c r="B26" s="57">
        <v>291.80446775386901</v>
      </c>
      <c r="C26" s="57">
        <v>-385.377257785344</v>
      </c>
      <c r="D26" s="57">
        <v>677.18172553921795</v>
      </c>
    </row>
    <row r="27" spans="1:4" x14ac:dyDescent="0.25">
      <c r="A27" s="57">
        <v>2042</v>
      </c>
      <c r="B27" s="57">
        <v>305.00024075492001</v>
      </c>
      <c r="C27" s="57">
        <v>-382.31658816924102</v>
      </c>
      <c r="D27" s="57">
        <v>687.31682892416495</v>
      </c>
    </row>
    <row r="28" spans="1:4" x14ac:dyDescent="0.25">
      <c r="A28" s="57">
        <v>2043</v>
      </c>
      <c r="B28" s="57">
        <v>318.25517902725898</v>
      </c>
      <c r="C28" s="57">
        <v>-377.34226986255999</v>
      </c>
      <c r="D28" s="57">
        <v>695.59744888981697</v>
      </c>
    </row>
    <row r="29" spans="1:4" x14ac:dyDescent="0.25">
      <c r="A29" s="57">
        <v>2044</v>
      </c>
      <c r="B29" s="57">
        <v>351.43187720026998</v>
      </c>
      <c r="C29" s="57">
        <v>-373.64569521789298</v>
      </c>
      <c r="D29" s="57">
        <v>725.07757241816103</v>
      </c>
    </row>
    <row r="30" spans="1:4" x14ac:dyDescent="0.25">
      <c r="A30" s="57">
        <v>2045</v>
      </c>
      <c r="B30" s="57">
        <v>367.24319811643898</v>
      </c>
      <c r="C30" s="57">
        <v>-371.26427843222802</v>
      </c>
      <c r="D30" s="57">
        <v>738.507476548672</v>
      </c>
    </row>
    <row r="31" spans="1:4" x14ac:dyDescent="0.25">
      <c r="A31" s="57">
        <v>2046</v>
      </c>
      <c r="B31" s="57">
        <v>378.28779493008898</v>
      </c>
      <c r="C31" s="57">
        <v>-370.20953108851899</v>
      </c>
      <c r="D31" s="57">
        <v>748.49732601861001</v>
      </c>
    </row>
    <row r="32" spans="1:4" x14ac:dyDescent="0.25">
      <c r="A32" s="57">
        <v>2047</v>
      </c>
      <c r="B32" s="57">
        <v>394.74667265198002</v>
      </c>
      <c r="C32" s="57">
        <v>-364.29263137204998</v>
      </c>
      <c r="D32" s="57">
        <v>759.03930402403398</v>
      </c>
    </row>
    <row r="33" spans="1:4" x14ac:dyDescent="0.25">
      <c r="A33" s="57">
        <v>2048</v>
      </c>
      <c r="B33" s="57">
        <v>429.71293409701002</v>
      </c>
      <c r="C33" s="57">
        <v>-352.323719596334</v>
      </c>
      <c r="D33" s="57">
        <v>782.03665369334794</v>
      </c>
    </row>
    <row r="34" spans="1:4" x14ac:dyDescent="0.25">
      <c r="A34" s="57">
        <v>2049</v>
      </c>
      <c r="B34" s="57">
        <v>456.29072608208998</v>
      </c>
      <c r="C34" s="57">
        <v>-334.93308708436598</v>
      </c>
      <c r="D34" s="57">
        <v>791.22381316645601</v>
      </c>
    </row>
    <row r="35" spans="1:4" x14ac:dyDescent="0.25">
      <c r="A35" s="57">
        <v>2050</v>
      </c>
      <c r="B35" s="57">
        <v>481.89979315369999</v>
      </c>
      <c r="C35" s="57">
        <v>-317.84059171910002</v>
      </c>
      <c r="D35" s="57">
        <v>799.740384872802</v>
      </c>
    </row>
    <row r="36" spans="1:4" x14ac:dyDescent="0.25">
      <c r="A36" s="57">
        <v>2051</v>
      </c>
      <c r="B36" s="57">
        <v>521.46885485444898</v>
      </c>
      <c r="C36" s="57">
        <v>-300.00021086063202</v>
      </c>
      <c r="D36" s="57">
        <v>821.46906571507998</v>
      </c>
    </row>
    <row r="37" spans="1:4" x14ac:dyDescent="0.25">
      <c r="A37" s="57">
        <v>2052</v>
      </c>
      <c r="B37" s="57">
        <v>542.54865669067794</v>
      </c>
      <c r="C37" s="57">
        <v>-284.56471337787298</v>
      </c>
      <c r="D37" s="57">
        <v>827.11337006855797</v>
      </c>
    </row>
    <row r="38" spans="1:4" x14ac:dyDescent="0.25">
      <c r="A38" s="57">
        <v>2053</v>
      </c>
      <c r="B38" s="57">
        <v>563.30816480732904</v>
      </c>
      <c r="C38" s="57">
        <v>-269.57069032618602</v>
      </c>
      <c r="D38" s="57">
        <v>832.87885513351205</v>
      </c>
    </row>
    <row r="39" spans="1:4" x14ac:dyDescent="0.25">
      <c r="A39" s="57">
        <v>2054</v>
      </c>
      <c r="B39" s="57">
        <v>581.36254656458902</v>
      </c>
      <c r="C39" s="57">
        <v>-255.93069224499399</v>
      </c>
      <c r="D39" s="57">
        <v>837.29323880958304</v>
      </c>
    </row>
    <row r="40" spans="1:4" x14ac:dyDescent="0.25">
      <c r="A40" s="57">
        <v>2055</v>
      </c>
      <c r="B40" s="57">
        <v>614.33092161847901</v>
      </c>
      <c r="C40" s="57">
        <v>-243.98250662919401</v>
      </c>
      <c r="D40" s="57">
        <v>858.31342824767398</v>
      </c>
    </row>
    <row r="41" spans="1:4" x14ac:dyDescent="0.25">
      <c r="A41" s="57">
        <v>2056</v>
      </c>
      <c r="B41" s="57">
        <v>626.54437901856897</v>
      </c>
      <c r="C41" s="57">
        <v>-238.38425624646001</v>
      </c>
      <c r="D41" s="57">
        <v>864.92863526503004</v>
      </c>
    </row>
    <row r="42" spans="1:4" x14ac:dyDescent="0.25">
      <c r="A42" s="57">
        <v>2057</v>
      </c>
      <c r="B42" s="57">
        <v>642.12721076064895</v>
      </c>
      <c r="C42" s="57">
        <v>-232.610787115623</v>
      </c>
      <c r="D42" s="57">
        <v>874.73799787626899</v>
      </c>
    </row>
    <row r="43" spans="1:4" x14ac:dyDescent="0.25">
      <c r="A43" s="57">
        <v>2058</v>
      </c>
      <c r="B43" s="57">
        <v>659.16652171299904</v>
      </c>
      <c r="C43" s="57">
        <v>-225.26443196900701</v>
      </c>
      <c r="D43" s="57">
        <v>884.43095368201</v>
      </c>
    </row>
    <row r="44" spans="1:4" x14ac:dyDescent="0.25">
      <c r="A44" s="57">
        <v>2059</v>
      </c>
      <c r="B44" s="57">
        <v>692.375244944629</v>
      </c>
      <c r="C44" s="57">
        <v>-217.522181910656</v>
      </c>
      <c r="D44" s="57">
        <v>909.89742685528302</v>
      </c>
    </row>
    <row r="45" spans="1:4" x14ac:dyDescent="0.25">
      <c r="A45" s="59">
        <v>2060</v>
      </c>
      <c r="B45" s="59">
        <v>705.18094723466902</v>
      </c>
      <c r="C45" s="59">
        <v>-212.03031576046001</v>
      </c>
      <c r="D45" s="59">
        <v>917.21126299513298</v>
      </c>
    </row>
  </sheetData>
  <mergeCells count="2">
    <mergeCell ref="A1:D1"/>
    <mergeCell ref="F1:G1"/>
  </mergeCells>
  <pageMargins left="0.7" right="0.7" top="0.75" bottom="0.75" header="0.3" footer="0.3"/>
  <pageSetup paperSize="9" orientation="portrait" horizontalDpi="300" verticalDpi="30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J66"/>
  <sheetViews>
    <sheetView workbookViewId="0">
      <selection sqref="A1:G1"/>
    </sheetView>
  </sheetViews>
  <sheetFormatPr defaultRowHeight="15" x14ac:dyDescent="0.25"/>
  <cols>
    <col min="1" max="1" width="6.85546875" customWidth="1"/>
    <col min="2" max="7" width="11.7109375" customWidth="1"/>
    <col min="9" max="9" width="12.7109375" customWidth="1"/>
    <col min="10" max="10" width="36.7109375" customWidth="1"/>
  </cols>
  <sheetData>
    <row r="1" spans="1:10" ht="15.75" x14ac:dyDescent="0.25">
      <c r="A1" s="91" t="s">
        <v>30</v>
      </c>
      <c r="B1" s="92"/>
      <c r="C1" s="92"/>
      <c r="D1" s="92"/>
      <c r="E1" s="92"/>
      <c r="F1" s="92"/>
      <c r="G1" s="92"/>
      <c r="I1" s="91" t="s">
        <v>31</v>
      </c>
      <c r="J1" s="92"/>
    </row>
    <row r="2" spans="1:10" x14ac:dyDescent="0.25">
      <c r="A2" s="9" t="s">
        <v>29</v>
      </c>
      <c r="B2" s="9" t="s">
        <v>183</v>
      </c>
      <c r="C2" s="9" t="s">
        <v>184</v>
      </c>
      <c r="D2" s="9" t="s">
        <v>185</v>
      </c>
      <c r="E2" s="9" t="s">
        <v>186</v>
      </c>
      <c r="F2" s="9" t="s">
        <v>187</v>
      </c>
      <c r="G2" s="9" t="s">
        <v>188</v>
      </c>
      <c r="I2" s="16" t="s">
        <v>32</v>
      </c>
      <c r="J2" s="10" t="s">
        <v>16</v>
      </c>
    </row>
    <row r="3" spans="1:10" x14ac:dyDescent="0.25">
      <c r="A3" s="61">
        <v>1997</v>
      </c>
      <c r="B3" s="61">
        <v>72.869346195359995</v>
      </c>
      <c r="C3" s="61">
        <v>94.187839367737894</v>
      </c>
      <c r="D3" s="61">
        <v>94.404895883620597</v>
      </c>
      <c r="E3" s="61">
        <v>89.419902161949295</v>
      </c>
      <c r="F3" s="61">
        <v>35.403263555866197</v>
      </c>
      <c r="G3" s="61">
        <v>7.2652550843798203</v>
      </c>
      <c r="I3" s="16" t="s">
        <v>33</v>
      </c>
      <c r="J3" s="11"/>
    </row>
    <row r="4" spans="1:10" x14ac:dyDescent="0.25">
      <c r="A4" s="60">
        <v>1998</v>
      </c>
      <c r="B4" s="60">
        <v>71.891121341028693</v>
      </c>
      <c r="C4" s="60">
        <v>94.326706753863405</v>
      </c>
      <c r="D4" s="60">
        <v>94.425741424474197</v>
      </c>
      <c r="E4" s="60">
        <v>89.653132840435205</v>
      </c>
      <c r="F4" s="60">
        <v>37.342094817189299</v>
      </c>
      <c r="G4" s="60">
        <v>7.6568772020063003</v>
      </c>
      <c r="I4" s="16" t="s">
        <v>34</v>
      </c>
      <c r="J4" s="12" t="s">
        <v>189</v>
      </c>
    </row>
    <row r="5" spans="1:10" x14ac:dyDescent="0.25">
      <c r="A5" s="60">
        <v>1999</v>
      </c>
      <c r="B5" s="60">
        <v>72.041807387164098</v>
      </c>
      <c r="C5" s="60">
        <v>94.424035182245404</v>
      </c>
      <c r="D5" s="60">
        <v>94.3335356522349</v>
      </c>
      <c r="E5" s="60">
        <v>89.904183653282203</v>
      </c>
      <c r="F5" s="60">
        <v>39.301699023124897</v>
      </c>
      <c r="G5" s="60">
        <v>7.8068666955216397</v>
      </c>
    </row>
    <row r="6" spans="1:10" x14ac:dyDescent="0.25">
      <c r="A6" s="60">
        <v>2000</v>
      </c>
      <c r="B6" s="60">
        <v>72.0485027474448</v>
      </c>
      <c r="C6" s="60">
        <v>94.365880698385794</v>
      </c>
      <c r="D6" s="60">
        <v>94.465327621768907</v>
      </c>
      <c r="E6" s="60">
        <v>89.873058565163802</v>
      </c>
      <c r="F6" s="60">
        <v>41.733945188409798</v>
      </c>
      <c r="G6" s="60">
        <v>7.9989150317374298</v>
      </c>
      <c r="I6" s="17" t="str">
        <f>HYPERLINK("#'OVERZICHT'!A1", "Link naar overzicht")</f>
        <v>Link naar overzicht</v>
      </c>
    </row>
    <row r="7" spans="1:10" x14ac:dyDescent="0.25">
      <c r="A7" s="60">
        <v>2001</v>
      </c>
      <c r="B7" s="60">
        <v>71.546504593819193</v>
      </c>
      <c r="C7" s="60">
        <v>94.211822188764899</v>
      </c>
      <c r="D7" s="60">
        <v>94.614012771411197</v>
      </c>
      <c r="E7" s="60">
        <v>90.116518699762594</v>
      </c>
      <c r="F7" s="60">
        <v>44.355401569076598</v>
      </c>
      <c r="G7" s="60">
        <v>8.4038276623930894</v>
      </c>
    </row>
    <row r="8" spans="1:10" x14ac:dyDescent="0.25">
      <c r="A8" s="60">
        <v>2002</v>
      </c>
      <c r="B8" s="60">
        <v>71.2680419911417</v>
      </c>
      <c r="C8" s="60">
        <v>94.283674044943297</v>
      </c>
      <c r="D8" s="60">
        <v>94.500126114974904</v>
      </c>
      <c r="E8" s="60">
        <v>90.312427284840297</v>
      </c>
      <c r="F8" s="60">
        <v>48.040860117470203</v>
      </c>
      <c r="G8" s="60">
        <v>8.8732195161599492</v>
      </c>
    </row>
    <row r="9" spans="1:10" x14ac:dyDescent="0.25">
      <c r="A9" s="60">
        <v>2003</v>
      </c>
      <c r="B9" s="60">
        <v>71.175919243576899</v>
      </c>
      <c r="C9" s="60">
        <v>94.149091535429605</v>
      </c>
      <c r="D9" s="60">
        <v>94.3472429329683</v>
      </c>
      <c r="E9" s="60">
        <v>90.424186204604197</v>
      </c>
      <c r="F9" s="60">
        <v>51.224864640735603</v>
      </c>
      <c r="G9" s="60">
        <v>9.1416360881469405</v>
      </c>
    </row>
    <row r="10" spans="1:10" x14ac:dyDescent="0.25">
      <c r="A10" s="60">
        <v>2004</v>
      </c>
      <c r="B10" s="60">
        <v>70.767456704177306</v>
      </c>
      <c r="C10" s="60">
        <v>94.033221785559107</v>
      </c>
      <c r="D10" s="60">
        <v>94.365557474193494</v>
      </c>
      <c r="E10" s="60">
        <v>90.687685508263598</v>
      </c>
      <c r="F10" s="60">
        <v>53.848527785364702</v>
      </c>
      <c r="G10" s="60">
        <v>9.5013341882673803</v>
      </c>
    </row>
    <row r="11" spans="1:10" x14ac:dyDescent="0.25">
      <c r="A11" s="60">
        <v>2005</v>
      </c>
      <c r="B11" s="60">
        <v>70.2539491539426</v>
      </c>
      <c r="C11" s="60">
        <v>93.963399916805002</v>
      </c>
      <c r="D11" s="60">
        <v>94.294661258976404</v>
      </c>
      <c r="E11" s="60">
        <v>90.907476202113898</v>
      </c>
      <c r="F11" s="60">
        <v>56.535943179179199</v>
      </c>
      <c r="G11" s="60">
        <v>9.8170778126018199</v>
      </c>
    </row>
    <row r="12" spans="1:10" x14ac:dyDescent="0.25">
      <c r="A12" s="60">
        <v>2006</v>
      </c>
      <c r="B12" s="60">
        <v>69.047372761210497</v>
      </c>
      <c r="C12" s="60">
        <v>93.978245559675401</v>
      </c>
      <c r="D12" s="60">
        <v>94.349446263781601</v>
      </c>
      <c r="E12" s="60">
        <v>91.068352848432795</v>
      </c>
      <c r="F12" s="60">
        <v>59.146356690017299</v>
      </c>
      <c r="G12" s="60">
        <v>10.333856215246801</v>
      </c>
    </row>
    <row r="13" spans="1:10" x14ac:dyDescent="0.25">
      <c r="A13" s="60">
        <v>2007</v>
      </c>
      <c r="B13" s="60">
        <v>68.808975040944503</v>
      </c>
      <c r="C13" s="60">
        <v>93.868419045307107</v>
      </c>
      <c r="D13" s="60">
        <v>94.348000551698902</v>
      </c>
      <c r="E13" s="60">
        <v>91.213144886498796</v>
      </c>
      <c r="F13" s="60">
        <v>61.479917387429701</v>
      </c>
      <c r="G13" s="60">
        <v>11.00929707069</v>
      </c>
    </row>
    <row r="14" spans="1:10" x14ac:dyDescent="0.25">
      <c r="A14" s="60">
        <v>2008</v>
      </c>
      <c r="B14" s="60">
        <v>68.417075186408894</v>
      </c>
      <c r="C14" s="60">
        <v>93.796560437243997</v>
      </c>
      <c r="D14" s="60">
        <v>94.291148775499394</v>
      </c>
      <c r="E14" s="60">
        <v>91.402525776023793</v>
      </c>
      <c r="F14" s="60">
        <v>64.029863795914196</v>
      </c>
      <c r="G14" s="60">
        <v>11.653929337028201</v>
      </c>
    </row>
    <row r="15" spans="1:10" x14ac:dyDescent="0.25">
      <c r="A15" s="60">
        <v>2009</v>
      </c>
      <c r="B15" s="60">
        <v>68.005986681456406</v>
      </c>
      <c r="C15" s="60">
        <v>93.614092535283106</v>
      </c>
      <c r="D15" s="60">
        <v>94.288946377237806</v>
      </c>
      <c r="E15" s="60">
        <v>91.396334382824406</v>
      </c>
      <c r="F15" s="60">
        <v>66.391340533490293</v>
      </c>
      <c r="G15" s="60">
        <v>12.262824787972599</v>
      </c>
    </row>
    <row r="16" spans="1:10" x14ac:dyDescent="0.25">
      <c r="A16" s="60">
        <v>2010</v>
      </c>
      <c r="B16" s="60">
        <v>67.557282529216906</v>
      </c>
      <c r="C16" s="60">
        <v>93.517473700985803</v>
      </c>
      <c r="D16" s="60">
        <v>94.180492925651805</v>
      </c>
      <c r="E16" s="60">
        <v>91.507510745816305</v>
      </c>
      <c r="F16" s="60">
        <v>68.471279286353194</v>
      </c>
      <c r="G16" s="60">
        <v>12.8563639472977</v>
      </c>
    </row>
    <row r="17" spans="1:7" x14ac:dyDescent="0.25">
      <c r="A17" s="60">
        <v>2011</v>
      </c>
      <c r="B17" s="60">
        <v>67.369073222009405</v>
      </c>
      <c r="C17" s="60">
        <v>93.239815415387298</v>
      </c>
      <c r="D17" s="60">
        <v>93.978952118967797</v>
      </c>
      <c r="E17" s="60">
        <v>91.439979588484803</v>
      </c>
      <c r="F17" s="60">
        <v>70.594687048583395</v>
      </c>
      <c r="G17" s="60">
        <v>13.8211001359586</v>
      </c>
    </row>
    <row r="18" spans="1:7" x14ac:dyDescent="0.25">
      <c r="A18" s="60">
        <v>2012</v>
      </c>
      <c r="B18" s="60">
        <v>67.222178042701103</v>
      </c>
      <c r="C18" s="60">
        <v>93.033642655102994</v>
      </c>
      <c r="D18" s="60">
        <v>93.684440519995604</v>
      </c>
      <c r="E18" s="60">
        <v>91.467344745272001</v>
      </c>
      <c r="F18" s="60">
        <v>73.004904509781994</v>
      </c>
      <c r="G18" s="60">
        <v>14.685055531142201</v>
      </c>
    </row>
    <row r="19" spans="1:7" x14ac:dyDescent="0.25">
      <c r="A19" s="60">
        <v>2013</v>
      </c>
      <c r="B19" s="60">
        <v>67.331253039035602</v>
      </c>
      <c r="C19" s="60">
        <v>92.755372433325107</v>
      </c>
      <c r="D19" s="60">
        <v>93.413146749183596</v>
      </c>
      <c r="E19" s="60">
        <v>91.331301084754699</v>
      </c>
      <c r="F19" s="60">
        <v>74.789340484321599</v>
      </c>
      <c r="G19" s="60">
        <v>15.3855315872676</v>
      </c>
    </row>
    <row r="20" spans="1:7" x14ac:dyDescent="0.25">
      <c r="A20" s="60">
        <v>2014</v>
      </c>
      <c r="B20" s="60">
        <v>67.261342081738206</v>
      </c>
      <c r="C20" s="60">
        <v>92.2375201500017</v>
      </c>
      <c r="D20" s="60">
        <v>93.269520708091505</v>
      </c>
      <c r="E20" s="60">
        <v>91.4106793450689</v>
      </c>
      <c r="F20" s="60">
        <v>76.111121742778593</v>
      </c>
      <c r="G20" s="60">
        <v>15.8619972309281</v>
      </c>
    </row>
    <row r="21" spans="1:7" x14ac:dyDescent="0.25">
      <c r="A21" s="60">
        <v>2015</v>
      </c>
      <c r="B21" s="60">
        <v>67.188751641310404</v>
      </c>
      <c r="C21" s="60">
        <v>91.874390520252206</v>
      </c>
      <c r="D21" s="60">
        <v>93.150750642099695</v>
      </c>
      <c r="E21" s="60">
        <v>91.471861892972001</v>
      </c>
      <c r="F21" s="60">
        <v>76.629821073466402</v>
      </c>
      <c r="G21" s="60">
        <v>16.297565813178799</v>
      </c>
    </row>
    <row r="22" spans="1:7" x14ac:dyDescent="0.25">
      <c r="A22" s="60">
        <v>2016</v>
      </c>
      <c r="B22" s="60">
        <v>67.653683857184802</v>
      </c>
      <c r="C22" s="60">
        <v>91.596137005877196</v>
      </c>
      <c r="D22" s="60">
        <v>92.882141612287498</v>
      </c>
      <c r="E22" s="60">
        <v>91.298238511655001</v>
      </c>
      <c r="F22" s="60">
        <v>76.528290256338195</v>
      </c>
      <c r="G22" s="60">
        <v>16.919864196713601</v>
      </c>
    </row>
    <row r="23" spans="1:7" x14ac:dyDescent="0.25">
      <c r="A23" s="60">
        <v>2017</v>
      </c>
      <c r="B23" s="60">
        <v>67.801999986743397</v>
      </c>
      <c r="C23" s="60">
        <v>91.110706752643395</v>
      </c>
      <c r="D23" s="60">
        <v>92.787937955520903</v>
      </c>
      <c r="E23" s="60">
        <v>91.158326954045407</v>
      </c>
      <c r="F23" s="60">
        <v>76.375389051455798</v>
      </c>
      <c r="G23" s="60">
        <v>17.956389778557298</v>
      </c>
    </row>
    <row r="24" spans="1:7" x14ac:dyDescent="0.25">
      <c r="A24" s="60">
        <v>2018</v>
      </c>
      <c r="B24" s="60">
        <v>68.348939864226907</v>
      </c>
      <c r="C24" s="60">
        <v>90.630481471263707</v>
      </c>
      <c r="D24" s="60">
        <v>92.640503842254503</v>
      </c>
      <c r="E24" s="60">
        <v>91.226870556730503</v>
      </c>
      <c r="F24" s="60">
        <v>76.357892293959296</v>
      </c>
      <c r="G24" s="60">
        <v>19.612726401384801</v>
      </c>
    </row>
    <row r="25" spans="1:7" x14ac:dyDescent="0.25">
      <c r="A25" s="60">
        <v>2019</v>
      </c>
      <c r="B25" s="60">
        <v>68.191006480338601</v>
      </c>
      <c r="C25" s="60">
        <v>90.535544216436307</v>
      </c>
      <c r="D25" s="60">
        <v>92.577956097114395</v>
      </c>
      <c r="E25" s="60">
        <v>91.399993201769405</v>
      </c>
      <c r="F25" s="60">
        <v>76.845901000870299</v>
      </c>
      <c r="G25" s="60">
        <v>21.993809125804699</v>
      </c>
    </row>
    <row r="26" spans="1:7" x14ac:dyDescent="0.25">
      <c r="A26" s="60">
        <v>2020</v>
      </c>
      <c r="B26" s="60">
        <v>68.132117539950102</v>
      </c>
      <c r="C26" s="60">
        <v>90.612223724251706</v>
      </c>
      <c r="D26" s="60">
        <v>92.541929867474394</v>
      </c>
      <c r="E26" s="60">
        <v>91.396309069159003</v>
      </c>
      <c r="F26" s="60">
        <v>78.166153064893393</v>
      </c>
      <c r="G26" s="60">
        <v>22.899972410248498</v>
      </c>
    </row>
    <row r="27" spans="1:7" x14ac:dyDescent="0.25">
      <c r="A27" s="60">
        <v>2021</v>
      </c>
      <c r="B27" s="60">
        <v>67.994811106818204</v>
      </c>
      <c r="C27" s="60">
        <v>90.645378208312707</v>
      </c>
      <c r="D27" s="60">
        <v>92.603218496552799</v>
      </c>
      <c r="E27" s="60">
        <v>91.299908719359706</v>
      </c>
      <c r="F27" s="60">
        <v>79.479754490092105</v>
      </c>
      <c r="G27" s="60">
        <v>23.699959564533099</v>
      </c>
    </row>
    <row r="28" spans="1:7" x14ac:dyDescent="0.25">
      <c r="A28" s="60">
        <v>2022</v>
      </c>
      <c r="B28" s="60">
        <v>67.747266448351695</v>
      </c>
      <c r="C28" s="60">
        <v>90.704034044916</v>
      </c>
      <c r="D28" s="60">
        <v>92.662090405038597</v>
      </c>
      <c r="E28" s="60">
        <v>91.276596900069507</v>
      </c>
      <c r="F28" s="60">
        <v>80.849182212500907</v>
      </c>
      <c r="G28" s="60">
        <v>25.109914060208801</v>
      </c>
    </row>
    <row r="29" spans="1:7" x14ac:dyDescent="0.25">
      <c r="A29" s="60">
        <v>2023</v>
      </c>
      <c r="B29" s="60">
        <v>67.501789328897701</v>
      </c>
      <c r="C29" s="60">
        <v>90.781903605252595</v>
      </c>
      <c r="D29" s="60">
        <v>92.726194550185696</v>
      </c>
      <c r="E29" s="60">
        <v>91.265546226967103</v>
      </c>
      <c r="F29" s="60">
        <v>82.018312981906007</v>
      </c>
      <c r="G29" s="60">
        <v>26.5479068826786</v>
      </c>
    </row>
    <row r="30" spans="1:7" x14ac:dyDescent="0.25">
      <c r="A30" s="60">
        <v>2024</v>
      </c>
      <c r="B30" s="60">
        <v>67.175841320994905</v>
      </c>
      <c r="C30" s="60">
        <v>91.008703602936507</v>
      </c>
      <c r="D30" s="60">
        <v>92.841644380705503</v>
      </c>
      <c r="E30" s="60">
        <v>91.393630120668405</v>
      </c>
      <c r="F30" s="60">
        <v>83.921785466314503</v>
      </c>
      <c r="G30" s="60">
        <v>27.8676481174315</v>
      </c>
    </row>
    <row r="31" spans="1:7" x14ac:dyDescent="0.25">
      <c r="A31" s="60">
        <v>2025</v>
      </c>
      <c r="B31" s="60">
        <v>66.720665595732697</v>
      </c>
      <c r="C31" s="60">
        <v>91.205288347868404</v>
      </c>
      <c r="D31" s="60">
        <v>92.903064287037694</v>
      </c>
      <c r="E31" s="60">
        <v>91.545622556733207</v>
      </c>
      <c r="F31" s="60">
        <v>85.424805288131097</v>
      </c>
      <c r="G31" s="60">
        <v>28.458992496425001</v>
      </c>
    </row>
    <row r="32" spans="1:7" x14ac:dyDescent="0.25">
      <c r="A32" s="60">
        <v>2026</v>
      </c>
      <c r="B32" s="60">
        <v>66.227175416639398</v>
      </c>
      <c r="C32" s="60">
        <v>91.310258264939407</v>
      </c>
      <c r="D32" s="60">
        <v>92.962307834357603</v>
      </c>
      <c r="E32" s="60">
        <v>91.787986927739894</v>
      </c>
      <c r="F32" s="60">
        <v>86.589780580301905</v>
      </c>
      <c r="G32" s="60">
        <v>28.721028536710499</v>
      </c>
    </row>
    <row r="33" spans="1:7" x14ac:dyDescent="0.25">
      <c r="A33" s="60">
        <v>2027</v>
      </c>
      <c r="B33" s="60">
        <v>65.789588933484396</v>
      </c>
      <c r="C33" s="60">
        <v>91.486339476944195</v>
      </c>
      <c r="D33" s="60">
        <v>93.043324764960502</v>
      </c>
      <c r="E33" s="60">
        <v>91.979165662903895</v>
      </c>
      <c r="F33" s="60">
        <v>87.377413212050499</v>
      </c>
      <c r="G33" s="60">
        <v>28.539570034657601</v>
      </c>
    </row>
    <row r="34" spans="1:7" x14ac:dyDescent="0.25">
      <c r="A34" s="60">
        <v>2028</v>
      </c>
      <c r="B34" s="60">
        <v>65.409151581124405</v>
      </c>
      <c r="C34" s="60">
        <v>91.702072475252194</v>
      </c>
      <c r="D34" s="60">
        <v>93.038434577364498</v>
      </c>
      <c r="E34" s="60">
        <v>91.794566440453494</v>
      </c>
      <c r="F34" s="60">
        <v>88.053086646401397</v>
      </c>
      <c r="G34" s="60">
        <v>28.620472672740298</v>
      </c>
    </row>
    <row r="35" spans="1:7" x14ac:dyDescent="0.25">
      <c r="A35" s="60">
        <v>2029</v>
      </c>
      <c r="B35" s="60">
        <v>65.297578898271595</v>
      </c>
      <c r="C35" s="60">
        <v>91.777842093238206</v>
      </c>
      <c r="D35" s="60">
        <v>93.012595881636699</v>
      </c>
      <c r="E35" s="60">
        <v>91.543655557497004</v>
      </c>
      <c r="F35" s="60">
        <v>88.201413445843301</v>
      </c>
      <c r="G35" s="60">
        <v>28.292659943007699</v>
      </c>
    </row>
    <row r="36" spans="1:7" x14ac:dyDescent="0.25">
      <c r="A36" s="60">
        <v>2030</v>
      </c>
      <c r="B36" s="60">
        <v>65.294157464683096</v>
      </c>
      <c r="C36" s="60">
        <v>91.749626971768507</v>
      </c>
      <c r="D36" s="60">
        <v>93.021865677100195</v>
      </c>
      <c r="E36" s="60">
        <v>91.560025087297703</v>
      </c>
      <c r="F36" s="60">
        <v>88.021045904578301</v>
      </c>
      <c r="G36" s="60">
        <v>28.654074619024801</v>
      </c>
    </row>
    <row r="37" spans="1:7" x14ac:dyDescent="0.25">
      <c r="A37" s="60">
        <v>2031</v>
      </c>
      <c r="B37" s="60">
        <v>65.376294891453895</v>
      </c>
      <c r="C37" s="60">
        <v>91.729763847504898</v>
      </c>
      <c r="D37" s="60">
        <v>93.029459109068895</v>
      </c>
      <c r="E37" s="60">
        <v>91.580018153655104</v>
      </c>
      <c r="F37" s="60">
        <v>87.8741604614804</v>
      </c>
      <c r="G37" s="60">
        <v>29.771182633238201</v>
      </c>
    </row>
    <row r="38" spans="1:7" x14ac:dyDescent="0.25">
      <c r="A38" s="60">
        <v>2032</v>
      </c>
      <c r="B38" s="60">
        <v>65.403842335933305</v>
      </c>
      <c r="C38" s="60">
        <v>91.707246773197099</v>
      </c>
      <c r="D38" s="60">
        <v>93.027253734940103</v>
      </c>
      <c r="E38" s="60">
        <v>91.606122189268206</v>
      </c>
      <c r="F38" s="60">
        <v>87.783188656614101</v>
      </c>
      <c r="G38" s="60">
        <v>30.1592013424576</v>
      </c>
    </row>
    <row r="39" spans="1:7" x14ac:dyDescent="0.25">
      <c r="A39" s="60">
        <v>2033</v>
      </c>
      <c r="B39" s="60">
        <v>65.489091458879798</v>
      </c>
      <c r="C39" s="60">
        <v>91.688613205008096</v>
      </c>
      <c r="D39" s="60">
        <v>93.018581464756096</v>
      </c>
      <c r="E39" s="60">
        <v>91.636846043924393</v>
      </c>
      <c r="F39" s="60">
        <v>87.617198795186894</v>
      </c>
      <c r="G39" s="60">
        <v>30.397957719690702</v>
      </c>
    </row>
    <row r="40" spans="1:7" x14ac:dyDescent="0.25">
      <c r="A40" s="60">
        <v>2034</v>
      </c>
      <c r="B40" s="60">
        <v>65.511306926251706</v>
      </c>
      <c r="C40" s="60">
        <v>91.653735463989307</v>
      </c>
      <c r="D40" s="60">
        <v>93.014771366190303</v>
      </c>
      <c r="E40" s="60">
        <v>91.660196132565403</v>
      </c>
      <c r="F40" s="60">
        <v>87.918059884461201</v>
      </c>
      <c r="G40" s="60">
        <v>31.9151655597957</v>
      </c>
    </row>
    <row r="41" spans="1:7" x14ac:dyDescent="0.25">
      <c r="A41" s="60">
        <v>2035</v>
      </c>
      <c r="B41" s="60">
        <v>65.505963477262796</v>
      </c>
      <c r="C41" s="60">
        <v>91.615591468920101</v>
      </c>
      <c r="D41" s="60">
        <v>93.011664647455802</v>
      </c>
      <c r="E41" s="60">
        <v>91.691259581457004</v>
      </c>
      <c r="F41" s="60">
        <v>88.178922670270893</v>
      </c>
      <c r="G41" s="60">
        <v>32.282064933922399</v>
      </c>
    </row>
    <row r="42" spans="1:7" x14ac:dyDescent="0.25">
      <c r="A42" s="60">
        <v>2036</v>
      </c>
      <c r="B42" s="60">
        <v>65.434562997522406</v>
      </c>
      <c r="C42" s="60">
        <v>91.577919642177505</v>
      </c>
      <c r="D42" s="60">
        <v>93.0174067156033</v>
      </c>
      <c r="E42" s="60">
        <v>91.729711369868497</v>
      </c>
      <c r="F42" s="60">
        <v>88.3959953097403</v>
      </c>
      <c r="G42" s="60">
        <v>32.546964364580802</v>
      </c>
    </row>
    <row r="43" spans="1:7" x14ac:dyDescent="0.25">
      <c r="A43" s="60">
        <v>2037</v>
      </c>
      <c r="B43" s="60">
        <v>65.400318447641098</v>
      </c>
      <c r="C43" s="60">
        <v>91.546785088152205</v>
      </c>
      <c r="D43" s="60">
        <v>93.041381727914199</v>
      </c>
      <c r="E43" s="60">
        <v>91.792012422135201</v>
      </c>
      <c r="F43" s="60">
        <v>88.571823452915794</v>
      </c>
      <c r="G43" s="60">
        <v>32.707798938265199</v>
      </c>
    </row>
    <row r="44" spans="1:7" x14ac:dyDescent="0.25">
      <c r="A44" s="60">
        <v>2038</v>
      </c>
      <c r="B44" s="60">
        <v>65.303458918759304</v>
      </c>
      <c r="C44" s="60">
        <v>91.510753301868405</v>
      </c>
      <c r="D44" s="60">
        <v>93.0811585001818</v>
      </c>
      <c r="E44" s="60">
        <v>91.848779574297097</v>
      </c>
      <c r="F44" s="60">
        <v>88.709131848819695</v>
      </c>
      <c r="G44" s="60">
        <v>33.592628301301303</v>
      </c>
    </row>
    <row r="45" spans="1:7" x14ac:dyDescent="0.25">
      <c r="A45" s="60">
        <v>2039</v>
      </c>
      <c r="B45" s="60">
        <v>65.306783601189693</v>
      </c>
      <c r="C45" s="60">
        <v>91.484331385962804</v>
      </c>
      <c r="D45" s="60">
        <v>93.113296794745807</v>
      </c>
      <c r="E45" s="60">
        <v>91.905366548040305</v>
      </c>
      <c r="F45" s="60">
        <v>88.834107031927203</v>
      </c>
      <c r="G45" s="60">
        <v>33.5690603214574</v>
      </c>
    </row>
    <row r="46" spans="1:7" x14ac:dyDescent="0.25">
      <c r="A46" s="60">
        <v>2040</v>
      </c>
      <c r="B46" s="60">
        <v>65.331416294690797</v>
      </c>
      <c r="C46" s="60">
        <v>91.469769176438206</v>
      </c>
      <c r="D46" s="60">
        <v>93.1318074063891</v>
      </c>
      <c r="E46" s="60">
        <v>91.950899766542406</v>
      </c>
      <c r="F46" s="60">
        <v>88.971590037957597</v>
      </c>
      <c r="G46" s="60">
        <v>33.675886891733398</v>
      </c>
    </row>
    <row r="47" spans="1:7" x14ac:dyDescent="0.25">
      <c r="A47" s="60">
        <v>2041</v>
      </c>
      <c r="B47" s="60">
        <v>65.373249745200596</v>
      </c>
      <c r="C47" s="60">
        <v>91.442501142902302</v>
      </c>
      <c r="D47" s="60">
        <v>93.109011295040105</v>
      </c>
      <c r="E47" s="60">
        <v>91.966836598479503</v>
      </c>
      <c r="F47" s="60">
        <v>89.062554502815104</v>
      </c>
      <c r="G47" s="60">
        <v>34.529402028713001</v>
      </c>
    </row>
    <row r="48" spans="1:7" x14ac:dyDescent="0.25">
      <c r="A48" s="60">
        <v>2042</v>
      </c>
      <c r="B48" s="60">
        <v>65.476488726546293</v>
      </c>
      <c r="C48" s="60">
        <v>91.411662903884704</v>
      </c>
      <c r="D48" s="60">
        <v>93.091148096606503</v>
      </c>
      <c r="E48" s="60">
        <v>91.979960511026306</v>
      </c>
      <c r="F48" s="60">
        <v>89.147370968288399</v>
      </c>
      <c r="G48" s="60">
        <v>34.5544830813961</v>
      </c>
    </row>
    <row r="49" spans="1:7" x14ac:dyDescent="0.25">
      <c r="A49" s="60">
        <v>2043</v>
      </c>
      <c r="B49" s="60">
        <v>65.645062102551094</v>
      </c>
      <c r="C49" s="60">
        <v>91.387383130105206</v>
      </c>
      <c r="D49" s="60">
        <v>93.070964118536907</v>
      </c>
      <c r="E49" s="60">
        <v>91.981767875395505</v>
      </c>
      <c r="F49" s="60">
        <v>89.191661958503303</v>
      </c>
      <c r="G49" s="60">
        <v>34.561077663648597</v>
      </c>
    </row>
    <row r="50" spans="1:7" x14ac:dyDescent="0.25">
      <c r="A50" s="60">
        <v>2044</v>
      </c>
      <c r="B50" s="60">
        <v>65.7680396571633</v>
      </c>
      <c r="C50" s="60">
        <v>91.357502548787707</v>
      </c>
      <c r="D50" s="60">
        <v>93.052586834753697</v>
      </c>
      <c r="E50" s="60">
        <v>91.982320936011007</v>
      </c>
      <c r="F50" s="60">
        <v>89.211664947529101</v>
      </c>
      <c r="G50" s="60">
        <v>35.767948671833899</v>
      </c>
    </row>
    <row r="51" spans="1:7" x14ac:dyDescent="0.25">
      <c r="A51" s="60">
        <v>2045</v>
      </c>
      <c r="B51" s="60">
        <v>65.905672615561301</v>
      </c>
      <c r="C51" s="60">
        <v>91.323664227789195</v>
      </c>
      <c r="D51" s="60">
        <v>93.035156803249194</v>
      </c>
      <c r="E51" s="60">
        <v>91.991077161625896</v>
      </c>
      <c r="F51" s="60">
        <v>89.2181948528699</v>
      </c>
      <c r="G51" s="60">
        <v>36.119938095897098</v>
      </c>
    </row>
    <row r="52" spans="1:7" x14ac:dyDescent="0.25">
      <c r="A52" s="60">
        <v>2046</v>
      </c>
      <c r="B52" s="60">
        <v>65.900116524265499</v>
      </c>
      <c r="C52" s="60">
        <v>91.290878637479395</v>
      </c>
      <c r="D52" s="60">
        <v>93.024247249943002</v>
      </c>
      <c r="E52" s="60">
        <v>92.010985314411997</v>
      </c>
      <c r="F52" s="60">
        <v>89.238483656560007</v>
      </c>
      <c r="G52" s="60">
        <v>36.450973040538102</v>
      </c>
    </row>
    <row r="53" spans="1:7" x14ac:dyDescent="0.25">
      <c r="A53" s="60">
        <v>2047</v>
      </c>
      <c r="B53" s="60">
        <v>65.880338634613594</v>
      </c>
      <c r="C53" s="60">
        <v>91.266589035192297</v>
      </c>
      <c r="D53" s="60">
        <v>93.012847839135503</v>
      </c>
      <c r="E53" s="60">
        <v>92.056633299216898</v>
      </c>
      <c r="F53" s="60">
        <v>89.313025685484902</v>
      </c>
      <c r="G53" s="60">
        <v>36.729221062130101</v>
      </c>
    </row>
    <row r="54" spans="1:7" x14ac:dyDescent="0.25">
      <c r="A54" s="60">
        <v>2048</v>
      </c>
      <c r="B54" s="60">
        <v>65.833850367803706</v>
      </c>
      <c r="C54" s="60">
        <v>91.252504544530595</v>
      </c>
      <c r="D54" s="60">
        <v>93.014193007743103</v>
      </c>
      <c r="E54" s="60">
        <v>92.117074992502296</v>
      </c>
      <c r="F54" s="60">
        <v>89.353603471408903</v>
      </c>
      <c r="G54" s="60">
        <v>37.793027973910199</v>
      </c>
    </row>
    <row r="55" spans="1:7" x14ac:dyDescent="0.25">
      <c r="A55" s="60">
        <v>2049</v>
      </c>
      <c r="B55" s="60">
        <v>65.811777660929195</v>
      </c>
      <c r="C55" s="60">
        <v>91.246302603483798</v>
      </c>
      <c r="D55" s="60">
        <v>93.006901754278601</v>
      </c>
      <c r="E55" s="60">
        <v>92.159987248224496</v>
      </c>
      <c r="F55" s="60">
        <v>89.377895514009595</v>
      </c>
      <c r="G55" s="60">
        <v>38.018729811362199</v>
      </c>
    </row>
    <row r="56" spans="1:7" x14ac:dyDescent="0.25">
      <c r="A56" s="60">
        <v>2050</v>
      </c>
      <c r="B56" s="60">
        <v>65.795139690924699</v>
      </c>
      <c r="C56" s="60">
        <v>91.245758983676296</v>
      </c>
      <c r="D56" s="60">
        <v>92.989457281111299</v>
      </c>
      <c r="E56" s="60">
        <v>92.1896182302618</v>
      </c>
      <c r="F56" s="60">
        <v>89.361207845105099</v>
      </c>
      <c r="G56" s="60">
        <v>38.248277165756399</v>
      </c>
    </row>
    <row r="57" spans="1:7" x14ac:dyDescent="0.25">
      <c r="A57" s="60">
        <v>2051</v>
      </c>
      <c r="B57" s="60">
        <v>65.778341957560301</v>
      </c>
      <c r="C57" s="60">
        <v>91.256582332002907</v>
      </c>
      <c r="D57" s="60">
        <v>92.9715023516857</v>
      </c>
      <c r="E57" s="60">
        <v>92.199217518150306</v>
      </c>
      <c r="F57" s="60">
        <v>89.311387610023203</v>
      </c>
      <c r="G57" s="60">
        <v>39.319377841225602</v>
      </c>
    </row>
    <row r="58" spans="1:7" x14ac:dyDescent="0.25">
      <c r="A58" s="60">
        <v>2052</v>
      </c>
      <c r="B58" s="60">
        <v>65.712673417308594</v>
      </c>
      <c r="C58" s="60">
        <v>91.274219850504494</v>
      </c>
      <c r="D58" s="60">
        <v>92.953959683582198</v>
      </c>
      <c r="E58" s="60">
        <v>92.209155672270498</v>
      </c>
      <c r="F58" s="60">
        <v>89.257605585078096</v>
      </c>
      <c r="G58" s="60">
        <v>39.531577035868501</v>
      </c>
    </row>
    <row r="59" spans="1:7" x14ac:dyDescent="0.25">
      <c r="A59" s="60">
        <v>2053</v>
      </c>
      <c r="B59" s="60">
        <v>65.709891503203394</v>
      </c>
      <c r="C59" s="60">
        <v>91.307871999054399</v>
      </c>
      <c r="D59" s="60">
        <v>92.929418801276498</v>
      </c>
      <c r="E59" s="60">
        <v>92.217273504663495</v>
      </c>
      <c r="F59" s="60">
        <v>89.165605907827995</v>
      </c>
      <c r="G59" s="60">
        <v>39.6948390094798</v>
      </c>
    </row>
    <row r="60" spans="1:7" x14ac:dyDescent="0.25">
      <c r="A60" s="60">
        <v>2054</v>
      </c>
      <c r="B60" s="60">
        <v>65.656008868717706</v>
      </c>
      <c r="C60" s="60">
        <v>91.335763460949295</v>
      </c>
      <c r="D60" s="60">
        <v>92.912909459590594</v>
      </c>
      <c r="E60" s="60">
        <v>92.227195086595898</v>
      </c>
      <c r="F60" s="60">
        <v>89.096198935513897</v>
      </c>
      <c r="G60" s="60">
        <v>39.822154438886997</v>
      </c>
    </row>
    <row r="61" spans="1:7" x14ac:dyDescent="0.25">
      <c r="A61" s="60">
        <v>2055</v>
      </c>
      <c r="B61" s="60">
        <v>65.650762747288795</v>
      </c>
      <c r="C61" s="60">
        <v>91.361253048354399</v>
      </c>
      <c r="D61" s="60">
        <v>92.901791223917598</v>
      </c>
      <c r="E61" s="60">
        <v>92.236181408070607</v>
      </c>
      <c r="F61" s="60">
        <v>89.063154710828698</v>
      </c>
      <c r="G61" s="60">
        <v>40.813790311016497</v>
      </c>
    </row>
    <row r="62" spans="1:7" x14ac:dyDescent="0.25">
      <c r="A62" s="60">
        <v>2056</v>
      </c>
      <c r="B62" s="60">
        <v>65.595752146680994</v>
      </c>
      <c r="C62" s="60">
        <v>91.375693307582594</v>
      </c>
      <c r="D62" s="60">
        <v>92.903316492045604</v>
      </c>
      <c r="E62" s="60">
        <v>92.2485743888749</v>
      </c>
      <c r="F62" s="60">
        <v>89.119324225987299</v>
      </c>
      <c r="G62" s="60">
        <v>40.961514128825399</v>
      </c>
    </row>
    <row r="63" spans="1:7" x14ac:dyDescent="0.25">
      <c r="A63" s="60">
        <v>2057</v>
      </c>
      <c r="B63" s="60">
        <v>65.480694550298693</v>
      </c>
      <c r="C63" s="60">
        <v>91.382192854788201</v>
      </c>
      <c r="D63" s="60">
        <v>92.912909169937507</v>
      </c>
      <c r="E63" s="60">
        <v>92.2626742971119</v>
      </c>
      <c r="F63" s="60">
        <v>89.310130674748905</v>
      </c>
      <c r="G63" s="60">
        <v>41.190915678369599</v>
      </c>
    </row>
    <row r="64" spans="1:7" x14ac:dyDescent="0.25">
      <c r="A64" s="60">
        <v>2058</v>
      </c>
      <c r="B64" s="60">
        <v>65.329093663846294</v>
      </c>
      <c r="C64" s="60">
        <v>91.385228305583496</v>
      </c>
      <c r="D64" s="60">
        <v>92.933494187849902</v>
      </c>
      <c r="E64" s="60">
        <v>92.2911117978893</v>
      </c>
      <c r="F64" s="60">
        <v>89.577085651867606</v>
      </c>
      <c r="G64" s="60">
        <v>41.356063522169897</v>
      </c>
    </row>
    <row r="65" spans="1:7" x14ac:dyDescent="0.25">
      <c r="A65" s="60">
        <v>2059</v>
      </c>
      <c r="B65" s="60">
        <v>65.169137426640901</v>
      </c>
      <c r="C65" s="60">
        <v>91.383766549636604</v>
      </c>
      <c r="D65" s="60">
        <v>92.950906257916401</v>
      </c>
      <c r="E65" s="60">
        <v>92.315121250188099</v>
      </c>
      <c r="F65" s="60">
        <v>89.822891492175202</v>
      </c>
      <c r="G65" s="60">
        <v>42.367324993901001</v>
      </c>
    </row>
    <row r="66" spans="1:7" x14ac:dyDescent="0.25">
      <c r="A66" s="62">
        <v>2060</v>
      </c>
      <c r="B66" s="62">
        <v>65.021479131219195</v>
      </c>
      <c r="C66" s="62">
        <v>91.380534258982806</v>
      </c>
      <c r="D66" s="62">
        <v>92.970327167820301</v>
      </c>
      <c r="E66" s="62">
        <v>92.327478962583001</v>
      </c>
      <c r="F66" s="62">
        <v>90.016644516954997</v>
      </c>
      <c r="G66" s="62">
        <v>42.4512673766002</v>
      </c>
    </row>
  </sheetData>
  <mergeCells count="2">
    <mergeCell ref="A1:G1"/>
    <mergeCell ref="I1:J1"/>
  </mergeCells>
  <pageMargins left="0.7" right="0.7" top="0.75" bottom="0.75" header="0.3" footer="0.3"/>
  <pageSetup paperSize="9" orientation="portrait" horizontalDpi="300" verticalDpi="30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J66"/>
  <sheetViews>
    <sheetView workbookViewId="0">
      <selection sqref="A1:G1"/>
    </sheetView>
  </sheetViews>
  <sheetFormatPr defaultRowHeight="15" x14ac:dyDescent="0.25"/>
  <cols>
    <col min="1" max="1" width="8.42578125" customWidth="1"/>
    <col min="2" max="7" width="11.7109375" customWidth="1"/>
    <col min="9" max="9" width="12.7109375" customWidth="1"/>
    <col min="10" max="10" width="37.7109375" customWidth="1"/>
  </cols>
  <sheetData>
    <row r="1" spans="1:10" ht="15.75" x14ac:dyDescent="0.25">
      <c r="A1" s="91" t="s">
        <v>30</v>
      </c>
      <c r="B1" s="92"/>
      <c r="C1" s="92"/>
      <c r="D1" s="92"/>
      <c r="E1" s="92"/>
      <c r="F1" s="92"/>
      <c r="G1" s="92"/>
      <c r="I1" s="91" t="s">
        <v>31</v>
      </c>
      <c r="J1" s="92"/>
    </row>
    <row r="2" spans="1:10" x14ac:dyDescent="0.25">
      <c r="A2" s="9" t="s">
        <v>29</v>
      </c>
      <c r="B2" s="9" t="s">
        <v>183</v>
      </c>
      <c r="C2" s="9" t="s">
        <v>184</v>
      </c>
      <c r="D2" s="9" t="s">
        <v>185</v>
      </c>
      <c r="E2" s="9" t="s">
        <v>186</v>
      </c>
      <c r="F2" s="9" t="s">
        <v>187</v>
      </c>
      <c r="G2" s="9" t="s">
        <v>188</v>
      </c>
      <c r="I2" s="16" t="s">
        <v>32</v>
      </c>
      <c r="J2" s="10" t="s">
        <v>17</v>
      </c>
    </row>
    <row r="3" spans="1:10" x14ac:dyDescent="0.25">
      <c r="A3" s="64">
        <v>1997</v>
      </c>
      <c r="B3" s="64">
        <v>69.878965628691603</v>
      </c>
      <c r="C3" s="64">
        <v>75.506514434970995</v>
      </c>
      <c r="D3" s="64">
        <v>69.487206280231504</v>
      </c>
      <c r="E3" s="64">
        <v>57.796720453528501</v>
      </c>
      <c r="F3" s="64">
        <v>15.5129516338842</v>
      </c>
      <c r="G3" s="64">
        <v>2.09536871524225</v>
      </c>
      <c r="I3" s="16" t="s">
        <v>33</v>
      </c>
      <c r="J3" s="11"/>
    </row>
    <row r="4" spans="1:10" x14ac:dyDescent="0.25">
      <c r="A4" s="63">
        <v>1998</v>
      </c>
      <c r="B4" s="63">
        <v>69.469517286802002</v>
      </c>
      <c r="C4" s="63">
        <v>77.176503678821803</v>
      </c>
      <c r="D4" s="63">
        <v>70.645453251366902</v>
      </c>
      <c r="E4" s="63">
        <v>59.274091739167098</v>
      </c>
      <c r="F4" s="63">
        <v>17.355458669596999</v>
      </c>
      <c r="G4" s="63">
        <v>2.06801441521801</v>
      </c>
      <c r="I4" s="16" t="s">
        <v>34</v>
      </c>
      <c r="J4" s="12" t="s">
        <v>189</v>
      </c>
    </row>
    <row r="5" spans="1:10" x14ac:dyDescent="0.25">
      <c r="A5" s="63">
        <v>1999</v>
      </c>
      <c r="B5" s="63">
        <v>69.632425711756895</v>
      </c>
      <c r="C5" s="63">
        <v>77.870712807384294</v>
      </c>
      <c r="D5" s="63">
        <v>71.525556811262305</v>
      </c>
      <c r="E5" s="63">
        <v>61.238079407580997</v>
      </c>
      <c r="F5" s="63">
        <v>19.325849080901499</v>
      </c>
      <c r="G5" s="63">
        <v>2.1353240848158999</v>
      </c>
    </row>
    <row r="6" spans="1:10" x14ac:dyDescent="0.25">
      <c r="A6" s="63">
        <v>2000</v>
      </c>
      <c r="B6" s="63">
        <v>69.453197963536695</v>
      </c>
      <c r="C6" s="63">
        <v>79.120539306025506</v>
      </c>
      <c r="D6" s="63">
        <v>72.555611024909197</v>
      </c>
      <c r="E6" s="63">
        <v>63.036060652331003</v>
      </c>
      <c r="F6" s="63">
        <v>21.155022213535901</v>
      </c>
      <c r="G6" s="63">
        <v>2.3010283256317301</v>
      </c>
      <c r="I6" s="17" t="str">
        <f>HYPERLINK("#'OVERZICHT'!A1", "Link naar overzicht")</f>
        <v>Link naar overzicht</v>
      </c>
    </row>
    <row r="7" spans="1:10" x14ac:dyDescent="0.25">
      <c r="A7" s="63">
        <v>2001</v>
      </c>
      <c r="B7" s="63">
        <v>69.591717122964894</v>
      </c>
      <c r="C7" s="63">
        <v>79.2080288559916</v>
      </c>
      <c r="D7" s="63">
        <v>73.510068653960801</v>
      </c>
      <c r="E7" s="63">
        <v>64.560069183717104</v>
      </c>
      <c r="F7" s="63">
        <v>23.768528534583801</v>
      </c>
      <c r="G7" s="63">
        <v>2.4092251790463601</v>
      </c>
    </row>
    <row r="8" spans="1:10" x14ac:dyDescent="0.25">
      <c r="A8" s="63">
        <v>2002</v>
      </c>
      <c r="B8" s="63">
        <v>69.076290648913101</v>
      </c>
      <c r="C8" s="63">
        <v>80.038015492958394</v>
      </c>
      <c r="D8" s="63">
        <v>74.487633371176599</v>
      </c>
      <c r="E8" s="63">
        <v>66.499107239175501</v>
      </c>
      <c r="F8" s="63">
        <v>26.495121362654601</v>
      </c>
      <c r="G8" s="63">
        <v>2.6184355371781298</v>
      </c>
    </row>
    <row r="9" spans="1:10" x14ac:dyDescent="0.25">
      <c r="A9" s="63">
        <v>2003</v>
      </c>
      <c r="B9" s="63">
        <v>68.777700342953295</v>
      </c>
      <c r="C9" s="63">
        <v>80.934935049036298</v>
      </c>
      <c r="D9" s="63">
        <v>75.270646945936207</v>
      </c>
      <c r="E9" s="63">
        <v>68.7501927733923</v>
      </c>
      <c r="F9" s="63">
        <v>28.9116537133288</v>
      </c>
      <c r="G9" s="63">
        <v>2.75852402225921</v>
      </c>
    </row>
    <row r="10" spans="1:10" x14ac:dyDescent="0.25">
      <c r="A10" s="63">
        <v>2004</v>
      </c>
      <c r="B10" s="63">
        <v>68.542872428771005</v>
      </c>
      <c r="C10" s="63">
        <v>81.658635070474404</v>
      </c>
      <c r="D10" s="63">
        <v>76.306051573427794</v>
      </c>
      <c r="E10" s="63">
        <v>70.544489342975098</v>
      </c>
      <c r="F10" s="63">
        <v>31.332689097945199</v>
      </c>
      <c r="G10" s="63">
        <v>2.9134461453539102</v>
      </c>
    </row>
    <row r="11" spans="1:10" x14ac:dyDescent="0.25">
      <c r="A11" s="63">
        <v>2005</v>
      </c>
      <c r="B11" s="63">
        <v>68.508219938196206</v>
      </c>
      <c r="C11" s="63">
        <v>82.2409383437858</v>
      </c>
      <c r="D11" s="63">
        <v>77.202331368173304</v>
      </c>
      <c r="E11" s="63">
        <v>72.164376613072406</v>
      </c>
      <c r="F11" s="63">
        <v>33.710130171370402</v>
      </c>
      <c r="G11" s="63">
        <v>3.1280276768359201</v>
      </c>
    </row>
    <row r="12" spans="1:10" x14ac:dyDescent="0.25">
      <c r="A12" s="63">
        <v>2006</v>
      </c>
      <c r="B12" s="63">
        <v>67.943326561695798</v>
      </c>
      <c r="C12" s="63">
        <v>83.066970342150398</v>
      </c>
      <c r="D12" s="63">
        <v>78.113285213239905</v>
      </c>
      <c r="E12" s="63">
        <v>73.559549692960701</v>
      </c>
      <c r="F12" s="63">
        <v>36.009588238919001</v>
      </c>
      <c r="G12" s="63">
        <v>3.3597765044891199</v>
      </c>
    </row>
    <row r="13" spans="1:10" x14ac:dyDescent="0.25">
      <c r="A13" s="63">
        <v>2007</v>
      </c>
      <c r="B13" s="63">
        <v>68.149746011897506</v>
      </c>
      <c r="C13" s="63">
        <v>83.676196804878501</v>
      </c>
      <c r="D13" s="63">
        <v>78.830475326471799</v>
      </c>
      <c r="E13" s="63">
        <v>74.957312402349999</v>
      </c>
      <c r="F13" s="63">
        <v>38.029568397444301</v>
      </c>
      <c r="G13" s="63">
        <v>3.6462845883826902</v>
      </c>
    </row>
    <row r="14" spans="1:10" x14ac:dyDescent="0.25">
      <c r="A14" s="63">
        <v>2008</v>
      </c>
      <c r="B14" s="63">
        <v>68.204317454377104</v>
      </c>
      <c r="C14" s="63">
        <v>84.161315618710205</v>
      </c>
      <c r="D14" s="63">
        <v>79.523923718671796</v>
      </c>
      <c r="E14" s="63">
        <v>76.068781318285602</v>
      </c>
      <c r="F14" s="63">
        <v>40.256526826855001</v>
      </c>
      <c r="G14" s="63">
        <v>4.0121355328829402</v>
      </c>
    </row>
    <row r="15" spans="1:10" x14ac:dyDescent="0.25">
      <c r="A15" s="63">
        <v>2009</v>
      </c>
      <c r="B15" s="63">
        <v>68.033604503125801</v>
      </c>
      <c r="C15" s="63">
        <v>84.570331002138602</v>
      </c>
      <c r="D15" s="63">
        <v>80.177166949941494</v>
      </c>
      <c r="E15" s="63">
        <v>76.933208043661494</v>
      </c>
      <c r="F15" s="63">
        <v>42.625619828763597</v>
      </c>
      <c r="G15" s="63">
        <v>4.3870769297775398</v>
      </c>
    </row>
    <row r="16" spans="1:10" x14ac:dyDescent="0.25">
      <c r="A16" s="63">
        <v>2010</v>
      </c>
      <c r="B16" s="63">
        <v>67.853044214058002</v>
      </c>
      <c r="C16" s="63">
        <v>84.845113083087099</v>
      </c>
      <c r="D16" s="63">
        <v>80.918784901198293</v>
      </c>
      <c r="E16" s="63">
        <v>77.708493342966605</v>
      </c>
      <c r="F16" s="63">
        <v>44.979092157525599</v>
      </c>
      <c r="G16" s="63">
        <v>4.6228603844554499</v>
      </c>
    </row>
    <row r="17" spans="1:7" x14ac:dyDescent="0.25">
      <c r="A17" s="63">
        <v>2011</v>
      </c>
      <c r="B17" s="63">
        <v>68.1474906067494</v>
      </c>
      <c r="C17" s="63">
        <v>84.781008782303005</v>
      </c>
      <c r="D17" s="63">
        <v>81.351485154686202</v>
      </c>
      <c r="E17" s="63">
        <v>78.438456311550297</v>
      </c>
      <c r="F17" s="63">
        <v>47.570293075529896</v>
      </c>
      <c r="G17" s="63">
        <v>4.96254726038788</v>
      </c>
    </row>
    <row r="18" spans="1:7" x14ac:dyDescent="0.25">
      <c r="A18" s="63">
        <v>2012</v>
      </c>
      <c r="B18" s="63">
        <v>68.852202484419706</v>
      </c>
      <c r="C18" s="63">
        <v>84.594246600047498</v>
      </c>
      <c r="D18" s="63">
        <v>81.693148598747698</v>
      </c>
      <c r="E18" s="63">
        <v>79.070799646602694</v>
      </c>
      <c r="F18" s="63">
        <v>50.690894405084798</v>
      </c>
      <c r="G18" s="63">
        <v>5.3338569837370704</v>
      </c>
    </row>
    <row r="19" spans="1:7" x14ac:dyDescent="0.25">
      <c r="A19" s="63">
        <v>2013</v>
      </c>
      <c r="B19" s="63">
        <v>69.030104030007195</v>
      </c>
      <c r="C19" s="63">
        <v>85.066905786703998</v>
      </c>
      <c r="D19" s="63">
        <v>82.096537836662506</v>
      </c>
      <c r="E19" s="63">
        <v>79.408218514205302</v>
      </c>
      <c r="F19" s="63">
        <v>53.347885797267097</v>
      </c>
      <c r="G19" s="63">
        <v>5.6640812366111897</v>
      </c>
    </row>
    <row r="20" spans="1:7" x14ac:dyDescent="0.25">
      <c r="A20" s="63">
        <v>2014</v>
      </c>
      <c r="B20" s="63">
        <v>69.163280870898504</v>
      </c>
      <c r="C20" s="63">
        <v>85.064748743335201</v>
      </c>
      <c r="D20" s="63">
        <v>82.513280528972402</v>
      </c>
      <c r="E20" s="63">
        <v>79.9604453503716</v>
      </c>
      <c r="F20" s="63">
        <v>55.477640917921697</v>
      </c>
      <c r="G20" s="63">
        <v>5.9479817818921097</v>
      </c>
    </row>
    <row r="21" spans="1:7" x14ac:dyDescent="0.25">
      <c r="A21" s="63">
        <v>2015</v>
      </c>
      <c r="B21" s="63">
        <v>69.611960505450398</v>
      </c>
      <c r="C21" s="63">
        <v>85.032681643402299</v>
      </c>
      <c r="D21" s="63">
        <v>82.787119213769003</v>
      </c>
      <c r="E21" s="63">
        <v>80.516700511365102</v>
      </c>
      <c r="F21" s="63">
        <v>57.2009294124204</v>
      </c>
      <c r="G21" s="63">
        <v>6.0498048978963999</v>
      </c>
    </row>
    <row r="22" spans="1:7" x14ac:dyDescent="0.25">
      <c r="A22" s="63">
        <v>2016</v>
      </c>
      <c r="B22" s="63">
        <v>70.073650492618697</v>
      </c>
      <c r="C22" s="63">
        <v>84.916394728198497</v>
      </c>
      <c r="D22" s="63">
        <v>82.869592431245394</v>
      </c>
      <c r="E22" s="63">
        <v>80.920785010678003</v>
      </c>
      <c r="F22" s="63">
        <v>58.5956542695873</v>
      </c>
      <c r="G22" s="63">
        <v>6.1927505080031304</v>
      </c>
    </row>
    <row r="23" spans="1:7" x14ac:dyDescent="0.25">
      <c r="A23" s="63">
        <v>2017</v>
      </c>
      <c r="B23" s="63">
        <v>70.454154046261806</v>
      </c>
      <c r="C23" s="63">
        <v>84.749905161715802</v>
      </c>
      <c r="D23" s="63">
        <v>83.0107737777343</v>
      </c>
      <c r="E23" s="63">
        <v>81.160065922201696</v>
      </c>
      <c r="F23" s="63">
        <v>59.774209485282199</v>
      </c>
      <c r="G23" s="63">
        <v>6.6096929273231</v>
      </c>
    </row>
    <row r="24" spans="1:7" x14ac:dyDescent="0.25">
      <c r="A24" s="63">
        <v>2018</v>
      </c>
      <c r="B24" s="63">
        <v>71.143801163530298</v>
      </c>
      <c r="C24" s="63">
        <v>84.567190028962898</v>
      </c>
      <c r="D24" s="63">
        <v>83.421054952269699</v>
      </c>
      <c r="E24" s="63">
        <v>81.296582743567399</v>
      </c>
      <c r="F24" s="63">
        <v>60.760601767040399</v>
      </c>
      <c r="G24" s="63">
        <v>7.3087907974796202</v>
      </c>
    </row>
    <row r="25" spans="1:7" x14ac:dyDescent="0.25">
      <c r="A25" s="63">
        <v>2019</v>
      </c>
      <c r="B25" s="63">
        <v>71.195558742781998</v>
      </c>
      <c r="C25" s="63">
        <v>84.675503287325697</v>
      </c>
      <c r="D25" s="63">
        <v>83.710112431558699</v>
      </c>
      <c r="E25" s="63">
        <v>81.587676394572398</v>
      </c>
      <c r="F25" s="63">
        <v>62.327909684687803</v>
      </c>
      <c r="G25" s="63">
        <v>8.4210881443912005</v>
      </c>
    </row>
    <row r="26" spans="1:7" x14ac:dyDescent="0.25">
      <c r="A26" s="63">
        <v>2020</v>
      </c>
      <c r="B26" s="63">
        <v>71.251374793624294</v>
      </c>
      <c r="C26" s="63">
        <v>85.0762565323449</v>
      </c>
      <c r="D26" s="63">
        <v>83.928288171623393</v>
      </c>
      <c r="E26" s="63">
        <v>81.920314166429804</v>
      </c>
      <c r="F26" s="63">
        <v>64.507653249861207</v>
      </c>
      <c r="G26" s="63">
        <v>8.9883465260763504</v>
      </c>
    </row>
    <row r="27" spans="1:7" x14ac:dyDescent="0.25">
      <c r="A27" s="63">
        <v>2021</v>
      </c>
      <c r="B27" s="63">
        <v>71.143448493463495</v>
      </c>
      <c r="C27" s="63">
        <v>85.325970226615595</v>
      </c>
      <c r="D27" s="63">
        <v>84.0743943734754</v>
      </c>
      <c r="E27" s="63">
        <v>82.174471740334198</v>
      </c>
      <c r="F27" s="63">
        <v>66.586333778308102</v>
      </c>
      <c r="G27" s="63">
        <v>9.5069640588963296</v>
      </c>
    </row>
    <row r="28" spans="1:7" x14ac:dyDescent="0.25">
      <c r="A28" s="63">
        <v>2022</v>
      </c>
      <c r="B28" s="63">
        <v>70.903261896929294</v>
      </c>
      <c r="C28" s="63">
        <v>85.540984360102897</v>
      </c>
      <c r="D28" s="63">
        <v>84.163485169518196</v>
      </c>
      <c r="E28" s="63">
        <v>82.322069533323798</v>
      </c>
      <c r="F28" s="63">
        <v>68.619821699765495</v>
      </c>
      <c r="G28" s="63">
        <v>10.431556678428899</v>
      </c>
    </row>
    <row r="29" spans="1:7" x14ac:dyDescent="0.25">
      <c r="A29" s="63">
        <v>2023</v>
      </c>
      <c r="B29" s="63">
        <v>70.6741593471247</v>
      </c>
      <c r="C29" s="63">
        <v>85.803182150489803</v>
      </c>
      <c r="D29" s="63">
        <v>84.230905523779398</v>
      </c>
      <c r="E29" s="63">
        <v>82.467466574668094</v>
      </c>
      <c r="F29" s="63">
        <v>70.354853896239703</v>
      </c>
      <c r="G29" s="63">
        <v>11.451753566249</v>
      </c>
    </row>
    <row r="30" spans="1:7" x14ac:dyDescent="0.25">
      <c r="A30" s="63">
        <v>2024</v>
      </c>
      <c r="B30" s="63">
        <v>70.418225377681793</v>
      </c>
      <c r="C30" s="63">
        <v>86.132848403909307</v>
      </c>
      <c r="D30" s="63">
        <v>84.347210145128201</v>
      </c>
      <c r="E30" s="63">
        <v>82.815338215967202</v>
      </c>
      <c r="F30" s="63">
        <v>72.679379040860397</v>
      </c>
      <c r="G30" s="63">
        <v>12.274325044426501</v>
      </c>
    </row>
    <row r="31" spans="1:7" x14ac:dyDescent="0.25">
      <c r="A31" s="63">
        <v>2025</v>
      </c>
      <c r="B31" s="63">
        <v>70.080505410199294</v>
      </c>
      <c r="C31" s="63">
        <v>86.455111538611305</v>
      </c>
      <c r="D31" s="63">
        <v>84.462930858444295</v>
      </c>
      <c r="E31" s="63">
        <v>82.998711292229203</v>
      </c>
      <c r="F31" s="63">
        <v>74.493822287143701</v>
      </c>
      <c r="G31" s="63">
        <v>12.615907955837701</v>
      </c>
    </row>
    <row r="32" spans="1:7" x14ac:dyDescent="0.25">
      <c r="A32" s="63">
        <v>2026</v>
      </c>
      <c r="B32" s="63">
        <v>69.644722444453507</v>
      </c>
      <c r="C32" s="63">
        <v>86.847008199691501</v>
      </c>
      <c r="D32" s="63">
        <v>84.642727471438107</v>
      </c>
      <c r="E32" s="63">
        <v>83.1599786369067</v>
      </c>
      <c r="F32" s="63">
        <v>75.960126130585394</v>
      </c>
      <c r="G32" s="63">
        <v>13.022818432412601</v>
      </c>
    </row>
    <row r="33" spans="1:7" x14ac:dyDescent="0.25">
      <c r="A33" s="63">
        <v>2027</v>
      </c>
      <c r="B33" s="63">
        <v>69.168653018463701</v>
      </c>
      <c r="C33" s="63">
        <v>87.288071798488303</v>
      </c>
      <c r="D33" s="63">
        <v>84.815353583987104</v>
      </c>
      <c r="E33" s="63">
        <v>83.515784723776505</v>
      </c>
      <c r="F33" s="63">
        <v>77.086766442660107</v>
      </c>
      <c r="G33" s="63">
        <v>13.104177353169799</v>
      </c>
    </row>
    <row r="34" spans="1:7" x14ac:dyDescent="0.25">
      <c r="A34" s="63">
        <v>2028</v>
      </c>
      <c r="B34" s="63">
        <v>68.775153630762105</v>
      </c>
      <c r="C34" s="63">
        <v>87.759490549535997</v>
      </c>
      <c r="D34" s="63">
        <v>84.792101858700903</v>
      </c>
      <c r="E34" s="63">
        <v>83.849065512211396</v>
      </c>
      <c r="F34" s="63">
        <v>78.057099887896896</v>
      </c>
      <c r="G34" s="63">
        <v>13.435437239992901</v>
      </c>
    </row>
    <row r="35" spans="1:7" x14ac:dyDescent="0.25">
      <c r="A35" s="63">
        <v>2029</v>
      </c>
      <c r="B35" s="63">
        <v>68.685198578476701</v>
      </c>
      <c r="C35" s="63">
        <v>88.042095505561704</v>
      </c>
      <c r="D35" s="63">
        <v>84.779755746042099</v>
      </c>
      <c r="E35" s="63">
        <v>83.997491829675894</v>
      </c>
      <c r="F35" s="63">
        <v>78.414256057328203</v>
      </c>
      <c r="G35" s="63">
        <v>13.424668041650101</v>
      </c>
    </row>
    <row r="36" spans="1:7" x14ac:dyDescent="0.25">
      <c r="A36" s="63">
        <v>2030</v>
      </c>
      <c r="B36" s="63">
        <v>68.780110727588394</v>
      </c>
      <c r="C36" s="63">
        <v>88.080507955325899</v>
      </c>
      <c r="D36" s="63">
        <v>84.937316641806902</v>
      </c>
      <c r="E36" s="63">
        <v>84.172792195915505</v>
      </c>
      <c r="F36" s="63">
        <v>78.446767655883505</v>
      </c>
      <c r="G36" s="63">
        <v>13.735074044999401</v>
      </c>
    </row>
    <row r="37" spans="1:7" x14ac:dyDescent="0.25">
      <c r="A37" s="63">
        <v>2031</v>
      </c>
      <c r="B37" s="63">
        <v>68.928612459777398</v>
      </c>
      <c r="C37" s="63">
        <v>88.142676333399507</v>
      </c>
      <c r="D37" s="63">
        <v>85.073083170452307</v>
      </c>
      <c r="E37" s="63">
        <v>84.353659195349607</v>
      </c>
      <c r="F37" s="63">
        <v>78.495821174655802</v>
      </c>
      <c r="G37" s="63">
        <v>14.578838710328901</v>
      </c>
    </row>
    <row r="38" spans="1:7" x14ac:dyDescent="0.25">
      <c r="A38" s="63">
        <v>2032</v>
      </c>
      <c r="B38" s="63">
        <v>69.039182526050297</v>
      </c>
      <c r="C38" s="63">
        <v>88.200290889487704</v>
      </c>
      <c r="D38" s="63">
        <v>85.193810540434299</v>
      </c>
      <c r="E38" s="63">
        <v>84.535878583767001</v>
      </c>
      <c r="F38" s="63">
        <v>78.590751252833897</v>
      </c>
      <c r="G38" s="63">
        <v>14.9056534556148</v>
      </c>
    </row>
    <row r="39" spans="1:7" x14ac:dyDescent="0.25">
      <c r="A39" s="63">
        <v>2033</v>
      </c>
      <c r="B39" s="63">
        <v>69.200537634616097</v>
      </c>
      <c r="C39" s="63">
        <v>88.267292123811501</v>
      </c>
      <c r="D39" s="63">
        <v>85.314865852407905</v>
      </c>
      <c r="E39" s="63">
        <v>84.729010509562698</v>
      </c>
      <c r="F39" s="63">
        <v>78.549915804667805</v>
      </c>
      <c r="G39" s="63">
        <v>15.1347379844562</v>
      </c>
    </row>
    <row r="40" spans="1:7" x14ac:dyDescent="0.25">
      <c r="A40" s="63">
        <v>2034</v>
      </c>
      <c r="B40" s="63">
        <v>69.312127929075203</v>
      </c>
      <c r="C40" s="63">
        <v>88.326455213293499</v>
      </c>
      <c r="D40" s="63">
        <v>85.455175647479706</v>
      </c>
      <c r="E40" s="63">
        <v>84.908247831470604</v>
      </c>
      <c r="F40" s="63">
        <v>79.057799367092201</v>
      </c>
      <c r="G40" s="63">
        <v>16.384350447912301</v>
      </c>
    </row>
    <row r="41" spans="1:7" x14ac:dyDescent="0.25">
      <c r="A41" s="63">
        <v>2035</v>
      </c>
      <c r="B41" s="63">
        <v>69.351736535601404</v>
      </c>
      <c r="C41" s="63">
        <v>88.397244745600403</v>
      </c>
      <c r="D41" s="63">
        <v>85.590341322730197</v>
      </c>
      <c r="E41" s="63">
        <v>85.0921848476317</v>
      </c>
      <c r="F41" s="63">
        <v>79.5336552406403</v>
      </c>
      <c r="G41" s="63">
        <v>16.676090925436501</v>
      </c>
    </row>
    <row r="42" spans="1:7" x14ac:dyDescent="0.25">
      <c r="A42" s="63">
        <v>2036</v>
      </c>
      <c r="B42" s="63">
        <v>69.352609130622994</v>
      </c>
      <c r="C42" s="63">
        <v>88.460038772742394</v>
      </c>
      <c r="D42" s="63">
        <v>85.713848818862203</v>
      </c>
      <c r="E42" s="63">
        <v>85.282143729808197</v>
      </c>
      <c r="F42" s="63">
        <v>79.924961734604295</v>
      </c>
      <c r="G42" s="63">
        <v>16.942293663341701</v>
      </c>
    </row>
    <row r="43" spans="1:7" x14ac:dyDescent="0.25">
      <c r="A43" s="63">
        <v>2037</v>
      </c>
      <c r="B43" s="63">
        <v>69.384181775872094</v>
      </c>
      <c r="C43" s="63">
        <v>88.5255217890777</v>
      </c>
      <c r="D43" s="63">
        <v>85.822825501632394</v>
      </c>
      <c r="E43" s="63">
        <v>85.494252494596594</v>
      </c>
      <c r="F43" s="63">
        <v>80.265638720028704</v>
      </c>
      <c r="G43" s="63">
        <v>17.133856669156899</v>
      </c>
    </row>
    <row r="44" spans="1:7" x14ac:dyDescent="0.25">
      <c r="A44" s="63">
        <v>2038</v>
      </c>
      <c r="B44" s="63">
        <v>69.354692553914106</v>
      </c>
      <c r="C44" s="63">
        <v>88.568354177816005</v>
      </c>
      <c r="D44" s="63">
        <v>85.934611427194</v>
      </c>
      <c r="E44" s="63">
        <v>85.700074409874105</v>
      </c>
      <c r="F44" s="63">
        <v>80.553211254288897</v>
      </c>
      <c r="G44" s="63">
        <v>17.792016624886902</v>
      </c>
    </row>
    <row r="45" spans="1:7" x14ac:dyDescent="0.25">
      <c r="A45" s="63">
        <v>2039</v>
      </c>
      <c r="B45" s="63">
        <v>69.427691791041994</v>
      </c>
      <c r="C45" s="63">
        <v>88.618798141366796</v>
      </c>
      <c r="D45" s="63">
        <v>86.053014799913399</v>
      </c>
      <c r="E45" s="63">
        <v>85.905150584542994</v>
      </c>
      <c r="F45" s="63">
        <v>80.815042514728404</v>
      </c>
      <c r="G45" s="63">
        <v>17.780721737713701</v>
      </c>
    </row>
    <row r="46" spans="1:7" x14ac:dyDescent="0.25">
      <c r="A46" s="63">
        <v>2040</v>
      </c>
      <c r="B46" s="63">
        <v>69.543789816598306</v>
      </c>
      <c r="C46" s="63">
        <v>88.699981387071901</v>
      </c>
      <c r="D46" s="63">
        <v>86.158467435834794</v>
      </c>
      <c r="E46" s="63">
        <v>86.089907698505002</v>
      </c>
      <c r="F46" s="63">
        <v>81.1003961392191</v>
      </c>
      <c r="G46" s="63">
        <v>17.810759135804101</v>
      </c>
    </row>
    <row r="47" spans="1:7" x14ac:dyDescent="0.25">
      <c r="A47" s="63">
        <v>2041</v>
      </c>
      <c r="B47" s="63">
        <v>69.661997530041106</v>
      </c>
      <c r="C47" s="63">
        <v>88.771096103040804</v>
      </c>
      <c r="D47" s="63">
        <v>86.243775165174796</v>
      </c>
      <c r="E47" s="63">
        <v>86.227742680505202</v>
      </c>
      <c r="F47" s="63">
        <v>81.329109563259294</v>
      </c>
      <c r="G47" s="63">
        <v>18.473952598727699</v>
      </c>
    </row>
    <row r="48" spans="1:7" x14ac:dyDescent="0.25">
      <c r="A48" s="63">
        <v>2042</v>
      </c>
      <c r="B48" s="63">
        <v>69.838126463510207</v>
      </c>
      <c r="C48" s="63">
        <v>88.839593794107699</v>
      </c>
      <c r="D48" s="63">
        <v>86.330088710653598</v>
      </c>
      <c r="E48" s="63">
        <v>86.353878349355199</v>
      </c>
      <c r="F48" s="63">
        <v>81.547599097134196</v>
      </c>
      <c r="G48" s="63">
        <v>18.623556351436299</v>
      </c>
    </row>
    <row r="49" spans="1:7" x14ac:dyDescent="0.25">
      <c r="A49" s="63">
        <v>2043</v>
      </c>
      <c r="B49" s="63">
        <v>70.076045036538304</v>
      </c>
      <c r="C49" s="63">
        <v>88.912716606416694</v>
      </c>
      <c r="D49" s="63">
        <v>86.412514872050807</v>
      </c>
      <c r="E49" s="63">
        <v>86.469682176046604</v>
      </c>
      <c r="F49" s="63">
        <v>81.738192433380704</v>
      </c>
      <c r="G49" s="63">
        <v>18.586300257933601</v>
      </c>
    </row>
    <row r="50" spans="1:7" x14ac:dyDescent="0.25">
      <c r="A50" s="63">
        <v>2044</v>
      </c>
      <c r="B50" s="63">
        <v>70.279612818528193</v>
      </c>
      <c r="C50" s="63">
        <v>88.970314478316993</v>
      </c>
      <c r="D50" s="63">
        <v>86.490563581916604</v>
      </c>
      <c r="E50" s="63">
        <v>86.5870972184793</v>
      </c>
      <c r="F50" s="63">
        <v>81.896004115626297</v>
      </c>
      <c r="G50" s="63">
        <v>19.586068360748602</v>
      </c>
    </row>
    <row r="51" spans="1:7" x14ac:dyDescent="0.25">
      <c r="A51" s="63">
        <v>2045</v>
      </c>
      <c r="B51" s="63">
        <v>70.439652983333403</v>
      </c>
      <c r="C51" s="63">
        <v>89.018081707343399</v>
      </c>
      <c r="D51" s="63">
        <v>86.567805230697601</v>
      </c>
      <c r="E51" s="63">
        <v>86.706018004476704</v>
      </c>
      <c r="F51" s="63">
        <v>82.045022849180299</v>
      </c>
      <c r="G51" s="63">
        <v>19.927651377795598</v>
      </c>
    </row>
    <row r="52" spans="1:7" x14ac:dyDescent="0.25">
      <c r="A52" s="63">
        <v>2046</v>
      </c>
      <c r="B52" s="63">
        <v>70.494045060407203</v>
      </c>
      <c r="C52" s="63">
        <v>89.066693635473698</v>
      </c>
      <c r="D52" s="63">
        <v>86.634363828220899</v>
      </c>
      <c r="E52" s="63">
        <v>86.833223838734895</v>
      </c>
      <c r="F52" s="63">
        <v>82.208358661213296</v>
      </c>
      <c r="G52" s="63">
        <v>20.211563052691702</v>
      </c>
    </row>
    <row r="53" spans="1:7" x14ac:dyDescent="0.25">
      <c r="A53" s="63">
        <v>2047</v>
      </c>
      <c r="B53" s="63">
        <v>70.526297272787801</v>
      </c>
      <c r="C53" s="63">
        <v>89.129446608340601</v>
      </c>
      <c r="D53" s="63">
        <v>86.695772732222807</v>
      </c>
      <c r="E53" s="63">
        <v>86.974228778809106</v>
      </c>
      <c r="F53" s="63">
        <v>82.428102897072307</v>
      </c>
      <c r="G53" s="63">
        <v>20.4675412958625</v>
      </c>
    </row>
    <row r="54" spans="1:7" x14ac:dyDescent="0.25">
      <c r="A54" s="63">
        <v>2048</v>
      </c>
      <c r="B54" s="63">
        <v>70.502421637780202</v>
      </c>
      <c r="C54" s="63">
        <v>89.191857389701696</v>
      </c>
      <c r="D54" s="63">
        <v>86.746223869208805</v>
      </c>
      <c r="E54" s="63">
        <v>87.125916035939397</v>
      </c>
      <c r="F54" s="63">
        <v>82.614505935990607</v>
      </c>
      <c r="G54" s="63">
        <v>21.400034772365</v>
      </c>
    </row>
    <row r="55" spans="1:7" x14ac:dyDescent="0.25">
      <c r="A55" s="63">
        <v>2049</v>
      </c>
      <c r="B55" s="63">
        <v>70.533832403114801</v>
      </c>
      <c r="C55" s="63">
        <v>89.264876939176602</v>
      </c>
      <c r="D55" s="63">
        <v>86.786257649892406</v>
      </c>
      <c r="E55" s="63">
        <v>87.265074322516398</v>
      </c>
      <c r="F55" s="63">
        <v>82.780005725921498</v>
      </c>
      <c r="G55" s="63">
        <v>21.592210171701002</v>
      </c>
    </row>
    <row r="56" spans="1:7" x14ac:dyDescent="0.25">
      <c r="A56" s="63">
        <v>2050</v>
      </c>
      <c r="B56" s="63">
        <v>70.556752142688396</v>
      </c>
      <c r="C56" s="63">
        <v>89.343651960598606</v>
      </c>
      <c r="D56" s="63">
        <v>86.848412753807096</v>
      </c>
      <c r="E56" s="63">
        <v>87.391062889211796</v>
      </c>
      <c r="F56" s="63">
        <v>82.912819927423797</v>
      </c>
      <c r="G56" s="63">
        <v>21.795558138018301</v>
      </c>
    </row>
    <row r="57" spans="1:7" x14ac:dyDescent="0.25">
      <c r="A57" s="63">
        <v>2051</v>
      </c>
      <c r="B57" s="63">
        <v>70.586493474376596</v>
      </c>
      <c r="C57" s="63">
        <v>89.434015439880795</v>
      </c>
      <c r="D57" s="63">
        <v>86.914070770348602</v>
      </c>
      <c r="E57" s="63">
        <v>87.498341434808395</v>
      </c>
      <c r="F57" s="63">
        <v>82.992273766393396</v>
      </c>
      <c r="G57" s="63">
        <v>22.733183166074301</v>
      </c>
    </row>
    <row r="58" spans="1:7" x14ac:dyDescent="0.25">
      <c r="A58" s="63">
        <v>2052</v>
      </c>
      <c r="B58" s="63">
        <v>70.529280654867605</v>
      </c>
      <c r="C58" s="63">
        <v>89.532748360020804</v>
      </c>
      <c r="D58" s="63">
        <v>86.981544090876497</v>
      </c>
      <c r="E58" s="63">
        <v>87.599204265561099</v>
      </c>
      <c r="F58" s="63">
        <v>83.062319385323093</v>
      </c>
      <c r="G58" s="63">
        <v>22.916389358542499</v>
      </c>
    </row>
    <row r="59" spans="1:7" x14ac:dyDescent="0.25">
      <c r="A59" s="63">
        <v>2053</v>
      </c>
      <c r="B59" s="63">
        <v>70.572743512377897</v>
      </c>
      <c r="C59" s="63">
        <v>89.656051253869293</v>
      </c>
      <c r="D59" s="63">
        <v>87.039248763505199</v>
      </c>
      <c r="E59" s="63">
        <v>87.692336182865304</v>
      </c>
      <c r="F59" s="63">
        <v>83.086798866286998</v>
      </c>
      <c r="G59" s="63">
        <v>23.046661630077001</v>
      </c>
    </row>
    <row r="60" spans="1:7" x14ac:dyDescent="0.25">
      <c r="A60" s="63">
        <v>2054</v>
      </c>
      <c r="B60" s="63">
        <v>70.571710392097799</v>
      </c>
      <c r="C60" s="63">
        <v>89.776219600819402</v>
      </c>
      <c r="D60" s="63">
        <v>87.083640910784297</v>
      </c>
      <c r="E60" s="63">
        <v>87.783825166919399</v>
      </c>
      <c r="F60" s="63">
        <v>83.111632124136307</v>
      </c>
      <c r="G60" s="63">
        <v>23.167001757352299</v>
      </c>
    </row>
    <row r="61" spans="1:7" x14ac:dyDescent="0.25">
      <c r="A61" s="63">
        <v>2055</v>
      </c>
      <c r="B61" s="63">
        <v>70.602390154953895</v>
      </c>
      <c r="C61" s="63">
        <v>89.885295838698497</v>
      </c>
      <c r="D61" s="63">
        <v>87.125017312476601</v>
      </c>
      <c r="E61" s="63">
        <v>87.872829871114902</v>
      </c>
      <c r="F61" s="63">
        <v>83.159171431349193</v>
      </c>
      <c r="G61" s="63">
        <v>24.062239337348601</v>
      </c>
    </row>
    <row r="62" spans="1:7" x14ac:dyDescent="0.25">
      <c r="A62" s="63">
        <v>2056</v>
      </c>
      <c r="B62" s="63">
        <v>70.583008715803899</v>
      </c>
      <c r="C62" s="63">
        <v>89.971433628134093</v>
      </c>
      <c r="D62" s="63">
        <v>87.173362953351599</v>
      </c>
      <c r="E62" s="63">
        <v>87.956271895139906</v>
      </c>
      <c r="F62" s="63">
        <v>83.291124535858103</v>
      </c>
      <c r="G62" s="63">
        <v>24.1916710535011</v>
      </c>
    </row>
    <row r="63" spans="1:7" x14ac:dyDescent="0.25">
      <c r="A63" s="63">
        <v>2057</v>
      </c>
      <c r="B63" s="63">
        <v>70.500272053278707</v>
      </c>
      <c r="C63" s="63">
        <v>90.043197619112206</v>
      </c>
      <c r="D63" s="63">
        <v>87.234851372668601</v>
      </c>
      <c r="E63" s="63">
        <v>88.035154524470201</v>
      </c>
      <c r="F63" s="63">
        <v>83.550756910757798</v>
      </c>
      <c r="G63" s="63">
        <v>24.419515161431502</v>
      </c>
    </row>
    <row r="64" spans="1:7" x14ac:dyDescent="0.25">
      <c r="A64" s="63">
        <v>2058</v>
      </c>
      <c r="B64" s="63">
        <v>70.377483495477406</v>
      </c>
      <c r="C64" s="63">
        <v>90.096550183273706</v>
      </c>
      <c r="D64" s="63">
        <v>87.309083917289797</v>
      </c>
      <c r="E64" s="63">
        <v>88.119167456597495</v>
      </c>
      <c r="F64" s="63">
        <v>83.890559428844796</v>
      </c>
      <c r="G64" s="63">
        <v>24.577629141938601</v>
      </c>
    </row>
    <row r="65" spans="1:7" x14ac:dyDescent="0.25">
      <c r="A65" s="63">
        <v>2059</v>
      </c>
      <c r="B65" s="63">
        <v>70.254409779049993</v>
      </c>
      <c r="C65" s="63">
        <v>90.150965903278006</v>
      </c>
      <c r="D65" s="63">
        <v>87.394145105631196</v>
      </c>
      <c r="E65" s="63">
        <v>88.202103333441599</v>
      </c>
      <c r="F65" s="63">
        <v>84.224996796105202</v>
      </c>
      <c r="G65" s="63">
        <v>25.555268542447902</v>
      </c>
    </row>
    <row r="66" spans="1:7" x14ac:dyDescent="0.25">
      <c r="A66" s="65">
        <v>2060</v>
      </c>
      <c r="B66" s="65">
        <v>70.147878420585002</v>
      </c>
      <c r="C66" s="65">
        <v>90.200756019345604</v>
      </c>
      <c r="D66" s="65">
        <v>87.482365642426402</v>
      </c>
      <c r="E66" s="65">
        <v>88.279192239386404</v>
      </c>
      <c r="F66" s="65">
        <v>84.524427923300493</v>
      </c>
      <c r="G66" s="65">
        <v>25.667721264439201</v>
      </c>
    </row>
  </sheetData>
  <mergeCells count="2">
    <mergeCell ref="A1:G1"/>
    <mergeCell ref="I1:J1"/>
  </mergeCells>
  <pageMargins left="0.7" right="0.7" top="0.75" bottom="0.75" header="0.3" footer="0.3"/>
  <pageSetup paperSize="9" orientation="portrait" horizontalDpi="300" verticalDpi="30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G66"/>
  <sheetViews>
    <sheetView workbookViewId="0">
      <selection sqref="A1:D1"/>
    </sheetView>
  </sheetViews>
  <sheetFormatPr defaultRowHeight="15" x14ac:dyDescent="0.25"/>
  <cols>
    <col min="1" max="1" width="7.140625" customWidth="1"/>
    <col min="2" max="2" width="12.7109375" customWidth="1"/>
    <col min="3" max="3" width="13.7109375" customWidth="1"/>
    <col min="4" max="4" width="12.7109375" customWidth="1"/>
    <col min="6" max="6" width="12.7109375" customWidth="1"/>
    <col min="7" max="7" width="29.7109375" customWidth="1"/>
  </cols>
  <sheetData>
    <row r="1" spans="1:7" ht="15.75" x14ac:dyDescent="0.25">
      <c r="A1" s="91" t="s">
        <v>30</v>
      </c>
      <c r="B1" s="92"/>
      <c r="C1" s="92"/>
      <c r="D1" s="92"/>
      <c r="F1" s="91" t="s">
        <v>31</v>
      </c>
      <c r="G1" s="92"/>
    </row>
    <row r="2" spans="1:7" x14ac:dyDescent="0.25">
      <c r="A2" s="9" t="s">
        <v>29</v>
      </c>
      <c r="B2" s="9" t="s">
        <v>190</v>
      </c>
      <c r="C2" s="9" t="s">
        <v>191</v>
      </c>
      <c r="D2" s="9" t="s">
        <v>192</v>
      </c>
      <c r="F2" s="16" t="s">
        <v>32</v>
      </c>
      <c r="G2" s="10" t="s">
        <v>18</v>
      </c>
    </row>
    <row r="3" spans="1:7" x14ac:dyDescent="0.25">
      <c r="A3" s="67">
        <v>1997</v>
      </c>
      <c r="B3" s="67">
        <v>37.786834211053602</v>
      </c>
      <c r="C3" s="67">
        <v>25.381588288981799</v>
      </c>
      <c r="D3" s="67">
        <v>32.5736958779503</v>
      </c>
      <c r="F3" s="16" t="s">
        <v>33</v>
      </c>
      <c r="G3" s="11"/>
    </row>
    <row r="4" spans="1:7" x14ac:dyDescent="0.25">
      <c r="A4" s="66">
        <v>1998</v>
      </c>
      <c r="B4" s="66">
        <v>37.668691702047198</v>
      </c>
      <c r="C4" s="66">
        <v>25.271539162162298</v>
      </c>
      <c r="D4" s="66">
        <v>32.412101267299697</v>
      </c>
      <c r="F4" s="16" t="s">
        <v>34</v>
      </c>
      <c r="G4" s="12" t="s">
        <v>193</v>
      </c>
    </row>
    <row r="5" spans="1:7" x14ac:dyDescent="0.25">
      <c r="A5" s="66">
        <v>1999</v>
      </c>
      <c r="B5" s="66">
        <v>37.646794527949297</v>
      </c>
      <c r="C5" s="66">
        <v>25.218218748442101</v>
      </c>
      <c r="D5" s="66">
        <v>32.339542782993803</v>
      </c>
    </row>
    <row r="6" spans="1:7" x14ac:dyDescent="0.25">
      <c r="A6" s="66">
        <v>2000</v>
      </c>
      <c r="B6" s="66">
        <v>37.541373355575502</v>
      </c>
      <c r="C6" s="66">
        <v>25.112728599163599</v>
      </c>
      <c r="D6" s="66">
        <v>32.1936683398377</v>
      </c>
      <c r="F6" s="17" t="str">
        <f>HYPERLINK("#'OVERZICHT'!A1", "Link naar overzicht")</f>
        <v>Link naar overzicht</v>
      </c>
    </row>
    <row r="7" spans="1:7" x14ac:dyDescent="0.25">
      <c r="A7" s="66">
        <v>2001</v>
      </c>
      <c r="B7" s="66">
        <v>37.396378865203197</v>
      </c>
      <c r="C7" s="66">
        <v>24.7798319193782</v>
      </c>
      <c r="D7" s="66">
        <v>31.935763724827499</v>
      </c>
    </row>
    <row r="8" spans="1:7" x14ac:dyDescent="0.25">
      <c r="A8" s="66">
        <v>2002</v>
      </c>
      <c r="B8" s="66">
        <v>37.301415044170099</v>
      </c>
      <c r="C8" s="66">
        <v>24.775859928068002</v>
      </c>
      <c r="D8" s="66">
        <v>31.847579743929298</v>
      </c>
    </row>
    <row r="9" spans="1:7" x14ac:dyDescent="0.25">
      <c r="A9" s="66">
        <v>2003</v>
      </c>
      <c r="B9" s="66">
        <v>37.2977993048979</v>
      </c>
      <c r="C9" s="66">
        <v>24.874957209075099</v>
      </c>
      <c r="D9" s="66">
        <v>31.847699361668202</v>
      </c>
    </row>
    <row r="10" spans="1:7" x14ac:dyDescent="0.25">
      <c r="A10" s="66">
        <v>2004</v>
      </c>
      <c r="B10" s="66">
        <v>37.245390728211902</v>
      </c>
      <c r="C10" s="66">
        <v>24.9178411830135</v>
      </c>
      <c r="D10" s="66">
        <v>31.796391362041099</v>
      </c>
    </row>
    <row r="11" spans="1:7" x14ac:dyDescent="0.25">
      <c r="A11" s="66">
        <v>2005</v>
      </c>
      <c r="B11" s="66">
        <v>37.1470366190891</v>
      </c>
      <c r="C11" s="66">
        <v>24.929933199785101</v>
      </c>
      <c r="D11" s="66">
        <v>31.710042619641801</v>
      </c>
    </row>
    <row r="12" spans="1:7" x14ac:dyDescent="0.25">
      <c r="A12" s="66">
        <v>2006</v>
      </c>
      <c r="B12" s="66">
        <v>36.973902961968797</v>
      </c>
      <c r="C12" s="66">
        <v>24.921108000953701</v>
      </c>
      <c r="D12" s="66">
        <v>31.576291353081</v>
      </c>
    </row>
    <row r="13" spans="1:7" x14ac:dyDescent="0.25">
      <c r="A13" s="66">
        <v>2007</v>
      </c>
      <c r="B13" s="66">
        <v>36.832561929619501</v>
      </c>
      <c r="C13" s="66">
        <v>24.896421656291</v>
      </c>
      <c r="D13" s="66">
        <v>31.458669775312501</v>
      </c>
    </row>
    <row r="14" spans="1:7" x14ac:dyDescent="0.25">
      <c r="A14" s="66">
        <v>2008</v>
      </c>
      <c r="B14" s="66">
        <v>36.647859471861601</v>
      </c>
      <c r="C14" s="66">
        <v>24.9319823881448</v>
      </c>
      <c r="D14" s="66">
        <v>31.351000692078099</v>
      </c>
    </row>
    <row r="15" spans="1:7" x14ac:dyDescent="0.25">
      <c r="A15" s="66">
        <v>2009</v>
      </c>
      <c r="B15" s="66">
        <v>36.497744636467701</v>
      </c>
      <c r="C15" s="66">
        <v>25.003404037149</v>
      </c>
      <c r="D15" s="66">
        <v>31.2773809381432</v>
      </c>
    </row>
    <row r="16" spans="1:7" x14ac:dyDescent="0.25">
      <c r="A16" s="66">
        <v>2010</v>
      </c>
      <c r="B16" s="66">
        <v>36.413750366491001</v>
      </c>
      <c r="C16" s="66">
        <v>25.1021486095092</v>
      </c>
      <c r="D16" s="66">
        <v>31.252146530109702</v>
      </c>
    </row>
    <row r="17" spans="1:4" x14ac:dyDescent="0.25">
      <c r="A17" s="66">
        <v>2011</v>
      </c>
      <c r="B17" s="66">
        <v>36.310231225668502</v>
      </c>
      <c r="C17" s="66">
        <v>25.1490253832884</v>
      </c>
      <c r="D17" s="66">
        <v>31.195687951238099</v>
      </c>
    </row>
    <row r="18" spans="1:4" x14ac:dyDescent="0.25">
      <c r="A18" s="66">
        <v>2012</v>
      </c>
      <c r="B18" s="66">
        <v>36.151954208699998</v>
      </c>
      <c r="C18" s="66">
        <v>25.1894827517926</v>
      </c>
      <c r="D18" s="66">
        <v>31.109968216599999</v>
      </c>
    </row>
    <row r="19" spans="1:4" x14ac:dyDescent="0.25">
      <c r="A19" s="66">
        <v>2013</v>
      </c>
      <c r="B19" s="66">
        <v>35.9716748684775</v>
      </c>
      <c r="C19" s="66">
        <v>25.329600951002501</v>
      </c>
      <c r="D19" s="66">
        <v>31.061071732643601</v>
      </c>
    </row>
    <row r="20" spans="1:4" x14ac:dyDescent="0.25">
      <c r="A20" s="66">
        <v>2014</v>
      </c>
      <c r="B20" s="66">
        <v>35.817753057015899</v>
      </c>
      <c r="C20" s="66">
        <v>25.3280502426787</v>
      </c>
      <c r="D20" s="66">
        <v>30.956227409295401</v>
      </c>
    </row>
    <row r="21" spans="1:4" x14ac:dyDescent="0.25">
      <c r="A21" s="66">
        <v>2015</v>
      </c>
      <c r="B21" s="66">
        <v>35.605838714246801</v>
      </c>
      <c r="C21" s="66">
        <v>25.349997888787701</v>
      </c>
      <c r="D21" s="66">
        <v>30.8304863406096</v>
      </c>
    </row>
    <row r="22" spans="1:4" x14ac:dyDescent="0.25">
      <c r="A22" s="66">
        <v>2016</v>
      </c>
      <c r="B22" s="66">
        <v>35.478047637641701</v>
      </c>
      <c r="C22" s="66">
        <v>25.393040333379499</v>
      </c>
      <c r="D22" s="66">
        <v>30.767604466304501</v>
      </c>
    </row>
    <row r="23" spans="1:4" x14ac:dyDescent="0.25">
      <c r="A23" s="66">
        <v>2017</v>
      </c>
      <c r="B23" s="66">
        <v>35.312615431246797</v>
      </c>
      <c r="C23" s="66">
        <v>25.455806930071901</v>
      </c>
      <c r="D23" s="66">
        <v>30.696974675420702</v>
      </c>
    </row>
    <row r="24" spans="1:4" x14ac:dyDescent="0.25">
      <c r="A24" s="66">
        <v>2018</v>
      </c>
      <c r="B24" s="66">
        <v>35.213983375859399</v>
      </c>
      <c r="C24" s="66">
        <v>25.525505794383399</v>
      </c>
      <c r="D24" s="66">
        <v>30.668351929496499</v>
      </c>
    </row>
    <row r="25" spans="1:4" x14ac:dyDescent="0.25">
      <c r="A25" s="66">
        <v>2019</v>
      </c>
      <c r="B25" s="66">
        <v>35.109123010282801</v>
      </c>
      <c r="C25" s="66">
        <v>25.5574655534387</v>
      </c>
      <c r="D25" s="66">
        <v>30.636939740273899</v>
      </c>
    </row>
    <row r="26" spans="1:4" x14ac:dyDescent="0.25">
      <c r="A26" s="66">
        <v>2020</v>
      </c>
      <c r="B26" s="66">
        <v>35.065792667500702</v>
      </c>
      <c r="C26" s="66">
        <v>25.6190910235768</v>
      </c>
      <c r="D26" s="66">
        <v>30.631473855414502</v>
      </c>
    </row>
    <row r="27" spans="1:4" x14ac:dyDescent="0.25">
      <c r="A27" s="66">
        <v>2021</v>
      </c>
      <c r="B27" s="66">
        <v>35.045537667343503</v>
      </c>
      <c r="C27" s="66">
        <v>25.691776832772501</v>
      </c>
      <c r="D27" s="66">
        <v>30.6479814429036</v>
      </c>
    </row>
    <row r="28" spans="1:4" x14ac:dyDescent="0.25">
      <c r="A28" s="66">
        <v>2022</v>
      </c>
      <c r="B28" s="66">
        <v>35.050717777028098</v>
      </c>
      <c r="C28" s="66">
        <v>25.761533558402999</v>
      </c>
      <c r="D28" s="66">
        <v>30.677906373091599</v>
      </c>
    </row>
    <row r="29" spans="1:4" x14ac:dyDescent="0.25">
      <c r="A29" s="66">
        <v>2023</v>
      </c>
      <c r="B29" s="66">
        <v>35.058098504757197</v>
      </c>
      <c r="C29" s="66">
        <v>25.829381263941102</v>
      </c>
      <c r="D29" s="66">
        <v>30.7083682040345</v>
      </c>
    </row>
    <row r="30" spans="1:4" x14ac:dyDescent="0.25">
      <c r="A30" s="66">
        <v>2024</v>
      </c>
      <c r="B30" s="66">
        <v>35.087890408925098</v>
      </c>
      <c r="C30" s="66">
        <v>25.912962478220599</v>
      </c>
      <c r="D30" s="66">
        <v>30.7580166065502</v>
      </c>
    </row>
    <row r="31" spans="1:4" x14ac:dyDescent="0.25">
      <c r="A31" s="66">
        <v>2025</v>
      </c>
      <c r="B31" s="66">
        <v>35.105384334146301</v>
      </c>
      <c r="C31" s="66">
        <v>25.9730098748289</v>
      </c>
      <c r="D31" s="66">
        <v>30.791448770548001</v>
      </c>
    </row>
    <row r="32" spans="1:4" x14ac:dyDescent="0.25">
      <c r="A32" s="66">
        <v>2026</v>
      </c>
      <c r="B32" s="66">
        <v>35.126695689472903</v>
      </c>
      <c r="C32" s="66">
        <v>26.024902484415701</v>
      </c>
      <c r="D32" s="66">
        <v>30.8212706954059</v>
      </c>
    </row>
    <row r="33" spans="1:4" x14ac:dyDescent="0.25">
      <c r="A33" s="66">
        <v>2027</v>
      </c>
      <c r="B33" s="66">
        <v>35.122970408734197</v>
      </c>
      <c r="C33" s="66">
        <v>26.064523405922301</v>
      </c>
      <c r="D33" s="66">
        <v>30.831679674177</v>
      </c>
    </row>
    <row r="34" spans="1:4" x14ac:dyDescent="0.25">
      <c r="A34" s="66">
        <v>2028</v>
      </c>
      <c r="B34" s="66">
        <v>35.1174693986435</v>
      </c>
      <c r="C34" s="66">
        <v>26.103443000291399</v>
      </c>
      <c r="D34" s="66">
        <v>30.8400805983986</v>
      </c>
    </row>
    <row r="35" spans="1:4" x14ac:dyDescent="0.25">
      <c r="A35" s="66">
        <v>2029</v>
      </c>
      <c r="B35" s="66">
        <v>35.098636584786703</v>
      </c>
      <c r="C35" s="66">
        <v>26.144489443202701</v>
      </c>
      <c r="D35" s="66">
        <v>30.843719942029701</v>
      </c>
    </row>
    <row r="36" spans="1:4" x14ac:dyDescent="0.25">
      <c r="A36" s="66">
        <v>2030</v>
      </c>
      <c r="B36" s="66">
        <v>35.0602107597771</v>
      </c>
      <c r="C36" s="66">
        <v>26.163408728601201</v>
      </c>
      <c r="D36" s="66">
        <v>30.8285618328525</v>
      </c>
    </row>
    <row r="37" spans="1:4" x14ac:dyDescent="0.25">
      <c r="A37" s="66">
        <v>2031</v>
      </c>
      <c r="B37" s="66">
        <v>35.029663781719101</v>
      </c>
      <c r="C37" s="66">
        <v>26.1831654994254</v>
      </c>
      <c r="D37" s="66">
        <v>30.819112619303699</v>
      </c>
    </row>
    <row r="38" spans="1:4" x14ac:dyDescent="0.25">
      <c r="A38" s="66">
        <v>2032</v>
      </c>
      <c r="B38" s="66">
        <v>34.997749743669701</v>
      </c>
      <c r="C38" s="66">
        <v>26.200988257949501</v>
      </c>
      <c r="D38" s="66">
        <v>30.807193401054601</v>
      </c>
    </row>
    <row r="39" spans="1:4" x14ac:dyDescent="0.25">
      <c r="A39" s="66">
        <v>2033</v>
      </c>
      <c r="B39" s="66">
        <v>34.957384480448397</v>
      </c>
      <c r="C39" s="66">
        <v>26.218459247037899</v>
      </c>
      <c r="D39" s="66">
        <v>30.7906494651854</v>
      </c>
    </row>
    <row r="40" spans="1:4" x14ac:dyDescent="0.25">
      <c r="A40" s="66">
        <v>2034</v>
      </c>
      <c r="B40" s="66">
        <v>34.971852397749998</v>
      </c>
      <c r="C40" s="66">
        <v>26.2468012325443</v>
      </c>
      <c r="D40" s="66">
        <v>30.8085382847934</v>
      </c>
    </row>
    <row r="41" spans="1:4" x14ac:dyDescent="0.25">
      <c r="A41" s="66">
        <v>2035</v>
      </c>
      <c r="B41" s="66">
        <v>34.968085522074198</v>
      </c>
      <c r="C41" s="66">
        <v>26.2757096245202</v>
      </c>
      <c r="D41" s="66">
        <v>30.816745477653399</v>
      </c>
    </row>
    <row r="42" spans="1:4" x14ac:dyDescent="0.25">
      <c r="A42" s="66">
        <v>2036</v>
      </c>
      <c r="B42" s="66">
        <v>34.956638829287101</v>
      </c>
      <c r="C42" s="66">
        <v>26.295324576198201</v>
      </c>
      <c r="D42" s="66">
        <v>30.816396253798001</v>
      </c>
    </row>
    <row r="43" spans="1:4" x14ac:dyDescent="0.25">
      <c r="A43" s="66">
        <v>2037</v>
      </c>
      <c r="B43" s="66">
        <v>34.9404061087549</v>
      </c>
      <c r="C43" s="66">
        <v>26.306960571854699</v>
      </c>
      <c r="D43" s="66">
        <v>30.809528366676101</v>
      </c>
    </row>
    <row r="44" spans="1:4" x14ac:dyDescent="0.25">
      <c r="A44" s="66">
        <v>2038</v>
      </c>
      <c r="B44" s="66">
        <v>34.921306448203801</v>
      </c>
      <c r="C44" s="66">
        <v>26.304566848638501</v>
      </c>
      <c r="D44" s="66">
        <v>30.795848153527299</v>
      </c>
    </row>
    <row r="45" spans="1:4" x14ac:dyDescent="0.25">
      <c r="A45" s="66">
        <v>2039</v>
      </c>
      <c r="B45" s="66">
        <v>34.898926420944797</v>
      </c>
      <c r="C45" s="66">
        <v>26.3056308523125</v>
      </c>
      <c r="D45" s="66">
        <v>30.780257990248298</v>
      </c>
    </row>
    <row r="46" spans="1:4" x14ac:dyDescent="0.25">
      <c r="A46" s="66">
        <v>2040</v>
      </c>
      <c r="B46" s="66">
        <v>34.882108415223399</v>
      </c>
      <c r="C46" s="66">
        <v>26.316877614070101</v>
      </c>
      <c r="D46" s="66">
        <v>30.772271738361699</v>
      </c>
    </row>
    <row r="47" spans="1:4" x14ac:dyDescent="0.25">
      <c r="A47" s="66">
        <v>2041</v>
      </c>
      <c r="B47" s="66">
        <v>34.8653914251394</v>
      </c>
      <c r="C47" s="66">
        <v>26.320429295274401</v>
      </c>
      <c r="D47" s="66">
        <v>30.7614716403132</v>
      </c>
    </row>
    <row r="48" spans="1:4" x14ac:dyDescent="0.25">
      <c r="A48" s="66">
        <v>2042</v>
      </c>
      <c r="B48" s="66">
        <v>34.843807556033099</v>
      </c>
      <c r="C48" s="66">
        <v>26.327086575254199</v>
      </c>
      <c r="D48" s="66">
        <v>30.748311514376098</v>
      </c>
    </row>
    <row r="49" spans="1:4" x14ac:dyDescent="0.25">
      <c r="A49" s="66">
        <v>2043</v>
      </c>
      <c r="B49" s="66">
        <v>34.814014230110097</v>
      </c>
      <c r="C49" s="66">
        <v>26.3337994257896</v>
      </c>
      <c r="D49" s="66">
        <v>30.731901611267102</v>
      </c>
    </row>
    <row r="50" spans="1:4" x14ac:dyDescent="0.25">
      <c r="A50" s="66">
        <v>2044</v>
      </c>
      <c r="B50" s="66">
        <v>34.787227253231201</v>
      </c>
      <c r="C50" s="66">
        <v>26.328394455328599</v>
      </c>
      <c r="D50" s="66">
        <v>30.711843051639001</v>
      </c>
    </row>
    <row r="51" spans="1:4" x14ac:dyDescent="0.25">
      <c r="A51" s="66">
        <v>2045</v>
      </c>
      <c r="B51" s="66">
        <v>34.759147580014599</v>
      </c>
      <c r="C51" s="66">
        <v>26.3270861236611</v>
      </c>
      <c r="D51" s="66">
        <v>30.6925017864138</v>
      </c>
    </row>
    <row r="52" spans="1:4" x14ac:dyDescent="0.25">
      <c r="A52" s="66">
        <v>2046</v>
      </c>
      <c r="B52" s="66">
        <v>34.7217923323389</v>
      </c>
      <c r="C52" s="66">
        <v>26.322580241731998</v>
      </c>
      <c r="D52" s="66">
        <v>30.667224922113</v>
      </c>
    </row>
    <row r="53" spans="1:4" x14ac:dyDescent="0.25">
      <c r="A53" s="66">
        <v>2047</v>
      </c>
      <c r="B53" s="66">
        <v>34.691302609256901</v>
      </c>
      <c r="C53" s="66">
        <v>26.326863846917298</v>
      </c>
      <c r="D53" s="66">
        <v>30.650132417904199</v>
      </c>
    </row>
    <row r="54" spans="1:4" x14ac:dyDescent="0.25">
      <c r="A54" s="66">
        <v>2048</v>
      </c>
      <c r="B54" s="66">
        <v>34.665490483377802</v>
      </c>
      <c r="C54" s="66">
        <v>26.3308948485322</v>
      </c>
      <c r="D54" s="66">
        <v>30.636072156269702</v>
      </c>
    </row>
    <row r="55" spans="1:4" x14ac:dyDescent="0.25">
      <c r="A55" s="66">
        <v>2049</v>
      </c>
      <c r="B55" s="66">
        <v>34.637783765410603</v>
      </c>
      <c r="C55" s="66">
        <v>26.3433095644716</v>
      </c>
      <c r="D55" s="66">
        <v>30.625283013749499</v>
      </c>
    </row>
    <row r="56" spans="1:4" x14ac:dyDescent="0.25">
      <c r="A56" s="66">
        <v>2050</v>
      </c>
      <c r="B56" s="66">
        <v>34.609849286830197</v>
      </c>
      <c r="C56" s="66">
        <v>26.359537694705299</v>
      </c>
      <c r="D56" s="66">
        <v>30.616351218094898</v>
      </c>
    </row>
    <row r="57" spans="1:4" x14ac:dyDescent="0.25">
      <c r="A57" s="66">
        <v>2051</v>
      </c>
      <c r="B57" s="66">
        <v>34.588543679264603</v>
      </c>
      <c r="C57" s="66">
        <v>26.377978836840899</v>
      </c>
      <c r="D57" s="66">
        <v>30.6125528663339</v>
      </c>
    </row>
    <row r="58" spans="1:4" x14ac:dyDescent="0.25">
      <c r="A58" s="66">
        <v>2052</v>
      </c>
      <c r="B58" s="66">
        <v>34.565033157915202</v>
      </c>
      <c r="C58" s="66">
        <v>26.399916575271199</v>
      </c>
      <c r="D58" s="66">
        <v>30.609491823674301</v>
      </c>
    </row>
    <row r="59" spans="1:4" x14ac:dyDescent="0.25">
      <c r="A59" s="66">
        <v>2053</v>
      </c>
      <c r="B59" s="66">
        <v>34.540257863263903</v>
      </c>
      <c r="C59" s="66">
        <v>26.425959025606002</v>
      </c>
      <c r="D59" s="66">
        <v>30.607572962446898</v>
      </c>
    </row>
    <row r="60" spans="1:4" x14ac:dyDescent="0.25">
      <c r="A60" s="66">
        <v>2054</v>
      </c>
      <c r="B60" s="66">
        <v>34.516145746894502</v>
      </c>
      <c r="C60" s="66">
        <v>26.4506779934969</v>
      </c>
      <c r="D60" s="66">
        <v>30.605589521757299</v>
      </c>
    </row>
    <row r="61" spans="1:4" x14ac:dyDescent="0.25">
      <c r="A61" s="66">
        <v>2055</v>
      </c>
      <c r="B61" s="66">
        <v>34.503772321157697</v>
      </c>
      <c r="C61" s="66">
        <v>26.475750538398501</v>
      </c>
      <c r="D61" s="66">
        <v>30.610410611935301</v>
      </c>
    </row>
    <row r="62" spans="1:4" x14ac:dyDescent="0.25">
      <c r="A62" s="66">
        <v>2056</v>
      </c>
      <c r="B62" s="66">
        <v>34.485879946326598</v>
      </c>
      <c r="C62" s="66">
        <v>26.4991997602468</v>
      </c>
      <c r="D62" s="66">
        <v>30.611451919475201</v>
      </c>
    </row>
    <row r="63" spans="1:4" x14ac:dyDescent="0.25">
      <c r="A63" s="66">
        <v>2057</v>
      </c>
      <c r="B63" s="66">
        <v>34.481101124060899</v>
      </c>
      <c r="C63" s="66">
        <v>26.5258570724523</v>
      </c>
      <c r="D63" s="66">
        <v>30.621022159254299</v>
      </c>
    </row>
    <row r="64" spans="1:4" x14ac:dyDescent="0.25">
      <c r="A64" s="66">
        <v>2058</v>
      </c>
      <c r="B64" s="66">
        <v>34.481772871504603</v>
      </c>
      <c r="C64" s="66">
        <v>26.5529924948939</v>
      </c>
      <c r="D64" s="66">
        <v>30.6335845579103</v>
      </c>
    </row>
    <row r="65" spans="1:4" x14ac:dyDescent="0.25">
      <c r="A65" s="66">
        <v>2059</v>
      </c>
      <c r="B65" s="66">
        <v>34.492750755262399</v>
      </c>
      <c r="C65" s="66">
        <v>26.5817263375111</v>
      </c>
      <c r="D65" s="66">
        <v>30.652145883612299</v>
      </c>
    </row>
    <row r="66" spans="1:4" x14ac:dyDescent="0.25">
      <c r="A66" s="68">
        <v>2060</v>
      </c>
      <c r="B66" s="68">
        <v>34.495493872721198</v>
      </c>
      <c r="C66" s="68">
        <v>26.609680854161699</v>
      </c>
      <c r="D66" s="68">
        <v>30.6657773282354</v>
      </c>
    </row>
  </sheetData>
  <mergeCells count="2">
    <mergeCell ref="A1:D1"/>
    <mergeCell ref="F1:G1"/>
  </mergeCells>
  <pageMargins left="0.7" right="0.7" top="0.75" bottom="0.75" header="0.3" footer="0.3"/>
  <pageSetup paperSize="9" orientation="portrait" horizontalDpi="300" verticalDpi="30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F133"/>
  <sheetViews>
    <sheetView workbookViewId="0">
      <selection sqref="A1:C1"/>
    </sheetView>
  </sheetViews>
  <sheetFormatPr defaultRowHeight="15" x14ac:dyDescent="0.25"/>
  <cols>
    <col min="1" max="1" width="6.5703125" customWidth="1"/>
    <col min="2" max="2" width="25.7109375" customWidth="1"/>
    <col min="3" max="3" width="11.7109375" customWidth="1"/>
    <col min="5" max="5" width="12.7109375" customWidth="1"/>
    <col min="6" max="6" width="38.7109375" customWidth="1"/>
  </cols>
  <sheetData>
    <row r="1" spans="1:6" ht="15.75" x14ac:dyDescent="0.25">
      <c r="A1" s="91" t="s">
        <v>30</v>
      </c>
      <c r="B1" s="92"/>
      <c r="C1" s="92"/>
      <c r="E1" s="91" t="s">
        <v>31</v>
      </c>
      <c r="F1" s="92"/>
    </row>
    <row r="2" spans="1:6" x14ac:dyDescent="0.25">
      <c r="A2" s="9" t="s">
        <v>29</v>
      </c>
      <c r="B2" s="9" t="s">
        <v>194</v>
      </c>
      <c r="C2" s="9" t="s">
        <v>195</v>
      </c>
      <c r="E2" s="16" t="s">
        <v>32</v>
      </c>
      <c r="F2" s="10" t="s">
        <v>19</v>
      </c>
    </row>
    <row r="3" spans="1:6" x14ac:dyDescent="0.25">
      <c r="A3" s="70">
        <v>1930</v>
      </c>
      <c r="B3" s="70">
        <v>-51.947726324245401</v>
      </c>
      <c r="C3" s="70">
        <v>-135.89514759757799</v>
      </c>
      <c r="E3" s="16" t="s">
        <v>33</v>
      </c>
      <c r="F3" s="11" t="s">
        <v>196</v>
      </c>
    </row>
    <row r="4" spans="1:6" x14ac:dyDescent="0.25">
      <c r="A4" s="69">
        <v>1931</v>
      </c>
      <c r="B4" s="69">
        <v>-54.743847746403901</v>
      </c>
      <c r="C4" s="69">
        <v>-142.61836017555601</v>
      </c>
      <c r="E4" s="16" t="s">
        <v>34</v>
      </c>
      <c r="F4" s="12" t="s">
        <v>197</v>
      </c>
    </row>
    <row r="5" spans="1:6" x14ac:dyDescent="0.25">
      <c r="A5" s="69">
        <v>1932</v>
      </c>
      <c r="B5" s="69">
        <v>-57.268891548961498</v>
      </c>
      <c r="C5" s="69">
        <v>-148.40943688952299</v>
      </c>
    </row>
    <row r="6" spans="1:6" x14ac:dyDescent="0.25">
      <c r="A6" s="69">
        <v>1933</v>
      </c>
      <c r="B6" s="69">
        <v>-59.583442525679402</v>
      </c>
      <c r="C6" s="69">
        <v>-153.474905766457</v>
      </c>
      <c r="E6" s="17" t="str">
        <f>HYPERLINK("#'OVERZICHT'!A1", "Link naar overzicht")</f>
        <v>Link naar overzicht</v>
      </c>
    </row>
    <row r="7" spans="1:6" x14ac:dyDescent="0.25">
      <c r="A7" s="69">
        <v>1934</v>
      </c>
      <c r="B7" s="69">
        <v>-61.744340519895097</v>
      </c>
      <c r="C7" s="69">
        <v>-158.042348513148</v>
      </c>
    </row>
    <row r="8" spans="1:6" x14ac:dyDescent="0.25">
      <c r="A8" s="69">
        <v>1935</v>
      </c>
      <c r="B8" s="69">
        <v>-63.775511238243297</v>
      </c>
      <c r="C8" s="69">
        <v>-162.21446985056099</v>
      </c>
    </row>
    <row r="9" spans="1:6" x14ac:dyDescent="0.25">
      <c r="A9" s="69">
        <v>1936</v>
      </c>
      <c r="B9" s="69">
        <v>-65.709405326792194</v>
      </c>
      <c r="C9" s="69">
        <v>-166.08142052578</v>
      </c>
    </row>
    <row r="10" spans="1:6" x14ac:dyDescent="0.25">
      <c r="A10" s="69">
        <v>1937</v>
      </c>
      <c r="B10" s="69">
        <v>-67.5166283231721</v>
      </c>
      <c r="C10" s="69">
        <v>-169.592095481353</v>
      </c>
    </row>
    <row r="11" spans="1:6" x14ac:dyDescent="0.25">
      <c r="A11" s="69">
        <v>1938</v>
      </c>
      <c r="B11" s="69">
        <v>-69.193277854150594</v>
      </c>
      <c r="C11" s="69">
        <v>-172.731633823772</v>
      </c>
    </row>
    <row r="12" spans="1:6" x14ac:dyDescent="0.25">
      <c r="A12" s="69">
        <v>1939</v>
      </c>
      <c r="B12" s="69">
        <v>-70.777863357561301</v>
      </c>
      <c r="C12" s="69">
        <v>-175.56541943477899</v>
      </c>
    </row>
    <row r="13" spans="1:6" x14ac:dyDescent="0.25">
      <c r="A13" s="69">
        <v>1940</v>
      </c>
      <c r="B13" s="69">
        <v>-72.217772057898799</v>
      </c>
      <c r="C13" s="69">
        <v>-177.98938106528701</v>
      </c>
    </row>
    <row r="14" spans="1:6" x14ac:dyDescent="0.25">
      <c r="A14" s="69">
        <v>1941</v>
      </c>
      <c r="B14" s="69">
        <v>-73.563970038540404</v>
      </c>
      <c r="C14" s="69">
        <v>-180.113129418548</v>
      </c>
    </row>
    <row r="15" spans="1:6" x14ac:dyDescent="0.25">
      <c r="A15" s="69">
        <v>1942</v>
      </c>
      <c r="B15" s="69">
        <v>-74.793520412743305</v>
      </c>
      <c r="C15" s="69">
        <v>-181.99787858129801</v>
      </c>
    </row>
    <row r="16" spans="1:6" x14ac:dyDescent="0.25">
      <c r="A16" s="69">
        <v>1943</v>
      </c>
      <c r="B16" s="69">
        <v>-75.932923406951105</v>
      </c>
      <c r="C16" s="69">
        <v>-183.73116197349799</v>
      </c>
    </row>
    <row r="17" spans="1:3" x14ac:dyDescent="0.25">
      <c r="A17" s="69">
        <v>1944</v>
      </c>
      <c r="B17" s="69">
        <v>-76.980281014528998</v>
      </c>
      <c r="C17" s="69">
        <v>-185.33692053953101</v>
      </c>
    </row>
    <row r="18" spans="1:3" x14ac:dyDescent="0.25">
      <c r="A18" s="69">
        <v>1945</v>
      </c>
      <c r="B18" s="69">
        <v>-77.927400687166298</v>
      </c>
      <c r="C18" s="69">
        <v>-186.827532421971</v>
      </c>
    </row>
    <row r="19" spans="1:3" x14ac:dyDescent="0.25">
      <c r="A19" s="69">
        <v>1946</v>
      </c>
      <c r="B19" s="69">
        <v>-78.811432463625806</v>
      </c>
      <c r="C19" s="69">
        <v>-188.239858533535</v>
      </c>
    </row>
    <row r="20" spans="1:3" x14ac:dyDescent="0.25">
      <c r="A20" s="69">
        <v>1947</v>
      </c>
      <c r="B20" s="69">
        <v>-79.623742094252407</v>
      </c>
      <c r="C20" s="69">
        <v>-189.52675799749099</v>
      </c>
    </row>
    <row r="21" spans="1:3" x14ac:dyDescent="0.25">
      <c r="A21" s="69">
        <v>1948</v>
      </c>
      <c r="B21" s="69">
        <v>-80.562296073766603</v>
      </c>
      <c r="C21" s="69">
        <v>-190.70803407402599</v>
      </c>
    </row>
    <row r="22" spans="1:3" x14ac:dyDescent="0.25">
      <c r="A22" s="69">
        <v>1949</v>
      </c>
      <c r="B22" s="69">
        <v>-81.578188991335296</v>
      </c>
      <c r="C22" s="69">
        <v>-191.72504493940701</v>
      </c>
    </row>
    <row r="23" spans="1:3" x14ac:dyDescent="0.25">
      <c r="A23" s="69">
        <v>1950</v>
      </c>
      <c r="B23" s="69">
        <v>-82.968513656133197</v>
      </c>
      <c r="C23" s="69">
        <v>-192.90544992981799</v>
      </c>
    </row>
    <row r="24" spans="1:3" x14ac:dyDescent="0.25">
      <c r="A24" s="69">
        <v>1951</v>
      </c>
      <c r="B24" s="69">
        <v>-85.998693941163793</v>
      </c>
      <c r="C24" s="69">
        <v>-195.21462626941599</v>
      </c>
    </row>
    <row r="25" spans="1:3" x14ac:dyDescent="0.25">
      <c r="A25" s="69">
        <v>1952</v>
      </c>
      <c r="B25" s="69">
        <v>-88.081167527761096</v>
      </c>
      <c r="C25" s="69">
        <v>-197.95312341137199</v>
      </c>
    </row>
    <row r="26" spans="1:3" x14ac:dyDescent="0.25">
      <c r="A26" s="69">
        <v>1953</v>
      </c>
      <c r="B26" s="69">
        <v>-91.6131072989552</v>
      </c>
      <c r="C26" s="69">
        <v>-201.25608098884399</v>
      </c>
    </row>
    <row r="27" spans="1:3" x14ac:dyDescent="0.25">
      <c r="A27" s="69">
        <v>1954</v>
      </c>
      <c r="B27" s="69">
        <v>-93.484981874737798</v>
      </c>
      <c r="C27" s="69">
        <v>-203.767295526357</v>
      </c>
    </row>
    <row r="28" spans="1:3" x14ac:dyDescent="0.25">
      <c r="A28" s="69">
        <v>1955</v>
      </c>
      <c r="B28" s="69">
        <v>-94.749980687328801</v>
      </c>
      <c r="C28" s="69">
        <v>-205.21742376367999</v>
      </c>
    </row>
    <row r="29" spans="1:3" x14ac:dyDescent="0.25">
      <c r="A29" s="69">
        <v>1956</v>
      </c>
      <c r="B29" s="69">
        <v>-97.559708814982798</v>
      </c>
      <c r="C29" s="69">
        <v>-208.11148388990199</v>
      </c>
    </row>
    <row r="30" spans="1:3" x14ac:dyDescent="0.25">
      <c r="A30" s="69">
        <v>1957</v>
      </c>
      <c r="B30" s="69">
        <v>-100.774398525843</v>
      </c>
      <c r="C30" s="69">
        <v>-209.81761766713799</v>
      </c>
    </row>
    <row r="31" spans="1:3" x14ac:dyDescent="0.25">
      <c r="A31" s="69">
        <v>1958</v>
      </c>
      <c r="B31" s="69">
        <v>-105.616789154269</v>
      </c>
      <c r="C31" s="69">
        <v>-211.03076103698001</v>
      </c>
    </row>
    <row r="32" spans="1:3" x14ac:dyDescent="0.25">
      <c r="A32" s="69">
        <v>1959</v>
      </c>
      <c r="B32" s="69">
        <v>-111.689725400901</v>
      </c>
      <c r="C32" s="69">
        <v>-211.99210573919601</v>
      </c>
    </row>
    <row r="33" spans="1:3" x14ac:dyDescent="0.25">
      <c r="A33" s="69">
        <v>1960</v>
      </c>
      <c r="B33" s="69">
        <v>-118.650893334684</v>
      </c>
      <c r="C33" s="69">
        <v>-212.93251959382201</v>
      </c>
    </row>
    <row r="34" spans="1:3" x14ac:dyDescent="0.25">
      <c r="A34" s="69">
        <v>1961</v>
      </c>
      <c r="B34" s="69">
        <v>-127.30432467572901</v>
      </c>
      <c r="C34" s="69">
        <v>-215.388484845032</v>
      </c>
    </row>
    <row r="35" spans="1:3" x14ac:dyDescent="0.25">
      <c r="A35" s="69">
        <v>1962</v>
      </c>
      <c r="B35" s="69">
        <v>-134.70433917072</v>
      </c>
      <c r="C35" s="69">
        <v>-216.58179164178401</v>
      </c>
    </row>
    <row r="36" spans="1:3" x14ac:dyDescent="0.25">
      <c r="A36" s="69">
        <v>1963</v>
      </c>
      <c r="B36" s="69">
        <v>-142.11038619876999</v>
      </c>
      <c r="C36" s="69">
        <v>-218.08543637768099</v>
      </c>
    </row>
    <row r="37" spans="1:3" x14ac:dyDescent="0.25">
      <c r="A37" s="69">
        <v>1964</v>
      </c>
      <c r="B37" s="69">
        <v>-150.17053751857799</v>
      </c>
      <c r="C37" s="69">
        <v>-219.91718925925699</v>
      </c>
    </row>
    <row r="38" spans="1:3" x14ac:dyDescent="0.25">
      <c r="A38" s="69">
        <v>1965</v>
      </c>
      <c r="B38" s="69">
        <v>-157.14134449647199</v>
      </c>
      <c r="C38" s="69">
        <v>-221.403844591092</v>
      </c>
    </row>
    <row r="39" spans="1:3" x14ac:dyDescent="0.25">
      <c r="A39" s="69">
        <v>1966</v>
      </c>
      <c r="B39" s="69">
        <v>-163.641096598129</v>
      </c>
      <c r="C39" s="69">
        <v>-222.71905753023199</v>
      </c>
    </row>
    <row r="40" spans="1:3" x14ac:dyDescent="0.25">
      <c r="A40" s="69">
        <v>1967</v>
      </c>
      <c r="B40" s="69">
        <v>-170.337864125153</v>
      </c>
      <c r="C40" s="69">
        <v>-224.10698520002899</v>
      </c>
    </row>
    <row r="41" spans="1:3" x14ac:dyDescent="0.25">
      <c r="A41" s="69">
        <v>1968</v>
      </c>
      <c r="B41" s="69">
        <v>-175.89097364462501</v>
      </c>
      <c r="C41" s="69">
        <v>-224.92946173274501</v>
      </c>
    </row>
    <row r="42" spans="1:3" x14ac:dyDescent="0.25">
      <c r="A42" s="69">
        <v>1969</v>
      </c>
      <c r="B42" s="69">
        <v>-180.82904102360601</v>
      </c>
      <c r="C42" s="69">
        <v>-225.508780712196</v>
      </c>
    </row>
    <row r="43" spans="1:3" x14ac:dyDescent="0.25">
      <c r="A43" s="69">
        <v>1970</v>
      </c>
      <c r="B43" s="69">
        <v>-185.522616742406</v>
      </c>
      <c r="C43" s="69">
        <v>-226.048692214754</v>
      </c>
    </row>
    <row r="44" spans="1:3" x14ac:dyDescent="0.25">
      <c r="A44" s="69">
        <v>1971</v>
      </c>
      <c r="B44" s="69">
        <v>-190.93036782005899</v>
      </c>
      <c r="C44" s="69">
        <v>-227.28098174985001</v>
      </c>
    </row>
    <row r="45" spans="1:3" x14ac:dyDescent="0.25">
      <c r="A45" s="69">
        <v>1972</v>
      </c>
      <c r="B45" s="69">
        <v>-195.230884694671</v>
      </c>
      <c r="C45" s="69">
        <v>-227.91863262561401</v>
      </c>
    </row>
    <row r="46" spans="1:3" x14ac:dyDescent="0.25">
      <c r="A46" s="69">
        <v>1973</v>
      </c>
      <c r="B46" s="69">
        <v>-199.44975612000499</v>
      </c>
      <c r="C46" s="69">
        <v>-228.70949668624499</v>
      </c>
    </row>
    <row r="47" spans="1:3" x14ac:dyDescent="0.25">
      <c r="A47" s="69">
        <v>1974</v>
      </c>
      <c r="B47" s="69">
        <v>-203.18056315661701</v>
      </c>
      <c r="C47" s="69">
        <v>-229.06300430760101</v>
      </c>
    </row>
    <row r="48" spans="1:3" x14ac:dyDescent="0.25">
      <c r="A48" s="69">
        <v>1975</v>
      </c>
      <c r="B48" s="69">
        <v>-206.585465069262</v>
      </c>
      <c r="C48" s="69">
        <v>-229.31772001727799</v>
      </c>
    </row>
    <row r="49" spans="1:3" x14ac:dyDescent="0.25">
      <c r="A49" s="69">
        <v>1976</v>
      </c>
      <c r="B49" s="69">
        <v>-210.14465558589899</v>
      </c>
      <c r="C49" s="69">
        <v>-229.579357662577</v>
      </c>
    </row>
    <row r="50" spans="1:3" x14ac:dyDescent="0.25">
      <c r="A50" s="69">
        <v>1977</v>
      </c>
      <c r="B50" s="69">
        <v>-213.280384231109</v>
      </c>
      <c r="C50" s="69">
        <v>-229.73595802757399</v>
      </c>
    </row>
    <row r="51" spans="1:3" x14ac:dyDescent="0.25">
      <c r="A51" s="69">
        <v>1978</v>
      </c>
      <c r="B51" s="69">
        <v>-215.73839138608099</v>
      </c>
      <c r="C51" s="69">
        <v>-229.35326792517401</v>
      </c>
    </row>
    <row r="52" spans="1:3" x14ac:dyDescent="0.25">
      <c r="A52" s="69">
        <v>1979</v>
      </c>
      <c r="B52" s="69">
        <v>-218.28592105915999</v>
      </c>
      <c r="C52" s="69">
        <v>-229.15250951045999</v>
      </c>
    </row>
    <row r="53" spans="1:3" x14ac:dyDescent="0.25">
      <c r="A53" s="69">
        <v>1980</v>
      </c>
      <c r="B53" s="69">
        <v>-221.04912855951</v>
      </c>
      <c r="C53" s="69">
        <v>-229.07834604329</v>
      </c>
    </row>
    <row r="54" spans="1:3" x14ac:dyDescent="0.25">
      <c r="A54" s="69">
        <v>1981</v>
      </c>
      <c r="B54" s="69">
        <v>-223.331926781672</v>
      </c>
      <c r="C54" s="69">
        <v>-228.871130580059</v>
      </c>
    </row>
    <row r="55" spans="1:3" x14ac:dyDescent="0.25">
      <c r="A55" s="69">
        <v>1982</v>
      </c>
      <c r="B55" s="69">
        <v>-225.19007795976799</v>
      </c>
      <c r="C55" s="69">
        <v>-228.20809918933099</v>
      </c>
    </row>
    <row r="56" spans="1:3" x14ac:dyDescent="0.25">
      <c r="A56" s="69">
        <v>1983</v>
      </c>
      <c r="B56" s="69">
        <v>-227.933892036228</v>
      </c>
      <c r="C56" s="69">
        <v>-228.46219926787799</v>
      </c>
    </row>
    <row r="57" spans="1:3" x14ac:dyDescent="0.25">
      <c r="A57" s="69">
        <v>1984</v>
      </c>
      <c r="B57" s="69">
        <v>-229.75496481907001</v>
      </c>
      <c r="C57" s="69">
        <v>-228.141359614409</v>
      </c>
    </row>
    <row r="58" spans="1:3" x14ac:dyDescent="0.25">
      <c r="A58" s="69">
        <v>1985</v>
      </c>
      <c r="B58" s="69">
        <v>-231.58723117762099</v>
      </c>
      <c r="C58" s="69">
        <v>-228.009647032484</v>
      </c>
    </row>
    <row r="59" spans="1:3" x14ac:dyDescent="0.25">
      <c r="A59" s="69">
        <v>1986</v>
      </c>
      <c r="B59" s="69">
        <v>-233.21624855094899</v>
      </c>
      <c r="C59" s="69">
        <v>-227.97086055654401</v>
      </c>
    </row>
    <row r="60" spans="1:3" x14ac:dyDescent="0.25">
      <c r="A60" s="69">
        <v>1987</v>
      </c>
      <c r="B60" s="69">
        <v>-234.283713851794</v>
      </c>
      <c r="C60" s="69">
        <v>-227.54742018507901</v>
      </c>
    </row>
    <row r="61" spans="1:3" x14ac:dyDescent="0.25">
      <c r="A61" s="69">
        <v>1988</v>
      </c>
      <c r="B61" s="69">
        <v>-235.71935200202</v>
      </c>
      <c r="C61" s="69">
        <v>-227.46995642753501</v>
      </c>
    </row>
    <row r="62" spans="1:3" x14ac:dyDescent="0.25">
      <c r="A62" s="69">
        <v>1989</v>
      </c>
      <c r="B62" s="69">
        <v>-236.44674837157601</v>
      </c>
      <c r="C62" s="69">
        <v>-226.821390837325</v>
      </c>
    </row>
    <row r="63" spans="1:3" x14ac:dyDescent="0.25">
      <c r="A63" s="69">
        <v>1990</v>
      </c>
      <c r="B63" s="69">
        <v>-237.366701536222</v>
      </c>
      <c r="C63" s="69">
        <v>-226.28795953881601</v>
      </c>
    </row>
    <row r="64" spans="1:3" x14ac:dyDescent="0.25">
      <c r="A64" s="69">
        <v>1991</v>
      </c>
      <c r="B64" s="69">
        <v>-237.92696406364399</v>
      </c>
      <c r="C64" s="69">
        <v>-225.85926878866101</v>
      </c>
    </row>
    <row r="65" spans="1:3" x14ac:dyDescent="0.25">
      <c r="A65" s="69">
        <v>1992</v>
      </c>
      <c r="B65" s="69">
        <v>-238.165829029967</v>
      </c>
      <c r="C65" s="69">
        <v>-224.89683761490201</v>
      </c>
    </row>
    <row r="66" spans="1:3" x14ac:dyDescent="0.25">
      <c r="A66" s="69">
        <v>1993</v>
      </c>
      <c r="B66" s="69">
        <v>-238.48935913700001</v>
      </c>
      <c r="C66" s="69">
        <v>-223.57914802859301</v>
      </c>
    </row>
    <row r="67" spans="1:3" x14ac:dyDescent="0.25">
      <c r="A67" s="69">
        <v>1994</v>
      </c>
      <c r="B67" s="69">
        <v>-238.48136430942</v>
      </c>
      <c r="C67" s="69">
        <v>-221.63422367574</v>
      </c>
    </row>
    <row r="68" spans="1:3" x14ac:dyDescent="0.25">
      <c r="A68" s="69">
        <v>1995</v>
      </c>
      <c r="B68" s="69">
        <v>-238.51990240445801</v>
      </c>
      <c r="C68" s="69">
        <v>-219.61562346491701</v>
      </c>
    </row>
    <row r="69" spans="1:3" x14ac:dyDescent="0.25">
      <c r="A69" s="69">
        <v>1996</v>
      </c>
      <c r="B69" s="69">
        <v>-238.025734649291</v>
      </c>
      <c r="C69" s="69">
        <v>-217.49210627110401</v>
      </c>
    </row>
    <row r="70" spans="1:3" x14ac:dyDescent="0.25">
      <c r="A70" s="69">
        <v>1997</v>
      </c>
      <c r="B70" s="69">
        <v>-237.66359130824699</v>
      </c>
      <c r="C70" s="69">
        <v>-215.71278319840101</v>
      </c>
    </row>
    <row r="71" spans="1:3" x14ac:dyDescent="0.25">
      <c r="A71" s="69">
        <v>1998</v>
      </c>
      <c r="B71" s="69">
        <v>-236.38509644776099</v>
      </c>
      <c r="C71" s="69">
        <v>-213.40563865096499</v>
      </c>
    </row>
    <row r="72" spans="1:3" x14ac:dyDescent="0.25">
      <c r="A72" s="69">
        <v>1999</v>
      </c>
      <c r="B72" s="69">
        <v>-234.981488495885</v>
      </c>
      <c r="C72" s="69">
        <v>-211.430463320115</v>
      </c>
    </row>
    <row r="73" spans="1:3" x14ac:dyDescent="0.25">
      <c r="A73" s="69">
        <v>2000</v>
      </c>
      <c r="B73" s="69">
        <v>-233.08001178727801</v>
      </c>
      <c r="C73" s="69">
        <v>-209.21685103181801</v>
      </c>
    </row>
    <row r="74" spans="1:3" x14ac:dyDescent="0.25">
      <c r="A74" s="69">
        <v>2001</v>
      </c>
      <c r="B74" s="69">
        <v>-230.62305744703801</v>
      </c>
      <c r="C74" s="69">
        <v>-206.697183457069</v>
      </c>
    </row>
    <row r="75" spans="1:3" x14ac:dyDescent="0.25">
      <c r="A75" s="69">
        <v>2002</v>
      </c>
      <c r="B75" s="69">
        <v>-227.92492292835999</v>
      </c>
      <c r="C75" s="69">
        <v>-204.066706987629</v>
      </c>
    </row>
    <row r="76" spans="1:3" x14ac:dyDescent="0.25">
      <c r="A76" s="69">
        <v>2003</v>
      </c>
      <c r="B76" s="69">
        <v>-224.874763427159</v>
      </c>
      <c r="C76" s="69">
        <v>-201.163952162561</v>
      </c>
    </row>
    <row r="77" spans="1:3" x14ac:dyDescent="0.25">
      <c r="A77" s="69">
        <v>2004</v>
      </c>
      <c r="B77" s="69">
        <v>-221.52491610427001</v>
      </c>
      <c r="C77" s="69">
        <v>-198.03463310967001</v>
      </c>
    </row>
    <row r="78" spans="1:3" x14ac:dyDescent="0.25">
      <c r="A78" s="69">
        <v>2005</v>
      </c>
      <c r="B78" s="69">
        <v>-217.85019456416401</v>
      </c>
      <c r="C78" s="69">
        <v>-194.694585729811</v>
      </c>
    </row>
    <row r="79" spans="1:3" x14ac:dyDescent="0.25">
      <c r="A79" s="69">
        <v>2006</v>
      </c>
      <c r="B79" s="69">
        <v>-214.05684041626699</v>
      </c>
      <c r="C79" s="69">
        <v>-191.305463733556</v>
      </c>
    </row>
    <row r="80" spans="1:3" x14ac:dyDescent="0.25">
      <c r="A80" s="69">
        <v>2007</v>
      </c>
      <c r="B80" s="69">
        <v>-210.13745918259701</v>
      </c>
      <c r="C80" s="69">
        <v>-187.93883349890001</v>
      </c>
    </row>
    <row r="81" spans="1:3" x14ac:dyDescent="0.25">
      <c r="A81" s="69">
        <v>2008</v>
      </c>
      <c r="B81" s="69">
        <v>-205.97312122608801</v>
      </c>
      <c r="C81" s="69">
        <v>-184.32680362002799</v>
      </c>
    </row>
    <row r="82" spans="1:3" x14ac:dyDescent="0.25">
      <c r="A82" s="69">
        <v>2009</v>
      </c>
      <c r="B82" s="69">
        <v>-202.09969968204399</v>
      </c>
      <c r="C82" s="69">
        <v>-181.08072098346199</v>
      </c>
    </row>
    <row r="83" spans="1:3" x14ac:dyDescent="0.25">
      <c r="A83" s="69">
        <v>2010</v>
      </c>
      <c r="B83" s="69">
        <v>-198.13874759311901</v>
      </c>
      <c r="C83" s="69">
        <v>-177.75056310638101</v>
      </c>
    </row>
    <row r="84" spans="1:3" x14ac:dyDescent="0.25">
      <c r="A84" s="69">
        <v>2011</v>
      </c>
      <c r="B84" s="69">
        <v>-194.417273723639</v>
      </c>
      <c r="C84" s="69">
        <v>-174.65206446282301</v>
      </c>
    </row>
    <row r="85" spans="1:3" x14ac:dyDescent="0.25">
      <c r="A85" s="69">
        <v>2012</v>
      </c>
      <c r="B85" s="69">
        <v>-190.85860324935399</v>
      </c>
      <c r="C85" s="69">
        <v>-171.82424146585799</v>
      </c>
    </row>
    <row r="86" spans="1:3" x14ac:dyDescent="0.25">
      <c r="A86" s="69">
        <v>2013</v>
      </c>
      <c r="B86" s="69">
        <v>-187.42500695459401</v>
      </c>
      <c r="C86" s="69">
        <v>-169.08856183879101</v>
      </c>
    </row>
    <row r="87" spans="1:3" x14ac:dyDescent="0.25">
      <c r="A87" s="69">
        <v>2014</v>
      </c>
      <c r="B87" s="69">
        <v>-183.80455342210601</v>
      </c>
      <c r="C87" s="69">
        <v>-166.06014294869701</v>
      </c>
    </row>
    <row r="88" spans="1:3" x14ac:dyDescent="0.25">
      <c r="A88" s="69">
        <v>2015</v>
      </c>
      <c r="B88" s="69">
        <v>-180.567304573565</v>
      </c>
      <c r="C88" s="69">
        <v>-163.47874468708301</v>
      </c>
    </row>
    <row r="89" spans="1:3" x14ac:dyDescent="0.25">
      <c r="A89" s="69">
        <v>2016</v>
      </c>
      <c r="B89" s="69">
        <v>-177.32698874460701</v>
      </c>
      <c r="C89" s="69">
        <v>-160.79634822009899</v>
      </c>
    </row>
    <row r="90" spans="1:3" x14ac:dyDescent="0.25">
      <c r="A90" s="69">
        <v>2017</v>
      </c>
      <c r="B90" s="69">
        <v>-174.27701082492499</v>
      </c>
      <c r="C90" s="69">
        <v>-158.360867000659</v>
      </c>
    </row>
    <row r="91" spans="1:3" x14ac:dyDescent="0.25">
      <c r="A91" s="69">
        <v>2018</v>
      </c>
      <c r="B91" s="69">
        <v>-171.42174487333</v>
      </c>
      <c r="C91" s="69">
        <v>-156.035872086464</v>
      </c>
    </row>
    <row r="92" spans="1:3" x14ac:dyDescent="0.25">
      <c r="A92" s="69">
        <v>2019</v>
      </c>
      <c r="B92" s="69">
        <v>-168.219118775775</v>
      </c>
      <c r="C92" s="69">
        <v>-153.30794564528099</v>
      </c>
    </row>
    <row r="93" spans="1:3" x14ac:dyDescent="0.25">
      <c r="A93" s="69">
        <v>2020</v>
      </c>
      <c r="B93" s="69">
        <v>-165.03289595858701</v>
      </c>
      <c r="C93" s="69">
        <v>-150.56383236276599</v>
      </c>
    </row>
    <row r="94" spans="1:3" x14ac:dyDescent="0.25">
      <c r="A94" s="69">
        <v>2021</v>
      </c>
      <c r="B94" s="69">
        <v>-161.954262875761</v>
      </c>
      <c r="C94" s="69">
        <v>-147.892837744275</v>
      </c>
    </row>
    <row r="95" spans="1:3" x14ac:dyDescent="0.25">
      <c r="A95" s="69">
        <v>2022</v>
      </c>
      <c r="B95" s="69">
        <v>-161.86775740268601</v>
      </c>
      <c r="C95" s="69">
        <v>-147.96101417564901</v>
      </c>
    </row>
    <row r="96" spans="1:3" x14ac:dyDescent="0.25">
      <c r="A96" s="69">
        <v>2023</v>
      </c>
      <c r="B96" s="69">
        <v>-161.76590452770699</v>
      </c>
      <c r="C96" s="69">
        <v>-147.96895378325399</v>
      </c>
    </row>
    <row r="97" spans="1:3" x14ac:dyDescent="0.25">
      <c r="A97" s="69">
        <v>2024</v>
      </c>
      <c r="B97" s="69">
        <v>-161.58834353304499</v>
      </c>
      <c r="C97" s="69">
        <v>-147.87131455470299</v>
      </c>
    </row>
    <row r="98" spans="1:3" x14ac:dyDescent="0.25">
      <c r="A98" s="69">
        <v>2025</v>
      </c>
      <c r="B98" s="69">
        <v>-161.449019537894</v>
      </c>
      <c r="C98" s="69">
        <v>-147.78173036398101</v>
      </c>
    </row>
    <row r="99" spans="1:3" x14ac:dyDescent="0.25">
      <c r="A99" s="69">
        <v>2026</v>
      </c>
      <c r="B99" s="69">
        <v>-161.333265840645</v>
      </c>
      <c r="C99" s="69">
        <v>-147.68861927414201</v>
      </c>
    </row>
    <row r="100" spans="1:3" x14ac:dyDescent="0.25">
      <c r="A100" s="69">
        <v>2027</v>
      </c>
      <c r="B100" s="69">
        <v>-161.25175333511001</v>
      </c>
      <c r="C100" s="69">
        <v>-147.620787541086</v>
      </c>
    </row>
    <row r="101" spans="1:3" x14ac:dyDescent="0.25">
      <c r="A101" s="69">
        <v>2028</v>
      </c>
      <c r="B101" s="69">
        <v>-161.19451166990899</v>
      </c>
      <c r="C101" s="69">
        <v>-147.583636776373</v>
      </c>
    </row>
    <row r="102" spans="1:3" x14ac:dyDescent="0.25">
      <c r="A102" s="69">
        <v>2029</v>
      </c>
      <c r="B102" s="69">
        <v>-161.139194075288</v>
      </c>
      <c r="C102" s="69">
        <v>-147.560772246818</v>
      </c>
    </row>
    <row r="103" spans="1:3" x14ac:dyDescent="0.25">
      <c r="A103" s="69">
        <v>2030</v>
      </c>
      <c r="B103" s="69">
        <v>-161.08460174662801</v>
      </c>
      <c r="C103" s="69">
        <v>-147.54800169562799</v>
      </c>
    </row>
    <row r="104" spans="1:3" x14ac:dyDescent="0.25">
      <c r="A104" s="69">
        <v>2031</v>
      </c>
      <c r="B104" s="69">
        <v>-161.03047690149299</v>
      </c>
      <c r="C104" s="69">
        <v>-147.54664071398</v>
      </c>
    </row>
    <row r="105" spans="1:3" x14ac:dyDescent="0.25">
      <c r="A105" s="69">
        <v>2032</v>
      </c>
      <c r="B105" s="69">
        <v>-160.979921889575</v>
      </c>
      <c r="C105" s="69">
        <v>-147.56006178938</v>
      </c>
    </row>
    <row r="106" spans="1:3" x14ac:dyDescent="0.25">
      <c r="A106" s="69">
        <v>2033</v>
      </c>
      <c r="B106" s="69">
        <v>-160.95287668238399</v>
      </c>
      <c r="C106" s="69">
        <v>-147.601294990345</v>
      </c>
    </row>
    <row r="107" spans="1:3" x14ac:dyDescent="0.25">
      <c r="A107" s="69">
        <v>2034</v>
      </c>
      <c r="B107" s="69">
        <v>-160.93610075703799</v>
      </c>
      <c r="C107" s="69">
        <v>-147.65416147591301</v>
      </c>
    </row>
    <row r="108" spans="1:3" x14ac:dyDescent="0.25">
      <c r="A108" s="69">
        <v>2035</v>
      </c>
      <c r="B108" s="69">
        <v>-160.92203184097201</v>
      </c>
      <c r="C108" s="69">
        <v>-147.71547472404501</v>
      </c>
    </row>
    <row r="109" spans="1:3" x14ac:dyDescent="0.25">
      <c r="A109" s="69">
        <v>2036</v>
      </c>
      <c r="B109" s="69">
        <v>-160.93961456196601</v>
      </c>
      <c r="C109" s="69">
        <v>-147.812983668821</v>
      </c>
    </row>
    <row r="110" spans="1:3" x14ac:dyDescent="0.25">
      <c r="A110" s="69">
        <v>2037</v>
      </c>
      <c r="B110" s="69">
        <v>-160.989383937431</v>
      </c>
      <c r="C110" s="69">
        <v>-147.94562780282999</v>
      </c>
    </row>
    <row r="111" spans="1:3" x14ac:dyDescent="0.25">
      <c r="A111" s="69">
        <v>2038</v>
      </c>
      <c r="B111" s="69">
        <v>-161.06927123632701</v>
      </c>
      <c r="C111" s="69">
        <v>-148.107542771971</v>
      </c>
    </row>
    <row r="112" spans="1:3" x14ac:dyDescent="0.25">
      <c r="A112" s="69">
        <v>2039</v>
      </c>
      <c r="B112" s="69">
        <v>-161.16780144727699</v>
      </c>
      <c r="C112" s="69">
        <v>-148.28771889893599</v>
      </c>
    </row>
    <row r="113" spans="1:3" x14ac:dyDescent="0.25">
      <c r="A113" s="69">
        <v>2040</v>
      </c>
      <c r="B113" s="69">
        <v>-161.28375227956499</v>
      </c>
      <c r="C113" s="69">
        <v>-148.477690628461</v>
      </c>
    </row>
    <row r="114" spans="1:3" x14ac:dyDescent="0.25">
      <c r="A114" s="69">
        <v>2041</v>
      </c>
      <c r="B114" s="69">
        <v>-161.40655388689001</v>
      </c>
      <c r="C114" s="69">
        <v>-148.67188658762299</v>
      </c>
    </row>
    <row r="115" spans="1:3" x14ac:dyDescent="0.25">
      <c r="A115" s="69">
        <v>2042</v>
      </c>
      <c r="B115" s="69">
        <v>-161.523383996825</v>
      </c>
      <c r="C115" s="69">
        <v>-148.85997888931101</v>
      </c>
    </row>
    <row r="116" spans="1:3" x14ac:dyDescent="0.25">
      <c r="A116" s="69">
        <v>2043</v>
      </c>
      <c r="B116" s="69">
        <v>-161.624197458445</v>
      </c>
      <c r="C116" s="69">
        <v>-149.030697880258</v>
      </c>
    </row>
    <row r="117" spans="1:3" x14ac:dyDescent="0.25">
      <c r="A117" s="69">
        <v>2044</v>
      </c>
      <c r="B117" s="69">
        <v>-161.70108927360599</v>
      </c>
      <c r="C117" s="69">
        <v>-149.17575751039701</v>
      </c>
    </row>
    <row r="118" spans="1:3" x14ac:dyDescent="0.25">
      <c r="A118" s="69">
        <v>2045</v>
      </c>
      <c r="B118" s="69">
        <v>-161.755889901068</v>
      </c>
      <c r="C118" s="69">
        <v>-149.29737947233201</v>
      </c>
    </row>
    <row r="119" spans="1:3" x14ac:dyDescent="0.25">
      <c r="A119" s="69">
        <v>2046</v>
      </c>
      <c r="B119" s="69">
        <v>-161.785460060861</v>
      </c>
      <c r="C119" s="69">
        <v>-149.39104693149</v>
      </c>
    </row>
    <row r="120" spans="1:3" x14ac:dyDescent="0.25">
      <c r="A120" s="69">
        <v>2047</v>
      </c>
      <c r="B120" s="69">
        <v>-161.78550903220901</v>
      </c>
      <c r="C120" s="69">
        <v>-149.45171179547799</v>
      </c>
    </row>
    <row r="121" spans="1:3" x14ac:dyDescent="0.25">
      <c r="A121" s="69">
        <v>2048</v>
      </c>
      <c r="B121" s="69">
        <v>-161.74871681308699</v>
      </c>
      <c r="C121" s="69">
        <v>-149.471729044847</v>
      </c>
    </row>
    <row r="122" spans="1:3" x14ac:dyDescent="0.25">
      <c r="A122" s="69">
        <v>2049</v>
      </c>
      <c r="B122" s="69">
        <v>-161.66853240575</v>
      </c>
      <c r="C122" s="69">
        <v>-149.44397370806101</v>
      </c>
    </row>
    <row r="123" spans="1:3" x14ac:dyDescent="0.25">
      <c r="A123" s="69">
        <v>2050</v>
      </c>
      <c r="B123" s="69">
        <v>-161.545641849791</v>
      </c>
      <c r="C123" s="69">
        <v>-149.369155641389</v>
      </c>
    </row>
    <row r="124" spans="1:3" x14ac:dyDescent="0.25">
      <c r="A124" s="69">
        <v>2051</v>
      </c>
      <c r="B124" s="69">
        <v>-161.38608702540799</v>
      </c>
      <c r="C124" s="69">
        <v>-149.253114588519</v>
      </c>
    </row>
    <row r="125" spans="1:3" x14ac:dyDescent="0.25">
      <c r="A125" s="69">
        <v>2052</v>
      </c>
      <c r="B125" s="69">
        <v>-161.198950416587</v>
      </c>
      <c r="C125" s="69">
        <v>-149.10534878327101</v>
      </c>
    </row>
    <row r="126" spans="1:3" x14ac:dyDescent="0.25">
      <c r="A126" s="69">
        <v>2053</v>
      </c>
      <c r="B126" s="69">
        <v>-160.98868354794499</v>
      </c>
      <c r="C126" s="69">
        <v>-148.93007316243401</v>
      </c>
    </row>
    <row r="127" spans="1:3" x14ac:dyDescent="0.25">
      <c r="A127" s="69">
        <v>2054</v>
      </c>
      <c r="B127" s="69">
        <v>-160.77021510075301</v>
      </c>
      <c r="C127" s="69">
        <v>-148.733327007312</v>
      </c>
    </row>
    <row r="128" spans="1:3" x14ac:dyDescent="0.25">
      <c r="A128" s="69">
        <v>2055</v>
      </c>
      <c r="B128" s="69">
        <v>-160.5473490867</v>
      </c>
      <c r="C128" s="69">
        <v>-148.526897400027</v>
      </c>
    </row>
    <row r="129" spans="1:3" x14ac:dyDescent="0.25">
      <c r="A129" s="69">
        <v>2056</v>
      </c>
      <c r="B129" s="69">
        <v>-160.324491175323</v>
      </c>
      <c r="C129" s="69">
        <v>-148.31812227032901</v>
      </c>
    </row>
    <row r="130" spans="1:3" x14ac:dyDescent="0.25">
      <c r="A130" s="69">
        <v>2057</v>
      </c>
      <c r="B130" s="69">
        <v>-160.11490914762399</v>
      </c>
      <c r="C130" s="69">
        <v>-148.119587281316</v>
      </c>
    </row>
    <row r="131" spans="1:3" x14ac:dyDescent="0.25">
      <c r="A131" s="69">
        <v>2058</v>
      </c>
      <c r="B131" s="69">
        <v>-159.924907166488</v>
      </c>
      <c r="C131" s="69">
        <v>-147.93812079301301</v>
      </c>
    </row>
    <row r="132" spans="1:3" x14ac:dyDescent="0.25">
      <c r="A132" s="69">
        <v>2059</v>
      </c>
      <c r="B132" s="69">
        <v>-159.75911789608099</v>
      </c>
      <c r="C132" s="69">
        <v>-147.77933779047601</v>
      </c>
    </row>
    <row r="133" spans="1:3" x14ac:dyDescent="0.25">
      <c r="A133" s="71">
        <v>2060</v>
      </c>
      <c r="B133" s="71">
        <v>-159.62139818200299</v>
      </c>
      <c r="C133" s="71">
        <v>-147.64802199016901</v>
      </c>
    </row>
  </sheetData>
  <mergeCells count="2">
    <mergeCell ref="A1:C1"/>
    <mergeCell ref="E1:F1"/>
  </mergeCells>
  <pageMargins left="0.7" right="0.7" top="0.75" bottom="0.75" header="0.3" footer="0.3"/>
  <pageSetup paperSize="9" orientation="portrait" horizontalDpi="300" verticalDpi="30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G133"/>
  <sheetViews>
    <sheetView workbookViewId="0">
      <selection activeCell="A11" sqref="A11"/>
    </sheetView>
  </sheetViews>
  <sheetFormatPr defaultRowHeight="15" x14ac:dyDescent="0.25"/>
  <cols>
    <col min="1" max="1" width="6.7109375" customWidth="1"/>
    <col min="2" max="2" width="31.28515625" customWidth="1"/>
    <col min="3" max="3" width="13.7109375" customWidth="1"/>
    <col min="4" max="4" width="11.7109375" customWidth="1"/>
    <col min="6" max="6" width="12.7109375" customWidth="1"/>
    <col min="7" max="7" width="38.7109375" customWidth="1"/>
  </cols>
  <sheetData>
    <row r="1" spans="1:7" ht="15.75" x14ac:dyDescent="0.25">
      <c r="A1" s="91" t="s">
        <v>30</v>
      </c>
      <c r="B1" s="92"/>
      <c r="C1" s="92"/>
      <c r="D1" s="92"/>
      <c r="F1" s="91" t="s">
        <v>31</v>
      </c>
      <c r="G1" s="92"/>
    </row>
    <row r="2" spans="1:7" x14ac:dyDescent="0.25">
      <c r="A2" s="9" t="s">
        <v>29</v>
      </c>
      <c r="B2" s="9" t="s">
        <v>198</v>
      </c>
      <c r="C2" s="9" t="s">
        <v>41</v>
      </c>
      <c r="D2" s="9" t="s">
        <v>51</v>
      </c>
      <c r="F2" s="16" t="s">
        <v>32</v>
      </c>
      <c r="G2" s="10" t="s">
        <v>19</v>
      </c>
    </row>
    <row r="3" spans="1:7" x14ac:dyDescent="0.25">
      <c r="A3" s="73">
        <v>1930</v>
      </c>
      <c r="B3" s="73">
        <v>-155.79268353266099</v>
      </c>
      <c r="C3" s="73">
        <v>-301.763078193193</v>
      </c>
      <c r="D3" s="73">
        <v>-340.09406539405802</v>
      </c>
      <c r="F3" s="16" t="s">
        <v>33</v>
      </c>
      <c r="G3" s="11" t="s">
        <v>196</v>
      </c>
    </row>
    <row r="4" spans="1:7" x14ac:dyDescent="0.25">
      <c r="A4" s="72">
        <v>1931</v>
      </c>
      <c r="B4" s="72">
        <v>-164.458197591622</v>
      </c>
      <c r="C4" s="72">
        <v>-317.40952516450102</v>
      </c>
      <c r="D4" s="72">
        <v>-350.476881884899</v>
      </c>
      <c r="F4" s="16" t="s">
        <v>34</v>
      </c>
      <c r="G4" s="12" t="s">
        <v>197</v>
      </c>
    </row>
    <row r="5" spans="1:7" x14ac:dyDescent="0.25">
      <c r="A5" s="72">
        <v>1932</v>
      </c>
      <c r="B5" s="72">
        <v>-171.43787907657801</v>
      </c>
      <c r="C5" s="72">
        <v>-329.98816820687398</v>
      </c>
      <c r="D5" s="72">
        <v>-357.964433220871</v>
      </c>
    </row>
    <row r="6" spans="1:7" x14ac:dyDescent="0.25">
      <c r="A6" s="72">
        <v>1933</v>
      </c>
      <c r="B6" s="72">
        <v>-177.22678061719699</v>
      </c>
      <c r="C6" s="72">
        <v>-340.27006594167699</v>
      </c>
      <c r="D6" s="72">
        <v>-363.20612224130701</v>
      </c>
      <c r="F6" s="17" t="str">
        <f>HYPERLINK("#'OVERZICHT'!A1", "Link naar overzicht")</f>
        <v>Link naar overzicht</v>
      </c>
    </row>
    <row r="7" spans="1:7" x14ac:dyDescent="0.25">
      <c r="A7" s="72">
        <v>1934</v>
      </c>
      <c r="B7" s="72">
        <v>-182.28044474071899</v>
      </c>
      <c r="C7" s="72">
        <v>-348.88983609028099</v>
      </c>
      <c r="D7" s="72">
        <v>-366.87940381039101</v>
      </c>
    </row>
    <row r="8" spans="1:7" x14ac:dyDescent="0.25">
      <c r="A8" s="72">
        <v>1935</v>
      </c>
      <c r="B8" s="72">
        <v>-186.808103619164</v>
      </c>
      <c r="C8" s="72">
        <v>-356.16760339380397</v>
      </c>
      <c r="D8" s="72">
        <v>-369.278022415419</v>
      </c>
    </row>
    <row r="9" spans="1:7" x14ac:dyDescent="0.25">
      <c r="A9" s="72">
        <v>1936</v>
      </c>
      <c r="B9" s="72">
        <v>-190.97321834547799</v>
      </c>
      <c r="C9" s="72">
        <v>-362.39083278217998</v>
      </c>
      <c r="D9" s="72">
        <v>-370.74956043966301</v>
      </c>
    </row>
    <row r="10" spans="1:7" x14ac:dyDescent="0.25">
      <c r="A10" s="72">
        <v>1937</v>
      </c>
      <c r="B10" s="72">
        <v>-194.692512628391</v>
      </c>
      <c r="C10" s="72">
        <v>-367.46418008190398</v>
      </c>
      <c r="D10" s="72">
        <v>-371.22562500586702</v>
      </c>
    </row>
    <row r="11" spans="1:7" x14ac:dyDescent="0.25">
      <c r="A11" s="72">
        <v>1938</v>
      </c>
      <c r="B11" s="72">
        <v>-197.94338054103201</v>
      </c>
      <c r="C11" s="72">
        <v>-371.42093210013599</v>
      </c>
      <c r="D11" s="72">
        <v>-370.72752584269</v>
      </c>
    </row>
    <row r="12" spans="1:7" x14ac:dyDescent="0.25">
      <c r="A12" s="72">
        <v>1939</v>
      </c>
      <c r="B12" s="72">
        <v>-200.86036713571801</v>
      </c>
      <c r="C12" s="72">
        <v>-374.49381665971799</v>
      </c>
      <c r="D12" s="72">
        <v>-369.552509043501</v>
      </c>
    </row>
    <row r="13" spans="1:7" x14ac:dyDescent="0.25">
      <c r="A13" s="72">
        <v>1940</v>
      </c>
      <c r="B13" s="72">
        <v>-203.28562875564299</v>
      </c>
      <c r="C13" s="72">
        <v>-376.45530108627997</v>
      </c>
      <c r="D13" s="72">
        <v>-367.39866786016898</v>
      </c>
    </row>
    <row r="14" spans="1:7" x14ac:dyDescent="0.25">
      <c r="A14" s="72">
        <v>1941</v>
      </c>
      <c r="B14" s="72">
        <v>-205.426500101622</v>
      </c>
      <c r="C14" s="72">
        <v>-377.677212815112</v>
      </c>
      <c r="D14" s="72">
        <v>-364.66282495427498</v>
      </c>
    </row>
    <row r="15" spans="1:7" x14ac:dyDescent="0.25">
      <c r="A15" s="72">
        <v>1942</v>
      </c>
      <c r="B15" s="72">
        <v>-207.268685393357</v>
      </c>
      <c r="C15" s="72">
        <v>-378.157562789113</v>
      </c>
      <c r="D15" s="72">
        <v>-361.29903534783102</v>
      </c>
    </row>
    <row r="16" spans="1:7" x14ac:dyDescent="0.25">
      <c r="A16" s="72">
        <v>1943</v>
      </c>
      <c r="B16" s="72">
        <v>-208.928590154841</v>
      </c>
      <c r="C16" s="72">
        <v>-378.133587305947</v>
      </c>
      <c r="D16" s="72">
        <v>-357.53207231185098</v>
      </c>
    </row>
    <row r="17" spans="1:4" x14ac:dyDescent="0.25">
      <c r="A17" s="72">
        <v>1944</v>
      </c>
      <c r="B17" s="72">
        <v>-210.43089636601101</v>
      </c>
      <c r="C17" s="72">
        <v>-377.75652492399598</v>
      </c>
      <c r="D17" s="72">
        <v>-353.34960440509798</v>
      </c>
    </row>
    <row r="18" spans="1:4" x14ac:dyDescent="0.25">
      <c r="A18" s="72">
        <v>1945</v>
      </c>
      <c r="B18" s="72">
        <v>-211.78777983290101</v>
      </c>
      <c r="C18" s="72">
        <v>-376.99845816654198</v>
      </c>
      <c r="D18" s="72">
        <v>-348.80664055051301</v>
      </c>
    </row>
    <row r="19" spans="1:4" x14ac:dyDescent="0.25">
      <c r="A19" s="72">
        <v>1946</v>
      </c>
      <c r="B19" s="72">
        <v>-213.08995601827601</v>
      </c>
      <c r="C19" s="72">
        <v>-376.10850127966103</v>
      </c>
      <c r="D19" s="72">
        <v>-344.115741053997</v>
      </c>
    </row>
    <row r="20" spans="1:4" x14ac:dyDescent="0.25">
      <c r="A20" s="72">
        <v>1947</v>
      </c>
      <c r="B20" s="72">
        <v>-214.380596410154</v>
      </c>
      <c r="C20" s="72">
        <v>-375.21956081098102</v>
      </c>
      <c r="D20" s="72">
        <v>-339.16807056301298</v>
      </c>
    </row>
    <row r="21" spans="1:4" x14ac:dyDescent="0.25">
      <c r="A21" s="72">
        <v>1948</v>
      </c>
      <c r="B21" s="72">
        <v>-215.52574372041201</v>
      </c>
      <c r="C21" s="72">
        <v>-374.28443753781897</v>
      </c>
      <c r="D21" s="72">
        <v>-333.99005327471298</v>
      </c>
    </row>
    <row r="22" spans="1:4" x14ac:dyDescent="0.25">
      <c r="A22" s="72">
        <v>1949</v>
      </c>
      <c r="B22" s="72">
        <v>-216.63558015369199</v>
      </c>
      <c r="C22" s="72">
        <v>-373.54534703215802</v>
      </c>
      <c r="D22" s="72">
        <v>-328.76691747895097</v>
      </c>
    </row>
    <row r="23" spans="1:4" x14ac:dyDescent="0.25">
      <c r="A23" s="72">
        <v>1950</v>
      </c>
      <c r="B23" s="72">
        <v>-217.656023464795</v>
      </c>
      <c r="C23" s="72">
        <v>-372.84913941107698</v>
      </c>
      <c r="D23" s="72">
        <v>-323.362725333676</v>
      </c>
    </row>
    <row r="24" spans="1:4" x14ac:dyDescent="0.25">
      <c r="A24" s="72">
        <v>1951</v>
      </c>
      <c r="B24" s="72">
        <v>-218.676759154281</v>
      </c>
      <c r="C24" s="72">
        <v>-372.31002685123002</v>
      </c>
      <c r="D24" s="72">
        <v>-317.991949464237</v>
      </c>
    </row>
    <row r="25" spans="1:4" x14ac:dyDescent="0.25">
      <c r="A25" s="72">
        <v>1952</v>
      </c>
      <c r="B25" s="72">
        <v>-219.634323260532</v>
      </c>
      <c r="C25" s="72">
        <v>-371.82623826415198</v>
      </c>
      <c r="D25" s="72">
        <v>-312.48493526627198</v>
      </c>
    </row>
    <row r="26" spans="1:4" x14ac:dyDescent="0.25">
      <c r="A26" s="72">
        <v>1953</v>
      </c>
      <c r="B26" s="72">
        <v>-220.57286497476699</v>
      </c>
      <c r="C26" s="72">
        <v>-371.42759738666899</v>
      </c>
      <c r="D26" s="72">
        <v>-306.954410146557</v>
      </c>
    </row>
    <row r="27" spans="1:4" x14ac:dyDescent="0.25">
      <c r="A27" s="72">
        <v>1954</v>
      </c>
      <c r="B27" s="72">
        <v>-221.43005721606301</v>
      </c>
      <c r="C27" s="72">
        <v>-371.06873773384399</v>
      </c>
      <c r="D27" s="72">
        <v>-301.36200838906302</v>
      </c>
    </row>
    <row r="28" spans="1:4" x14ac:dyDescent="0.25">
      <c r="A28" s="72">
        <v>1955</v>
      </c>
      <c r="B28" s="72">
        <v>-222.39368560451001</v>
      </c>
      <c r="C28" s="72">
        <v>-370.99525384575799</v>
      </c>
      <c r="D28" s="72">
        <v>-295.82731117962902</v>
      </c>
    </row>
    <row r="29" spans="1:4" x14ac:dyDescent="0.25">
      <c r="A29" s="72">
        <v>1956</v>
      </c>
      <c r="B29" s="72">
        <v>-223.62001128263901</v>
      </c>
      <c r="C29" s="72">
        <v>-369.96930116136599</v>
      </c>
      <c r="D29" s="72">
        <v>-290.251635516899</v>
      </c>
    </row>
    <row r="30" spans="1:4" x14ac:dyDescent="0.25">
      <c r="A30" s="72">
        <v>1957</v>
      </c>
      <c r="B30" s="72">
        <v>-224.19263712222701</v>
      </c>
      <c r="C30" s="72">
        <v>-365.45179242065399</v>
      </c>
      <c r="D30" s="72">
        <v>-284.84130173642598</v>
      </c>
    </row>
    <row r="31" spans="1:4" x14ac:dyDescent="0.25">
      <c r="A31" s="72">
        <v>1958</v>
      </c>
      <c r="B31" s="72">
        <v>-223.80469024103101</v>
      </c>
      <c r="C31" s="72">
        <v>-359.36100358707</v>
      </c>
      <c r="D31" s="72">
        <v>-279.44511781488399</v>
      </c>
    </row>
    <row r="32" spans="1:4" x14ac:dyDescent="0.25">
      <c r="A32" s="72">
        <v>1959</v>
      </c>
      <c r="B32" s="72">
        <v>-222.74671070716201</v>
      </c>
      <c r="C32" s="72">
        <v>-353.19547276613798</v>
      </c>
      <c r="D32" s="72">
        <v>-274.17066225657197</v>
      </c>
    </row>
    <row r="33" spans="1:4" x14ac:dyDescent="0.25">
      <c r="A33" s="72">
        <v>1960</v>
      </c>
      <c r="B33" s="72">
        <v>-221.55579470843901</v>
      </c>
      <c r="C33" s="72">
        <v>-347.93525634068101</v>
      </c>
      <c r="D33" s="72">
        <v>-268.86099798627498</v>
      </c>
    </row>
    <row r="34" spans="1:4" x14ac:dyDescent="0.25">
      <c r="A34" s="72">
        <v>1961</v>
      </c>
      <c r="B34" s="72">
        <v>-220.29092897293299</v>
      </c>
      <c r="C34" s="72">
        <v>-342.00413152478399</v>
      </c>
      <c r="D34" s="72">
        <v>-263.92832136180101</v>
      </c>
    </row>
    <row r="35" spans="1:4" x14ac:dyDescent="0.25">
      <c r="A35" s="72">
        <v>1962</v>
      </c>
      <c r="B35" s="72">
        <v>-219.23390111484599</v>
      </c>
      <c r="C35" s="72">
        <v>-337.94272029978703</v>
      </c>
      <c r="D35" s="72">
        <v>-258.86815000997302</v>
      </c>
    </row>
    <row r="36" spans="1:4" x14ac:dyDescent="0.25">
      <c r="A36" s="72">
        <v>1963</v>
      </c>
      <c r="B36" s="72">
        <v>-218.289978640529</v>
      </c>
      <c r="C36" s="72">
        <v>-334.28532813935499</v>
      </c>
      <c r="D36" s="72">
        <v>-253.96694122689601</v>
      </c>
    </row>
    <row r="37" spans="1:4" x14ac:dyDescent="0.25">
      <c r="A37" s="72">
        <v>1964</v>
      </c>
      <c r="B37" s="72">
        <v>-217.24323881447799</v>
      </c>
      <c r="C37" s="72">
        <v>-329.39043467633002</v>
      </c>
      <c r="D37" s="72">
        <v>-249.07933167216501</v>
      </c>
    </row>
    <row r="38" spans="1:4" x14ac:dyDescent="0.25">
      <c r="A38" s="72">
        <v>1965</v>
      </c>
      <c r="B38" s="72">
        <v>-216.452644547837</v>
      </c>
      <c r="C38" s="72">
        <v>-326.123791606277</v>
      </c>
      <c r="D38" s="72">
        <v>-244.33363142517601</v>
      </c>
    </row>
    <row r="39" spans="1:4" x14ac:dyDescent="0.25">
      <c r="A39" s="72">
        <v>1966</v>
      </c>
      <c r="B39" s="72">
        <v>-215.757556575428</v>
      </c>
      <c r="C39" s="72">
        <v>-322.87426665964</v>
      </c>
      <c r="D39" s="72">
        <v>-239.70450093062701</v>
      </c>
    </row>
    <row r="40" spans="1:4" x14ac:dyDescent="0.25">
      <c r="A40" s="72">
        <v>1967</v>
      </c>
      <c r="B40" s="72">
        <v>-214.98081300968599</v>
      </c>
      <c r="C40" s="72">
        <v>-318.493439656889</v>
      </c>
      <c r="D40" s="72">
        <v>-235.21294298435799</v>
      </c>
    </row>
    <row r="41" spans="1:4" x14ac:dyDescent="0.25">
      <c r="A41" s="72">
        <v>1968</v>
      </c>
      <c r="B41" s="72">
        <v>-214.30094040312801</v>
      </c>
      <c r="C41" s="72">
        <v>-315.14744239670398</v>
      </c>
      <c r="D41" s="72">
        <v>-230.63596263461301</v>
      </c>
    </row>
    <row r="42" spans="1:4" x14ac:dyDescent="0.25">
      <c r="A42" s="72">
        <v>1969</v>
      </c>
      <c r="B42" s="72">
        <v>-213.75954463288701</v>
      </c>
      <c r="C42" s="72">
        <v>-311.84654024468102</v>
      </c>
      <c r="D42" s="72">
        <v>-226.28210083102101</v>
      </c>
    </row>
    <row r="43" spans="1:4" x14ac:dyDescent="0.25">
      <c r="A43" s="72">
        <v>1970</v>
      </c>
      <c r="B43" s="72">
        <v>-213.22440680267701</v>
      </c>
      <c r="C43" s="72">
        <v>-308.57645191925002</v>
      </c>
      <c r="D43" s="72">
        <v>-221.883607904173</v>
      </c>
    </row>
    <row r="44" spans="1:4" x14ac:dyDescent="0.25">
      <c r="A44" s="72">
        <v>1971</v>
      </c>
      <c r="B44" s="72">
        <v>-212.656893033285</v>
      </c>
      <c r="C44" s="72">
        <v>-304.86510762379498</v>
      </c>
      <c r="D44" s="72">
        <v>-217.628628330753</v>
      </c>
    </row>
    <row r="45" spans="1:4" x14ac:dyDescent="0.25">
      <c r="A45" s="72">
        <v>1972</v>
      </c>
      <c r="B45" s="72">
        <v>-212.24360822841399</v>
      </c>
      <c r="C45" s="72">
        <v>-301.94054148092499</v>
      </c>
      <c r="D45" s="72">
        <v>-213.42577626416599</v>
      </c>
    </row>
    <row r="46" spans="1:4" x14ac:dyDescent="0.25">
      <c r="A46" s="72">
        <v>1973</v>
      </c>
      <c r="B46" s="72">
        <v>-211.817151578427</v>
      </c>
      <c r="C46" s="72">
        <v>-298.07619664238001</v>
      </c>
      <c r="D46" s="72">
        <v>-209.24392777621</v>
      </c>
    </row>
    <row r="47" spans="1:4" x14ac:dyDescent="0.25">
      <c r="A47" s="72">
        <v>1974</v>
      </c>
      <c r="B47" s="72">
        <v>-211.45450100745299</v>
      </c>
      <c r="C47" s="72">
        <v>-295.153682869899</v>
      </c>
      <c r="D47" s="72">
        <v>-205.142861464921</v>
      </c>
    </row>
    <row r="48" spans="1:4" x14ac:dyDescent="0.25">
      <c r="A48" s="72">
        <v>1975</v>
      </c>
      <c r="B48" s="72">
        <v>-211.171002504537</v>
      </c>
      <c r="C48" s="72">
        <v>-292.29563272368199</v>
      </c>
      <c r="D48" s="72">
        <v>-201.23114743586501</v>
      </c>
    </row>
    <row r="49" spans="1:4" x14ac:dyDescent="0.25">
      <c r="A49" s="72">
        <v>1976</v>
      </c>
      <c r="B49" s="72">
        <v>-210.83803813320901</v>
      </c>
      <c r="C49" s="72">
        <v>-288.60837161301401</v>
      </c>
      <c r="D49" s="72">
        <v>-197.40101710355</v>
      </c>
    </row>
    <row r="50" spans="1:4" x14ac:dyDescent="0.25">
      <c r="A50" s="72">
        <v>1977</v>
      </c>
      <c r="B50" s="72">
        <v>-210.52647263740599</v>
      </c>
      <c r="C50" s="72">
        <v>-285.78385589011799</v>
      </c>
      <c r="D50" s="72">
        <v>-193.58204818266299</v>
      </c>
    </row>
    <row r="51" spans="1:4" x14ac:dyDescent="0.25">
      <c r="A51" s="72">
        <v>1978</v>
      </c>
      <c r="B51" s="72">
        <v>-210.279793969091</v>
      </c>
      <c r="C51" s="72">
        <v>-282.75395187202702</v>
      </c>
      <c r="D51" s="72">
        <v>-189.90577858400101</v>
      </c>
    </row>
    <row r="52" spans="1:4" x14ac:dyDescent="0.25">
      <c r="A52" s="72">
        <v>1979</v>
      </c>
      <c r="B52" s="72">
        <v>-210.00138530601299</v>
      </c>
      <c r="C52" s="72">
        <v>-279.83536875291998</v>
      </c>
      <c r="D52" s="72">
        <v>-186.309539642506</v>
      </c>
    </row>
    <row r="53" spans="1:4" x14ac:dyDescent="0.25">
      <c r="A53" s="72">
        <v>1980</v>
      </c>
      <c r="B53" s="72">
        <v>-209.661889879293</v>
      </c>
      <c r="C53" s="72">
        <v>-276.28766181322902</v>
      </c>
      <c r="D53" s="72">
        <v>-182.83430975173101</v>
      </c>
    </row>
    <row r="54" spans="1:4" x14ac:dyDescent="0.25">
      <c r="A54" s="72">
        <v>1981</v>
      </c>
      <c r="B54" s="72">
        <v>-209.40336251193099</v>
      </c>
      <c r="C54" s="72">
        <v>-273.49723172728602</v>
      </c>
      <c r="D54" s="72">
        <v>-179.50586395839201</v>
      </c>
    </row>
    <row r="55" spans="1:4" x14ac:dyDescent="0.25">
      <c r="A55" s="72">
        <v>1982</v>
      </c>
      <c r="B55" s="72">
        <v>-209.070755919692</v>
      </c>
      <c r="C55" s="72">
        <v>-270.36813139872203</v>
      </c>
      <c r="D55" s="72">
        <v>-176.131521287336</v>
      </c>
    </row>
    <row r="56" spans="1:4" x14ac:dyDescent="0.25">
      <c r="A56" s="72">
        <v>1983</v>
      </c>
      <c r="B56" s="72">
        <v>-208.683717162752</v>
      </c>
      <c r="C56" s="72">
        <v>-267.17655378606997</v>
      </c>
      <c r="D56" s="72">
        <v>-172.975226470911</v>
      </c>
    </row>
    <row r="57" spans="1:4" x14ac:dyDescent="0.25">
      <c r="A57" s="72">
        <v>1984</v>
      </c>
      <c r="B57" s="72">
        <v>-208.389675481832</v>
      </c>
      <c r="C57" s="72">
        <v>-264.35312434364698</v>
      </c>
      <c r="D57" s="72">
        <v>-169.95733546206901</v>
      </c>
    </row>
    <row r="58" spans="1:4" x14ac:dyDescent="0.25">
      <c r="A58" s="72">
        <v>1985</v>
      </c>
      <c r="B58" s="72">
        <v>-208.11858657071599</v>
      </c>
      <c r="C58" s="72">
        <v>-261.65900705919699</v>
      </c>
      <c r="D58" s="72">
        <v>-167.12421824899599</v>
      </c>
    </row>
    <row r="59" spans="1:4" x14ac:dyDescent="0.25">
      <c r="A59" s="72">
        <v>1986</v>
      </c>
      <c r="B59" s="72">
        <v>-207.90060777283799</v>
      </c>
      <c r="C59" s="72">
        <v>-258.36269430686701</v>
      </c>
      <c r="D59" s="72">
        <v>-164.49770836421499</v>
      </c>
    </row>
    <row r="60" spans="1:4" x14ac:dyDescent="0.25">
      <c r="A60" s="72">
        <v>1987</v>
      </c>
      <c r="B60" s="72">
        <v>-207.65174655232701</v>
      </c>
      <c r="C60" s="72">
        <v>-255.49438251057401</v>
      </c>
      <c r="D60" s="72">
        <v>-161.930526084105</v>
      </c>
    </row>
    <row r="61" spans="1:4" x14ac:dyDescent="0.25">
      <c r="A61" s="72">
        <v>1988</v>
      </c>
      <c r="B61" s="72">
        <v>-207.36363794554001</v>
      </c>
      <c r="C61" s="72">
        <v>-252.77316854710199</v>
      </c>
      <c r="D61" s="72">
        <v>-159.44986912398301</v>
      </c>
    </row>
    <row r="62" spans="1:4" x14ac:dyDescent="0.25">
      <c r="A62" s="72">
        <v>1989</v>
      </c>
      <c r="B62" s="72">
        <v>-207.20561346492099</v>
      </c>
      <c r="C62" s="72">
        <v>-249.821282011802</v>
      </c>
      <c r="D62" s="72">
        <v>-157.15838099695799</v>
      </c>
    </row>
    <row r="63" spans="1:4" x14ac:dyDescent="0.25">
      <c r="A63" s="72">
        <v>1990</v>
      </c>
      <c r="B63" s="72">
        <v>-207.034777720915</v>
      </c>
      <c r="C63" s="72">
        <v>-246.427435575987</v>
      </c>
      <c r="D63" s="72">
        <v>-154.976970818311</v>
      </c>
    </row>
    <row r="64" spans="1:4" x14ac:dyDescent="0.25">
      <c r="A64" s="72">
        <v>1991</v>
      </c>
      <c r="B64" s="72">
        <v>-206.89550731599499</v>
      </c>
      <c r="C64" s="72">
        <v>-243.71234715208101</v>
      </c>
      <c r="D64" s="72">
        <v>-152.91629533692301</v>
      </c>
    </row>
    <row r="65" spans="1:4" x14ac:dyDescent="0.25">
      <c r="A65" s="72">
        <v>1992</v>
      </c>
      <c r="B65" s="72">
        <v>-206.81364938159899</v>
      </c>
      <c r="C65" s="72">
        <v>-240.77173628788901</v>
      </c>
      <c r="D65" s="72">
        <v>-150.87970905891299</v>
      </c>
    </row>
    <row r="66" spans="1:4" x14ac:dyDescent="0.25">
      <c r="A66" s="72">
        <v>1993</v>
      </c>
      <c r="B66" s="72">
        <v>-206.77504984225601</v>
      </c>
      <c r="C66" s="72">
        <v>-237.91951781324201</v>
      </c>
      <c r="D66" s="72">
        <v>-148.93379632370301</v>
      </c>
    </row>
    <row r="67" spans="1:4" x14ac:dyDescent="0.25">
      <c r="A67" s="72">
        <v>1994</v>
      </c>
      <c r="B67" s="72">
        <v>-206.81347868465099</v>
      </c>
      <c r="C67" s="72">
        <v>-234.94496232163999</v>
      </c>
      <c r="D67" s="72">
        <v>-147.00709964745599</v>
      </c>
    </row>
    <row r="68" spans="1:4" x14ac:dyDescent="0.25">
      <c r="A68" s="72">
        <v>1995</v>
      </c>
      <c r="B68" s="72">
        <v>-206.92055367102199</v>
      </c>
      <c r="C68" s="72">
        <v>-232.030181005575</v>
      </c>
      <c r="D68" s="72">
        <v>-145.14117012451399</v>
      </c>
    </row>
    <row r="69" spans="1:4" x14ac:dyDescent="0.25">
      <c r="A69" s="72">
        <v>1996</v>
      </c>
      <c r="B69" s="72">
        <v>-207.002339630813</v>
      </c>
      <c r="C69" s="72">
        <v>-228.90934977457701</v>
      </c>
      <c r="D69" s="72">
        <v>-143.213494870749</v>
      </c>
    </row>
    <row r="70" spans="1:4" x14ac:dyDescent="0.25">
      <c r="A70" s="72">
        <v>1997</v>
      </c>
      <c r="B70" s="72">
        <v>-207.089472521793</v>
      </c>
      <c r="C70" s="72">
        <v>-225.81128687715599</v>
      </c>
      <c r="D70" s="72">
        <v>-141.33519857439799</v>
      </c>
    </row>
    <row r="71" spans="1:4" x14ac:dyDescent="0.25">
      <c r="A71" s="72">
        <v>1998</v>
      </c>
      <c r="B71" s="72">
        <v>-207.288263847954</v>
      </c>
      <c r="C71" s="72">
        <v>-222.29785951942799</v>
      </c>
      <c r="D71" s="72">
        <v>-139.35857231601801</v>
      </c>
    </row>
    <row r="72" spans="1:4" x14ac:dyDescent="0.25">
      <c r="A72" s="72">
        <v>1999</v>
      </c>
      <c r="B72" s="72">
        <v>-207.617975419705</v>
      </c>
      <c r="C72" s="72">
        <v>-218.96898690402199</v>
      </c>
      <c r="D72" s="72">
        <v>-137.480329064312</v>
      </c>
    </row>
    <row r="73" spans="1:4" x14ac:dyDescent="0.25">
      <c r="A73" s="72">
        <v>2000</v>
      </c>
      <c r="B73" s="72">
        <v>-208.11203907733699</v>
      </c>
      <c r="C73" s="72">
        <v>-215.55632159310201</v>
      </c>
      <c r="D73" s="72">
        <v>-135.64082293985399</v>
      </c>
    </row>
    <row r="74" spans="1:4" x14ac:dyDescent="0.25">
      <c r="A74" s="72">
        <v>2001</v>
      </c>
      <c r="B74" s="72">
        <v>-208.89350744766</v>
      </c>
      <c r="C74" s="72">
        <v>-212.136402961964</v>
      </c>
      <c r="D74" s="72">
        <v>-133.94544056523699</v>
      </c>
    </row>
    <row r="75" spans="1:4" x14ac:dyDescent="0.25">
      <c r="A75" s="72">
        <v>2002</v>
      </c>
      <c r="B75" s="72">
        <v>-209.75951995995999</v>
      </c>
      <c r="C75" s="72">
        <v>-208.67407620374999</v>
      </c>
      <c r="D75" s="72">
        <v>-132.266747336154</v>
      </c>
    </row>
    <row r="76" spans="1:4" x14ac:dyDescent="0.25">
      <c r="A76" s="72">
        <v>2003</v>
      </c>
      <c r="B76" s="72">
        <v>-210.64626272505399</v>
      </c>
      <c r="C76" s="72">
        <v>-205.08382882420699</v>
      </c>
      <c r="D76" s="72">
        <v>-130.680252416765</v>
      </c>
    </row>
    <row r="77" spans="1:4" x14ac:dyDescent="0.25">
      <c r="A77" s="72">
        <v>2004</v>
      </c>
      <c r="B77" s="72">
        <v>-211.52191287969501</v>
      </c>
      <c r="C77" s="72">
        <v>-201.42396877739199</v>
      </c>
      <c r="D77" s="72">
        <v>-129.247919756306</v>
      </c>
    </row>
    <row r="78" spans="1:4" x14ac:dyDescent="0.25">
      <c r="A78" s="72">
        <v>2005</v>
      </c>
      <c r="B78" s="72">
        <v>-212.38054253055401</v>
      </c>
      <c r="C78" s="72">
        <v>-197.627875614327</v>
      </c>
      <c r="D78" s="72">
        <v>-127.865959377975</v>
      </c>
    </row>
    <row r="79" spans="1:4" x14ac:dyDescent="0.25">
      <c r="A79" s="72">
        <v>2006</v>
      </c>
      <c r="B79" s="72">
        <v>-213.16374046604699</v>
      </c>
      <c r="C79" s="72">
        <v>-193.76107085114501</v>
      </c>
      <c r="D79" s="72">
        <v>-126.48699375362401</v>
      </c>
    </row>
    <row r="80" spans="1:4" x14ac:dyDescent="0.25">
      <c r="A80" s="72">
        <v>2007</v>
      </c>
      <c r="B80" s="72">
        <v>-213.973739938563</v>
      </c>
      <c r="C80" s="72">
        <v>-189.992074096278</v>
      </c>
      <c r="D80" s="72">
        <v>-125.20978135984799</v>
      </c>
    </row>
    <row r="81" spans="1:4" x14ac:dyDescent="0.25">
      <c r="A81" s="72">
        <v>2008</v>
      </c>
      <c r="B81" s="72">
        <v>-214.65777652176499</v>
      </c>
      <c r="C81" s="72">
        <v>-185.90321494054999</v>
      </c>
      <c r="D81" s="72">
        <v>-123.76283294753701</v>
      </c>
    </row>
    <row r="82" spans="1:4" x14ac:dyDescent="0.25">
      <c r="A82" s="72">
        <v>2009</v>
      </c>
      <c r="B82" s="72">
        <v>-215.373847848785</v>
      </c>
      <c r="C82" s="72">
        <v>-182.18215362278499</v>
      </c>
      <c r="D82" s="72">
        <v>-122.463401786491</v>
      </c>
    </row>
    <row r="83" spans="1:4" x14ac:dyDescent="0.25">
      <c r="A83" s="72">
        <v>2010</v>
      </c>
      <c r="B83" s="72">
        <v>-216.032675135847</v>
      </c>
      <c r="C83" s="72">
        <v>-178.421461929797</v>
      </c>
      <c r="D83" s="72">
        <v>-121.158610457284</v>
      </c>
    </row>
    <row r="84" spans="1:4" x14ac:dyDescent="0.25">
      <c r="A84" s="72">
        <v>2011</v>
      </c>
      <c r="B84" s="72">
        <v>-216.68264640089299</v>
      </c>
      <c r="C84" s="72">
        <v>-174.8997505591</v>
      </c>
      <c r="D84" s="72">
        <v>-119.980890179238</v>
      </c>
    </row>
    <row r="85" spans="1:4" x14ac:dyDescent="0.25">
      <c r="A85" s="72">
        <v>2012</v>
      </c>
      <c r="B85" s="72">
        <v>-217.229958632463</v>
      </c>
      <c r="C85" s="72">
        <v>-171.44438475533701</v>
      </c>
      <c r="D85" s="72">
        <v>-118.814061791667</v>
      </c>
    </row>
    <row r="86" spans="1:4" x14ac:dyDescent="0.25">
      <c r="A86" s="72">
        <v>2013</v>
      </c>
      <c r="B86" s="72">
        <v>-217.748880783419</v>
      </c>
      <c r="C86" s="72">
        <v>-168.09973598079401</v>
      </c>
      <c r="D86" s="72">
        <v>-117.73030800472699</v>
      </c>
    </row>
    <row r="87" spans="1:4" x14ac:dyDescent="0.25">
      <c r="A87" s="72">
        <v>2014</v>
      </c>
      <c r="B87" s="72">
        <v>-218.06020174447599</v>
      </c>
      <c r="C87" s="72">
        <v>-164.32488328269801</v>
      </c>
      <c r="D87" s="72">
        <v>-116.412368452389</v>
      </c>
    </row>
    <row r="88" spans="1:4" x14ac:dyDescent="0.25">
      <c r="A88" s="72">
        <v>2015</v>
      </c>
      <c r="B88" s="72">
        <v>-218.530053880628</v>
      </c>
      <c r="C88" s="72">
        <v>-161.164088944594</v>
      </c>
      <c r="D88" s="72">
        <v>-115.425182053518</v>
      </c>
    </row>
    <row r="89" spans="1:4" x14ac:dyDescent="0.25">
      <c r="A89" s="72">
        <v>2016</v>
      </c>
      <c r="B89" s="72">
        <v>-218.86141892698299</v>
      </c>
      <c r="C89" s="72">
        <v>-157.76153383753999</v>
      </c>
      <c r="D89" s="72">
        <v>-114.257484466543</v>
      </c>
    </row>
    <row r="90" spans="1:4" x14ac:dyDescent="0.25">
      <c r="A90" s="72">
        <v>2017</v>
      </c>
      <c r="B90" s="72">
        <v>-219.28343934160401</v>
      </c>
      <c r="C90" s="72">
        <v>-154.771463408405</v>
      </c>
      <c r="D90" s="72">
        <v>-113.288180567176</v>
      </c>
    </row>
    <row r="91" spans="1:4" x14ac:dyDescent="0.25">
      <c r="A91" s="72">
        <v>2018</v>
      </c>
      <c r="B91" s="72">
        <v>-219.76967040351499</v>
      </c>
      <c r="C91" s="72">
        <v>-151.993783380168</v>
      </c>
      <c r="D91" s="72">
        <v>-112.33287270448599</v>
      </c>
    </row>
    <row r="92" spans="1:4" x14ac:dyDescent="0.25">
      <c r="A92" s="72">
        <v>2019</v>
      </c>
      <c r="B92" s="72">
        <v>-219.949100028017</v>
      </c>
      <c r="C92" s="72">
        <v>-148.58521199982599</v>
      </c>
      <c r="D92" s="72">
        <v>-111.136090941558</v>
      </c>
    </row>
    <row r="93" spans="1:4" x14ac:dyDescent="0.25">
      <c r="A93" s="72">
        <v>2020</v>
      </c>
      <c r="B93" s="72">
        <v>-219.959002415112</v>
      </c>
      <c r="C93" s="72">
        <v>-145.026527003686</v>
      </c>
      <c r="D93" s="72">
        <v>-109.930362240818</v>
      </c>
    </row>
    <row r="94" spans="1:4" x14ac:dyDescent="0.25">
      <c r="A94" s="72">
        <v>2021</v>
      </c>
      <c r="B94" s="72">
        <v>-219.84218037896599</v>
      </c>
      <c r="C94" s="72">
        <v>-141.427625715631</v>
      </c>
      <c r="D94" s="72">
        <v>-108.77633962209001</v>
      </c>
    </row>
    <row r="95" spans="1:4" x14ac:dyDescent="0.25">
      <c r="A95" s="72">
        <v>2022</v>
      </c>
      <c r="B95" s="72">
        <v>-223.724739101626</v>
      </c>
      <c r="C95" s="72">
        <v>-140.50285867312101</v>
      </c>
      <c r="D95" s="72">
        <v>-109.69289775686801</v>
      </c>
    </row>
    <row r="96" spans="1:4" x14ac:dyDescent="0.25">
      <c r="A96" s="72">
        <v>2023</v>
      </c>
      <c r="B96" s="72">
        <v>-226.851227857922</v>
      </c>
      <c r="C96" s="72">
        <v>-139.60126094222301</v>
      </c>
      <c r="D96" s="72">
        <v>-110.355279124894</v>
      </c>
    </row>
    <row r="97" spans="1:4" x14ac:dyDescent="0.25">
      <c r="A97" s="72">
        <v>2024</v>
      </c>
      <c r="B97" s="72">
        <v>-229.201536663269</v>
      </c>
      <c r="C97" s="72">
        <v>-138.69014288849499</v>
      </c>
      <c r="D97" s="72">
        <v>-110.749685731949</v>
      </c>
    </row>
    <row r="98" spans="1:4" x14ac:dyDescent="0.25">
      <c r="A98" s="72">
        <v>2025</v>
      </c>
      <c r="B98" s="72">
        <v>-230.786187338113</v>
      </c>
      <c r="C98" s="72">
        <v>-137.90368980533901</v>
      </c>
      <c r="D98" s="72">
        <v>-110.91962318253999</v>
      </c>
    </row>
    <row r="99" spans="1:4" x14ac:dyDescent="0.25">
      <c r="A99" s="72">
        <v>2026</v>
      </c>
      <c r="B99" s="72">
        <v>-231.59184980846899</v>
      </c>
      <c r="C99" s="72">
        <v>-137.230313651925</v>
      </c>
      <c r="D99" s="72">
        <v>-110.845965033805</v>
      </c>
    </row>
    <row r="100" spans="1:4" x14ac:dyDescent="0.25">
      <c r="A100" s="72">
        <v>2027</v>
      </c>
      <c r="B100" s="72">
        <v>-232.383136992348</v>
      </c>
      <c r="C100" s="72">
        <v>-136.70142646332599</v>
      </c>
      <c r="D100" s="72">
        <v>-110.804287845609</v>
      </c>
    </row>
    <row r="101" spans="1:4" x14ac:dyDescent="0.25">
      <c r="A101" s="72">
        <v>2028</v>
      </c>
      <c r="B101" s="72">
        <v>-233.148416846825</v>
      </c>
      <c r="C101" s="72">
        <v>-136.27173527884901</v>
      </c>
      <c r="D101" s="72">
        <v>-110.781767789067</v>
      </c>
    </row>
    <row r="102" spans="1:4" x14ac:dyDescent="0.25">
      <c r="A102" s="72">
        <v>2029</v>
      </c>
      <c r="B102" s="72">
        <v>-233.88218535761899</v>
      </c>
      <c r="C102" s="72">
        <v>-135.91109633338399</v>
      </c>
      <c r="D102" s="72">
        <v>-110.772298420071</v>
      </c>
    </row>
    <row r="103" spans="1:4" x14ac:dyDescent="0.25">
      <c r="A103" s="72">
        <v>2030</v>
      </c>
      <c r="B103" s="72">
        <v>-234.58580593220299</v>
      </c>
      <c r="C103" s="72">
        <v>-135.60732097909801</v>
      </c>
      <c r="D103" s="72">
        <v>-110.771119368054</v>
      </c>
    </row>
    <row r="104" spans="1:4" x14ac:dyDescent="0.25">
      <c r="A104" s="72">
        <v>2031</v>
      </c>
      <c r="B104" s="72">
        <v>-235.25921967843999</v>
      </c>
      <c r="C104" s="72">
        <v>-135.354800543491</v>
      </c>
      <c r="D104" s="72">
        <v>-110.7784384373</v>
      </c>
    </row>
    <row r="105" spans="1:4" x14ac:dyDescent="0.25">
      <c r="A105" s="72">
        <v>2032</v>
      </c>
      <c r="B105" s="72">
        <v>-235.90026765137901</v>
      </c>
      <c r="C105" s="72">
        <v>-135.14561037604</v>
      </c>
      <c r="D105" s="72">
        <v>-110.79340275686999</v>
      </c>
    </row>
    <row r="106" spans="1:4" x14ac:dyDescent="0.25">
      <c r="A106" s="72">
        <v>2033</v>
      </c>
      <c r="B106" s="72">
        <v>-236.51182128166101</v>
      </c>
      <c r="C106" s="72">
        <v>-134.99290120446199</v>
      </c>
      <c r="D106" s="72">
        <v>-110.81936502852901</v>
      </c>
    </row>
    <row r="107" spans="1:4" x14ac:dyDescent="0.25">
      <c r="A107" s="72">
        <v>2034</v>
      </c>
      <c r="B107" s="72">
        <v>-237.09429524569799</v>
      </c>
      <c r="C107" s="72">
        <v>-134.87544351263901</v>
      </c>
      <c r="D107" s="72">
        <v>-110.847950487969</v>
      </c>
    </row>
    <row r="108" spans="1:4" x14ac:dyDescent="0.25">
      <c r="A108" s="72">
        <v>2035</v>
      </c>
      <c r="B108" s="72">
        <v>-237.64625882834</v>
      </c>
      <c r="C108" s="72">
        <v>-134.789435768538</v>
      </c>
      <c r="D108" s="72">
        <v>-110.884916388853</v>
      </c>
    </row>
    <row r="109" spans="1:4" x14ac:dyDescent="0.25">
      <c r="A109" s="72">
        <v>2036</v>
      </c>
      <c r="B109" s="72">
        <v>-238.17027503365901</v>
      </c>
      <c r="C109" s="72">
        <v>-134.761965074778</v>
      </c>
      <c r="D109" s="72">
        <v>-110.935434404673</v>
      </c>
    </row>
    <row r="110" spans="1:4" x14ac:dyDescent="0.25">
      <c r="A110" s="72">
        <v>2037</v>
      </c>
      <c r="B110" s="72">
        <v>-238.67407244148899</v>
      </c>
      <c r="C110" s="72">
        <v>-134.78590783579099</v>
      </c>
      <c r="D110" s="72">
        <v>-110.999089330405</v>
      </c>
    </row>
    <row r="111" spans="1:4" x14ac:dyDescent="0.25">
      <c r="A111" s="72">
        <v>2038</v>
      </c>
      <c r="B111" s="72">
        <v>-239.16048424517001</v>
      </c>
      <c r="C111" s="72">
        <v>-134.85014989227099</v>
      </c>
      <c r="D111" s="72">
        <v>-111.070413278012</v>
      </c>
    </row>
    <row r="112" spans="1:4" x14ac:dyDescent="0.25">
      <c r="A112" s="72">
        <v>2039</v>
      </c>
      <c r="B112" s="72">
        <v>-239.62864913802201</v>
      </c>
      <c r="C112" s="72">
        <v>-134.93928140005801</v>
      </c>
      <c r="D112" s="72">
        <v>-111.146087878695</v>
      </c>
    </row>
    <row r="113" spans="1:4" x14ac:dyDescent="0.25">
      <c r="A113" s="72">
        <v>2040</v>
      </c>
      <c r="B113" s="72">
        <v>-240.07839731708299</v>
      </c>
      <c r="C113" s="72">
        <v>-135.04192829108101</v>
      </c>
      <c r="D113" s="72">
        <v>-111.221133058436</v>
      </c>
    </row>
    <row r="114" spans="1:4" x14ac:dyDescent="0.25">
      <c r="A114" s="72">
        <v>2041</v>
      </c>
      <c r="B114" s="72">
        <v>-240.50884001943501</v>
      </c>
      <c r="C114" s="72">
        <v>-135.15019518186099</v>
      </c>
      <c r="D114" s="72">
        <v>-111.29338054638301</v>
      </c>
    </row>
    <row r="115" spans="1:4" x14ac:dyDescent="0.25">
      <c r="A115" s="72">
        <v>2042</v>
      </c>
      <c r="B115" s="72">
        <v>-240.91718219636999</v>
      </c>
      <c r="C115" s="72">
        <v>-135.248724733187</v>
      </c>
      <c r="D115" s="72">
        <v>-111.359143451764</v>
      </c>
    </row>
    <row r="116" spans="1:4" x14ac:dyDescent="0.25">
      <c r="A116" s="72">
        <v>2043</v>
      </c>
      <c r="B116" s="72">
        <v>-241.303949940119</v>
      </c>
      <c r="C116" s="72">
        <v>-135.327118472715</v>
      </c>
      <c r="D116" s="72">
        <v>-111.414082082145</v>
      </c>
    </row>
    <row r="117" spans="1:4" x14ac:dyDescent="0.25">
      <c r="A117" s="72">
        <v>2044</v>
      </c>
      <c r="B117" s="72">
        <v>-241.669884377111</v>
      </c>
      <c r="C117" s="72">
        <v>-135.37711995586201</v>
      </c>
      <c r="D117" s="72">
        <v>-111.45560019409299</v>
      </c>
    </row>
    <row r="118" spans="1:4" x14ac:dyDescent="0.25">
      <c r="A118" s="72">
        <v>2045</v>
      </c>
      <c r="B118" s="72">
        <v>-242.014551157169</v>
      </c>
      <c r="C118" s="72">
        <v>-135.402590766115</v>
      </c>
      <c r="D118" s="72">
        <v>-111.487910644563</v>
      </c>
    </row>
    <row r="119" spans="1:4" x14ac:dyDescent="0.25">
      <c r="A119" s="72">
        <v>2046</v>
      </c>
      <c r="B119" s="72">
        <v>-242.33901023007701</v>
      </c>
      <c r="C119" s="72">
        <v>-135.39825850931501</v>
      </c>
      <c r="D119" s="72">
        <v>-111.506924190105</v>
      </c>
    </row>
    <row r="120" spans="1:4" x14ac:dyDescent="0.25">
      <c r="A120" s="72">
        <v>2047</v>
      </c>
      <c r="B120" s="72">
        <v>-242.64392038684201</v>
      </c>
      <c r="C120" s="72">
        <v>-135.357974410346</v>
      </c>
      <c r="D120" s="72">
        <v>-111.50943370097301</v>
      </c>
    </row>
    <row r="121" spans="1:4" x14ac:dyDescent="0.25">
      <c r="A121" s="72">
        <v>2048</v>
      </c>
      <c r="B121" s="72">
        <v>-242.92938704747101</v>
      </c>
      <c r="C121" s="72">
        <v>-135.271727473108</v>
      </c>
      <c r="D121" s="72">
        <v>-111.49219504886899</v>
      </c>
    </row>
    <row r="122" spans="1:4" x14ac:dyDescent="0.25">
      <c r="A122" s="72">
        <v>2049</v>
      </c>
      <c r="B122" s="72">
        <v>-243.194322685461</v>
      </c>
      <c r="C122" s="72">
        <v>-135.13013579464101</v>
      </c>
      <c r="D122" s="72">
        <v>-111.45334137238601</v>
      </c>
    </row>
    <row r="123" spans="1:4" x14ac:dyDescent="0.25">
      <c r="A123" s="72">
        <v>2050</v>
      </c>
      <c r="B123" s="72">
        <v>-243.43947079115401</v>
      </c>
      <c r="C123" s="72">
        <v>-134.934486828839</v>
      </c>
      <c r="D123" s="72">
        <v>-111.39262159894299</v>
      </c>
    </row>
    <row r="124" spans="1:4" x14ac:dyDescent="0.25">
      <c r="A124" s="72">
        <v>2051</v>
      </c>
      <c r="B124" s="72">
        <v>-243.66579456805201</v>
      </c>
      <c r="C124" s="72">
        <v>-134.69208504665701</v>
      </c>
      <c r="D124" s="72">
        <v>-111.312786182332</v>
      </c>
    </row>
    <row r="125" spans="1:4" x14ac:dyDescent="0.25">
      <c r="A125" s="72">
        <v>2052</v>
      </c>
      <c r="B125" s="72">
        <v>-243.87323805595301</v>
      </c>
      <c r="C125" s="72">
        <v>-134.414816850585</v>
      </c>
      <c r="D125" s="72">
        <v>-111.220291307937</v>
      </c>
    </row>
    <row r="126" spans="1:4" x14ac:dyDescent="0.25">
      <c r="A126" s="72">
        <v>2053</v>
      </c>
      <c r="B126" s="72">
        <v>-244.063204996255</v>
      </c>
      <c r="C126" s="72">
        <v>-134.10821557645599</v>
      </c>
      <c r="D126" s="72">
        <v>-111.115383660094</v>
      </c>
    </row>
    <row r="127" spans="1:4" x14ac:dyDescent="0.25">
      <c r="A127" s="72">
        <v>2054</v>
      </c>
      <c r="B127" s="72">
        <v>-244.23727423786201</v>
      </c>
      <c r="C127" s="72">
        <v>-133.77975756622399</v>
      </c>
      <c r="D127" s="72">
        <v>-111.000958391374</v>
      </c>
    </row>
    <row r="128" spans="1:4" x14ac:dyDescent="0.25">
      <c r="A128" s="72">
        <v>2055</v>
      </c>
      <c r="B128" s="72">
        <v>-244.39702752310799</v>
      </c>
      <c r="C128" s="72">
        <v>-133.44445579057501</v>
      </c>
      <c r="D128" s="72">
        <v>-110.882748817409</v>
      </c>
    </row>
    <row r="129" spans="1:4" x14ac:dyDescent="0.25">
      <c r="A129" s="72">
        <v>2056</v>
      </c>
      <c r="B129" s="72">
        <v>-244.54235805289801</v>
      </c>
      <c r="C129" s="72">
        <v>-133.111037022343</v>
      </c>
      <c r="D129" s="72">
        <v>-110.765949346754</v>
      </c>
    </row>
    <row r="130" spans="1:4" x14ac:dyDescent="0.25">
      <c r="A130" s="72">
        <v>2057</v>
      </c>
      <c r="B130" s="72">
        <v>-244.67527345882701</v>
      </c>
      <c r="C130" s="72">
        <v>-132.79614653241899</v>
      </c>
      <c r="D130" s="72">
        <v>-110.654880532237</v>
      </c>
    </row>
    <row r="131" spans="1:4" x14ac:dyDescent="0.25">
      <c r="A131" s="72">
        <v>2058</v>
      </c>
      <c r="B131" s="72">
        <v>-244.796805775845</v>
      </c>
      <c r="C131" s="72">
        <v>-132.508089107172</v>
      </c>
      <c r="D131" s="72">
        <v>-110.55347323807101</v>
      </c>
    </row>
    <row r="132" spans="1:4" x14ac:dyDescent="0.25">
      <c r="A132" s="72">
        <v>2059</v>
      </c>
      <c r="B132" s="72">
        <v>-244.907802562001</v>
      </c>
      <c r="C132" s="72">
        <v>-132.25354400813799</v>
      </c>
      <c r="D132" s="72">
        <v>-110.464675978413</v>
      </c>
    </row>
    <row r="133" spans="1:4" x14ac:dyDescent="0.25">
      <c r="A133" s="74">
        <v>2060</v>
      </c>
      <c r="B133" s="74">
        <v>-245.00785165923099</v>
      </c>
      <c r="C133" s="74">
        <v>-132.03796455576901</v>
      </c>
      <c r="D133" s="74">
        <v>-110.392838822408</v>
      </c>
    </row>
  </sheetData>
  <mergeCells count="2">
    <mergeCell ref="A1:D1"/>
    <mergeCell ref="F1:G1"/>
  </mergeCells>
  <pageMargins left="0.7" right="0.7" top="0.75" bottom="0.75" header="0.3" footer="0.3"/>
  <pageSetup paperSize="9" orientation="portrait" horizontalDpi="300" verticalDpi="30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H133"/>
  <sheetViews>
    <sheetView workbookViewId="0">
      <selection sqref="A1:E1"/>
    </sheetView>
  </sheetViews>
  <sheetFormatPr defaultRowHeight="15" x14ac:dyDescent="0.25"/>
  <cols>
    <col min="1" max="1" width="7.140625" customWidth="1"/>
    <col min="2" max="2" width="26.7109375" customWidth="1"/>
    <col min="3" max="5" width="11.7109375" customWidth="1"/>
    <col min="7" max="7" width="12.7109375" customWidth="1"/>
    <col min="8" max="8" width="38.7109375" customWidth="1"/>
  </cols>
  <sheetData>
    <row r="1" spans="1:8" ht="15.75" x14ac:dyDescent="0.25">
      <c r="A1" s="91" t="s">
        <v>30</v>
      </c>
      <c r="B1" s="92"/>
      <c r="C1" s="92"/>
      <c r="D1" s="92"/>
      <c r="E1" s="92"/>
      <c r="G1" s="91" t="s">
        <v>31</v>
      </c>
      <c r="H1" s="92"/>
    </row>
    <row r="2" spans="1:8" x14ac:dyDescent="0.25">
      <c r="A2" s="9" t="s">
        <v>29</v>
      </c>
      <c r="B2" s="9" t="s">
        <v>198</v>
      </c>
      <c r="C2" s="9" t="s">
        <v>41</v>
      </c>
      <c r="D2" s="9" t="s">
        <v>51</v>
      </c>
      <c r="E2" s="9" t="s">
        <v>53</v>
      </c>
      <c r="G2" s="16" t="s">
        <v>32</v>
      </c>
      <c r="H2" s="10" t="s">
        <v>19</v>
      </c>
    </row>
    <row r="3" spans="1:8" x14ac:dyDescent="0.25">
      <c r="A3" s="76">
        <v>1930</v>
      </c>
      <c r="B3" s="76">
        <v>-155.79268353266099</v>
      </c>
      <c r="C3" s="76">
        <v>-301.763078193193</v>
      </c>
      <c r="D3" s="76">
        <v>-340.09406539405802</v>
      </c>
      <c r="E3" s="76">
        <v>-1699.35068128384</v>
      </c>
      <c r="G3" s="16" t="s">
        <v>33</v>
      </c>
      <c r="H3" s="11" t="s">
        <v>196</v>
      </c>
    </row>
    <row r="4" spans="1:8" x14ac:dyDescent="0.25">
      <c r="A4" s="75">
        <v>1931</v>
      </c>
      <c r="B4" s="75">
        <v>-164.458197591622</v>
      </c>
      <c r="C4" s="75">
        <v>-317.40952516450102</v>
      </c>
      <c r="D4" s="75">
        <v>-350.476881884899</v>
      </c>
      <c r="E4" s="75">
        <v>-1669.7913208903501</v>
      </c>
      <c r="G4" s="16" t="s">
        <v>34</v>
      </c>
      <c r="H4" s="12" t="s">
        <v>197</v>
      </c>
    </row>
    <row r="5" spans="1:8" x14ac:dyDescent="0.25">
      <c r="A5" s="75">
        <v>1932</v>
      </c>
      <c r="B5" s="75">
        <v>-171.43787907657801</v>
      </c>
      <c r="C5" s="75">
        <v>-329.98816820687398</v>
      </c>
      <c r="D5" s="75">
        <v>-357.964433220871</v>
      </c>
      <c r="E5" s="75">
        <v>-1624.4209351369</v>
      </c>
    </row>
    <row r="6" spans="1:8" x14ac:dyDescent="0.25">
      <c r="A6" s="75">
        <v>1933</v>
      </c>
      <c r="B6" s="75">
        <v>-177.22678061719699</v>
      </c>
      <c r="C6" s="75">
        <v>-340.27006594167699</v>
      </c>
      <c r="D6" s="75">
        <v>-363.20612224130701</v>
      </c>
      <c r="E6" s="75">
        <v>-1569.35767286131</v>
      </c>
      <c r="G6" s="17" t="str">
        <f>HYPERLINK("#'OVERZICHT'!A1", "Link naar overzicht")</f>
        <v>Link naar overzicht</v>
      </c>
    </row>
    <row r="7" spans="1:8" x14ac:dyDescent="0.25">
      <c r="A7" s="75">
        <v>1934</v>
      </c>
      <c r="B7" s="75">
        <v>-182.28044474071899</v>
      </c>
      <c r="C7" s="75">
        <v>-348.88983609028099</v>
      </c>
      <c r="D7" s="75">
        <v>-366.87940381039101</v>
      </c>
      <c r="E7" s="75">
        <v>-1509.7100455216701</v>
      </c>
    </row>
    <row r="8" spans="1:8" x14ac:dyDescent="0.25">
      <c r="A8" s="75">
        <v>1935</v>
      </c>
      <c r="B8" s="75">
        <v>-186.808103619164</v>
      </c>
      <c r="C8" s="75">
        <v>-356.16760339380397</v>
      </c>
      <c r="D8" s="75">
        <v>-369.278022415419</v>
      </c>
      <c r="E8" s="75">
        <v>-1447.8132904681599</v>
      </c>
    </row>
    <row r="9" spans="1:8" x14ac:dyDescent="0.25">
      <c r="A9" s="75">
        <v>1936</v>
      </c>
      <c r="B9" s="75">
        <v>-190.97321834547799</v>
      </c>
      <c r="C9" s="75">
        <v>-362.39083278217998</v>
      </c>
      <c r="D9" s="75">
        <v>-370.74956043966301</v>
      </c>
      <c r="E9" s="75">
        <v>-1385.5955973176401</v>
      </c>
    </row>
    <row r="10" spans="1:8" x14ac:dyDescent="0.25">
      <c r="A10" s="75">
        <v>1937</v>
      </c>
      <c r="B10" s="75">
        <v>-194.692512628391</v>
      </c>
      <c r="C10" s="75">
        <v>-367.46418008190398</v>
      </c>
      <c r="D10" s="75">
        <v>-371.22562500586702</v>
      </c>
      <c r="E10" s="75">
        <v>-1322.61075621905</v>
      </c>
    </row>
    <row r="11" spans="1:8" x14ac:dyDescent="0.25">
      <c r="A11" s="75">
        <v>1938</v>
      </c>
      <c r="B11" s="75">
        <v>-197.94338054103201</v>
      </c>
      <c r="C11" s="75">
        <v>-371.42093210013599</v>
      </c>
      <c r="D11" s="75">
        <v>-370.72752584269</v>
      </c>
      <c r="E11" s="75">
        <v>-1258.81848565057</v>
      </c>
    </row>
    <row r="12" spans="1:8" x14ac:dyDescent="0.25">
      <c r="A12" s="75">
        <v>1939</v>
      </c>
      <c r="B12" s="75">
        <v>-200.86036713571801</v>
      </c>
      <c r="C12" s="75">
        <v>-374.49381665971799</v>
      </c>
      <c r="D12" s="75">
        <v>-369.552509043501</v>
      </c>
      <c r="E12" s="75">
        <v>-1195.75382667024</v>
      </c>
    </row>
    <row r="13" spans="1:8" x14ac:dyDescent="0.25">
      <c r="A13" s="75">
        <v>1940</v>
      </c>
      <c r="B13" s="75">
        <v>-203.28562875564299</v>
      </c>
      <c r="C13" s="75">
        <v>-376.45530108627997</v>
      </c>
      <c r="D13" s="75">
        <v>-367.39866786016898</v>
      </c>
      <c r="E13" s="75">
        <v>-1131.9935381673799</v>
      </c>
    </row>
    <row r="14" spans="1:8" x14ac:dyDescent="0.25">
      <c r="A14" s="75">
        <v>1941</v>
      </c>
      <c r="B14" s="75">
        <v>-205.426500101622</v>
      </c>
      <c r="C14" s="75">
        <v>-377.677212815112</v>
      </c>
      <c r="D14" s="75">
        <v>-364.66282495427498</v>
      </c>
      <c r="E14" s="75">
        <v>-1069.88925910938</v>
      </c>
    </row>
    <row r="15" spans="1:8" x14ac:dyDescent="0.25">
      <c r="A15" s="75">
        <v>1942</v>
      </c>
      <c r="B15" s="75">
        <v>-207.268685393357</v>
      </c>
      <c r="C15" s="75">
        <v>-378.157562789113</v>
      </c>
      <c r="D15" s="75">
        <v>-361.29903534783102</v>
      </c>
      <c r="E15" s="75">
        <v>-1009.74980076499</v>
      </c>
    </row>
    <row r="16" spans="1:8" x14ac:dyDescent="0.25">
      <c r="A16" s="75">
        <v>1943</v>
      </c>
      <c r="B16" s="75">
        <v>-208.928590154841</v>
      </c>
      <c r="C16" s="75">
        <v>-378.133587305947</v>
      </c>
      <c r="D16" s="75">
        <v>-357.53207231185098</v>
      </c>
      <c r="E16" s="75">
        <v>-952.85985984766</v>
      </c>
    </row>
    <row r="17" spans="1:5" x14ac:dyDescent="0.25">
      <c r="A17" s="75">
        <v>1944</v>
      </c>
      <c r="B17" s="75">
        <v>-210.43089636601101</v>
      </c>
      <c r="C17" s="75">
        <v>-377.75652492399598</v>
      </c>
      <c r="D17" s="75">
        <v>-353.34960440509798</v>
      </c>
      <c r="E17" s="75">
        <v>-899.29429540935098</v>
      </c>
    </row>
    <row r="18" spans="1:5" x14ac:dyDescent="0.25">
      <c r="A18" s="75">
        <v>1945</v>
      </c>
      <c r="B18" s="75">
        <v>-211.78777983290101</v>
      </c>
      <c r="C18" s="75">
        <v>-376.99845816654198</v>
      </c>
      <c r="D18" s="75">
        <v>-348.80664055051301</v>
      </c>
      <c r="E18" s="75">
        <v>-849.12006505587703</v>
      </c>
    </row>
    <row r="19" spans="1:5" x14ac:dyDescent="0.25">
      <c r="A19" s="75">
        <v>1946</v>
      </c>
      <c r="B19" s="75">
        <v>-213.08995601827601</v>
      </c>
      <c r="C19" s="75">
        <v>-376.10850127966103</v>
      </c>
      <c r="D19" s="75">
        <v>-344.115741053997</v>
      </c>
      <c r="E19" s="75">
        <v>-802.94767012310501</v>
      </c>
    </row>
    <row r="20" spans="1:5" x14ac:dyDescent="0.25">
      <c r="A20" s="75">
        <v>1947</v>
      </c>
      <c r="B20" s="75">
        <v>-214.380596410154</v>
      </c>
      <c r="C20" s="75">
        <v>-375.21956081098102</v>
      </c>
      <c r="D20" s="75">
        <v>-339.16807056301298</v>
      </c>
      <c r="E20" s="75">
        <v>-760.08321883181202</v>
      </c>
    </row>
    <row r="21" spans="1:5" x14ac:dyDescent="0.25">
      <c r="A21" s="75">
        <v>1948</v>
      </c>
      <c r="B21" s="75">
        <v>-215.52574372041201</v>
      </c>
      <c r="C21" s="75">
        <v>-374.28443753781897</v>
      </c>
      <c r="D21" s="75">
        <v>-333.99005327471298</v>
      </c>
      <c r="E21" s="75">
        <v>-720.09746356272001</v>
      </c>
    </row>
    <row r="22" spans="1:5" x14ac:dyDescent="0.25">
      <c r="A22" s="75">
        <v>1949</v>
      </c>
      <c r="B22" s="75">
        <v>-216.63558015369199</v>
      </c>
      <c r="C22" s="75">
        <v>-373.54534703215802</v>
      </c>
      <c r="D22" s="75">
        <v>-328.76691747895097</v>
      </c>
      <c r="E22" s="75">
        <v>-683.60136736689697</v>
      </c>
    </row>
    <row r="23" spans="1:5" x14ac:dyDescent="0.25">
      <c r="A23" s="75">
        <v>1950</v>
      </c>
      <c r="B23" s="75">
        <v>-217.656023464795</v>
      </c>
      <c r="C23" s="75">
        <v>-372.84913941107698</v>
      </c>
      <c r="D23" s="75">
        <v>-323.362725333676</v>
      </c>
      <c r="E23" s="75">
        <v>-649.52695417851101</v>
      </c>
    </row>
    <row r="24" spans="1:5" x14ac:dyDescent="0.25">
      <c r="A24" s="75">
        <v>1951</v>
      </c>
      <c r="B24" s="75">
        <v>-218.676759154281</v>
      </c>
      <c r="C24" s="75">
        <v>-372.31002685123002</v>
      </c>
      <c r="D24" s="75">
        <v>-317.991949464237</v>
      </c>
      <c r="E24" s="75">
        <v>-618.56727754464498</v>
      </c>
    </row>
    <row r="25" spans="1:5" x14ac:dyDescent="0.25">
      <c r="A25" s="75">
        <v>1952</v>
      </c>
      <c r="B25" s="75">
        <v>-219.634323260532</v>
      </c>
      <c r="C25" s="75">
        <v>-371.82623826415198</v>
      </c>
      <c r="D25" s="75">
        <v>-312.48493526627198</v>
      </c>
      <c r="E25" s="75">
        <v>-589.89632662791701</v>
      </c>
    </row>
    <row r="26" spans="1:5" x14ac:dyDescent="0.25">
      <c r="A26" s="75">
        <v>1953</v>
      </c>
      <c r="B26" s="75">
        <v>-220.57286497476699</v>
      </c>
      <c r="C26" s="75">
        <v>-371.42759738666899</v>
      </c>
      <c r="D26" s="75">
        <v>-306.954410146557</v>
      </c>
      <c r="E26" s="75">
        <v>-563.55310492077501</v>
      </c>
    </row>
    <row r="27" spans="1:5" x14ac:dyDescent="0.25">
      <c r="A27" s="75">
        <v>1954</v>
      </c>
      <c r="B27" s="75">
        <v>-221.43005721606301</v>
      </c>
      <c r="C27" s="75">
        <v>-371.06873773384399</v>
      </c>
      <c r="D27" s="75">
        <v>-301.36200838906302</v>
      </c>
      <c r="E27" s="75">
        <v>-539.12246702801394</v>
      </c>
    </row>
    <row r="28" spans="1:5" x14ac:dyDescent="0.25">
      <c r="A28" s="75">
        <v>1955</v>
      </c>
      <c r="B28" s="75">
        <v>-222.39368560451001</v>
      </c>
      <c r="C28" s="75">
        <v>-370.99525384575799</v>
      </c>
      <c r="D28" s="75">
        <v>-295.82731117962902</v>
      </c>
      <c r="E28" s="75">
        <v>-516.96916230084503</v>
      </c>
    </row>
    <row r="29" spans="1:5" x14ac:dyDescent="0.25">
      <c r="A29" s="75">
        <v>1956</v>
      </c>
      <c r="B29" s="75">
        <v>-223.62001128263901</v>
      </c>
      <c r="C29" s="75">
        <v>-369.96930116136599</v>
      </c>
      <c r="D29" s="75">
        <v>-290.251635516899</v>
      </c>
      <c r="E29" s="75">
        <v>-496.08636073698102</v>
      </c>
    </row>
    <row r="30" spans="1:5" x14ac:dyDescent="0.25">
      <c r="A30" s="75">
        <v>1957</v>
      </c>
      <c r="B30" s="75">
        <v>-224.19263712222701</v>
      </c>
      <c r="C30" s="75">
        <v>-365.45179242065399</v>
      </c>
      <c r="D30" s="75">
        <v>-284.84130173642598</v>
      </c>
      <c r="E30" s="75">
        <v>-477.272895660816</v>
      </c>
    </row>
    <row r="31" spans="1:5" x14ac:dyDescent="0.25">
      <c r="A31" s="75">
        <v>1958</v>
      </c>
      <c r="B31" s="75">
        <v>-223.80469024103101</v>
      </c>
      <c r="C31" s="75">
        <v>-359.36100358707</v>
      </c>
      <c r="D31" s="75">
        <v>-279.44511781488399</v>
      </c>
      <c r="E31" s="75">
        <v>-459.58441613879</v>
      </c>
    </row>
    <row r="32" spans="1:5" x14ac:dyDescent="0.25">
      <c r="A32" s="75">
        <v>1959</v>
      </c>
      <c r="B32" s="75">
        <v>-222.74671070716201</v>
      </c>
      <c r="C32" s="75">
        <v>-353.19547276613798</v>
      </c>
      <c r="D32" s="75">
        <v>-274.17066225657197</v>
      </c>
      <c r="E32" s="75">
        <v>-443.34818510499701</v>
      </c>
    </row>
    <row r="33" spans="1:5" x14ac:dyDescent="0.25">
      <c r="A33" s="75">
        <v>1960</v>
      </c>
      <c r="B33" s="75">
        <v>-221.55579470843901</v>
      </c>
      <c r="C33" s="75">
        <v>-347.93525634068101</v>
      </c>
      <c r="D33" s="75">
        <v>-268.86099798627498</v>
      </c>
      <c r="E33" s="75">
        <v>-427.76214731763997</v>
      </c>
    </row>
    <row r="34" spans="1:5" x14ac:dyDescent="0.25">
      <c r="A34" s="75">
        <v>1961</v>
      </c>
      <c r="B34" s="75">
        <v>-220.29092897293299</v>
      </c>
      <c r="C34" s="75">
        <v>-342.00413152478399</v>
      </c>
      <c r="D34" s="75">
        <v>-263.92832136180101</v>
      </c>
      <c r="E34" s="75">
        <v>-414.24396962386101</v>
      </c>
    </row>
    <row r="35" spans="1:5" x14ac:dyDescent="0.25">
      <c r="A35" s="75">
        <v>1962</v>
      </c>
      <c r="B35" s="75">
        <v>-219.23390111484599</v>
      </c>
      <c r="C35" s="75">
        <v>-337.94272029978703</v>
      </c>
      <c r="D35" s="75">
        <v>-258.86815000997302</v>
      </c>
      <c r="E35" s="75">
        <v>-400.89722739653303</v>
      </c>
    </row>
    <row r="36" spans="1:5" x14ac:dyDescent="0.25">
      <c r="A36" s="75">
        <v>1963</v>
      </c>
      <c r="B36" s="75">
        <v>-218.289978640529</v>
      </c>
      <c r="C36" s="75">
        <v>-334.28532813935499</v>
      </c>
      <c r="D36" s="75">
        <v>-253.96694122689601</v>
      </c>
      <c r="E36" s="75">
        <v>-388.58237906703499</v>
      </c>
    </row>
    <row r="37" spans="1:5" x14ac:dyDescent="0.25">
      <c r="A37" s="75">
        <v>1964</v>
      </c>
      <c r="B37" s="75">
        <v>-217.24323881447799</v>
      </c>
      <c r="C37" s="75">
        <v>-329.39043467633002</v>
      </c>
      <c r="D37" s="75">
        <v>-249.07933167216501</v>
      </c>
      <c r="E37" s="75">
        <v>-376.90645801045002</v>
      </c>
    </row>
    <row r="38" spans="1:5" x14ac:dyDescent="0.25">
      <c r="A38" s="75">
        <v>1965</v>
      </c>
      <c r="B38" s="75">
        <v>-216.452644547837</v>
      </c>
      <c r="C38" s="75">
        <v>-326.123791606277</v>
      </c>
      <c r="D38" s="75">
        <v>-244.33363142517601</v>
      </c>
      <c r="E38" s="75">
        <v>-366.12717915565997</v>
      </c>
    </row>
    <row r="39" spans="1:5" x14ac:dyDescent="0.25">
      <c r="A39" s="75">
        <v>1966</v>
      </c>
      <c r="B39" s="75">
        <v>-215.757556575428</v>
      </c>
      <c r="C39" s="75">
        <v>-322.87426665964</v>
      </c>
      <c r="D39" s="75">
        <v>-239.70450093062701</v>
      </c>
      <c r="E39" s="75">
        <v>-356.15600915759302</v>
      </c>
    </row>
    <row r="40" spans="1:5" x14ac:dyDescent="0.25">
      <c r="A40" s="75">
        <v>1967</v>
      </c>
      <c r="B40" s="75">
        <v>-214.98081300968599</v>
      </c>
      <c r="C40" s="75">
        <v>-318.493439656889</v>
      </c>
      <c r="D40" s="75">
        <v>-235.21294298435799</v>
      </c>
      <c r="E40" s="75">
        <v>-346.89766627740897</v>
      </c>
    </row>
    <row r="41" spans="1:5" x14ac:dyDescent="0.25">
      <c r="A41" s="75">
        <v>1968</v>
      </c>
      <c r="B41" s="75">
        <v>-214.30094040312801</v>
      </c>
      <c r="C41" s="75">
        <v>-315.14744239670398</v>
      </c>
      <c r="D41" s="75">
        <v>-230.63596263461301</v>
      </c>
      <c r="E41" s="75">
        <v>-337.73539923630602</v>
      </c>
    </row>
    <row r="42" spans="1:5" x14ac:dyDescent="0.25">
      <c r="A42" s="75">
        <v>1969</v>
      </c>
      <c r="B42" s="75">
        <v>-213.75954463288701</v>
      </c>
      <c r="C42" s="75">
        <v>-311.84654024468102</v>
      </c>
      <c r="D42" s="75">
        <v>-226.28210083102101</v>
      </c>
      <c r="E42" s="75">
        <v>-329.39645545677098</v>
      </c>
    </row>
    <row r="43" spans="1:5" x14ac:dyDescent="0.25">
      <c r="A43" s="75">
        <v>1970</v>
      </c>
      <c r="B43" s="75">
        <v>-213.22440680267701</v>
      </c>
      <c r="C43" s="75">
        <v>-308.57645191925002</v>
      </c>
      <c r="D43" s="75">
        <v>-221.883607904173</v>
      </c>
      <c r="E43" s="75">
        <v>-321.14863143646602</v>
      </c>
    </row>
    <row r="44" spans="1:5" x14ac:dyDescent="0.25">
      <c r="A44" s="75">
        <v>1971</v>
      </c>
      <c r="B44" s="75">
        <v>-212.656893033285</v>
      </c>
      <c r="C44" s="75">
        <v>-304.86510762379498</v>
      </c>
      <c r="D44" s="75">
        <v>-217.628628330753</v>
      </c>
      <c r="E44" s="75">
        <v>-313.44141115363402</v>
      </c>
    </row>
    <row r="45" spans="1:5" x14ac:dyDescent="0.25">
      <c r="A45" s="75">
        <v>1972</v>
      </c>
      <c r="B45" s="75">
        <v>-212.24360822841399</v>
      </c>
      <c r="C45" s="75">
        <v>-301.94054148092499</v>
      </c>
      <c r="D45" s="75">
        <v>-213.42577626416599</v>
      </c>
      <c r="E45" s="75">
        <v>-306.14784670841601</v>
      </c>
    </row>
    <row r="46" spans="1:5" x14ac:dyDescent="0.25">
      <c r="A46" s="75">
        <v>1973</v>
      </c>
      <c r="B46" s="75">
        <v>-211.817151578427</v>
      </c>
      <c r="C46" s="75">
        <v>-298.07619664238001</v>
      </c>
      <c r="D46" s="75">
        <v>-209.24392777621</v>
      </c>
      <c r="E46" s="75">
        <v>-298.81993464203299</v>
      </c>
    </row>
    <row r="47" spans="1:5" x14ac:dyDescent="0.25">
      <c r="A47" s="75">
        <v>1974</v>
      </c>
      <c r="B47" s="75">
        <v>-211.45450100745299</v>
      </c>
      <c r="C47" s="75">
        <v>-295.153682869899</v>
      </c>
      <c r="D47" s="75">
        <v>-205.142861464921</v>
      </c>
      <c r="E47" s="75">
        <v>-291.79555797201601</v>
      </c>
    </row>
    <row r="48" spans="1:5" x14ac:dyDescent="0.25">
      <c r="A48" s="75">
        <v>1975</v>
      </c>
      <c r="B48" s="75">
        <v>-211.171002504537</v>
      </c>
      <c r="C48" s="75">
        <v>-292.29563272368199</v>
      </c>
      <c r="D48" s="75">
        <v>-201.23114743586501</v>
      </c>
      <c r="E48" s="75">
        <v>-285.30013503352501</v>
      </c>
    </row>
    <row r="49" spans="1:5" x14ac:dyDescent="0.25">
      <c r="A49" s="75">
        <v>1976</v>
      </c>
      <c r="B49" s="75">
        <v>-210.83803813320901</v>
      </c>
      <c r="C49" s="75">
        <v>-288.60837161301401</v>
      </c>
      <c r="D49" s="75">
        <v>-197.40101710355</v>
      </c>
      <c r="E49" s="75">
        <v>-278.86869208018999</v>
      </c>
    </row>
    <row r="50" spans="1:5" x14ac:dyDescent="0.25">
      <c r="A50" s="75">
        <v>1977</v>
      </c>
      <c r="B50" s="75">
        <v>-210.52647263740599</v>
      </c>
      <c r="C50" s="75">
        <v>-285.78385589011799</v>
      </c>
      <c r="D50" s="75">
        <v>-193.58204818266299</v>
      </c>
      <c r="E50" s="75">
        <v>-272.59451014584801</v>
      </c>
    </row>
    <row r="51" spans="1:5" x14ac:dyDescent="0.25">
      <c r="A51" s="75">
        <v>1978</v>
      </c>
      <c r="B51" s="75">
        <v>-210.279793969091</v>
      </c>
      <c r="C51" s="75">
        <v>-282.75395187202702</v>
      </c>
      <c r="D51" s="75">
        <v>-189.90577858400101</v>
      </c>
      <c r="E51" s="75">
        <v>-266.46285292844198</v>
      </c>
    </row>
    <row r="52" spans="1:5" x14ac:dyDescent="0.25">
      <c r="A52" s="75">
        <v>1979</v>
      </c>
      <c r="B52" s="75">
        <v>-210.00138530601299</v>
      </c>
      <c r="C52" s="75">
        <v>-279.83536875291998</v>
      </c>
      <c r="D52" s="75">
        <v>-186.309539642506</v>
      </c>
      <c r="E52" s="75">
        <v>-260.40176860727399</v>
      </c>
    </row>
    <row r="53" spans="1:5" x14ac:dyDescent="0.25">
      <c r="A53" s="75">
        <v>1980</v>
      </c>
      <c r="B53" s="75">
        <v>-209.661889879293</v>
      </c>
      <c r="C53" s="75">
        <v>-276.28766181322902</v>
      </c>
      <c r="D53" s="75">
        <v>-182.83430975173101</v>
      </c>
      <c r="E53" s="75">
        <v>-254.471231372452</v>
      </c>
    </row>
    <row r="54" spans="1:5" x14ac:dyDescent="0.25">
      <c r="A54" s="75">
        <v>1981</v>
      </c>
      <c r="B54" s="75">
        <v>-209.40336251193099</v>
      </c>
      <c r="C54" s="75">
        <v>-273.49723172728602</v>
      </c>
      <c r="D54" s="75">
        <v>-179.50586395839201</v>
      </c>
      <c r="E54" s="75">
        <v>-248.84550383778</v>
      </c>
    </row>
    <row r="55" spans="1:5" x14ac:dyDescent="0.25">
      <c r="A55" s="75">
        <v>1982</v>
      </c>
      <c r="B55" s="75">
        <v>-209.070755919692</v>
      </c>
      <c r="C55" s="75">
        <v>-270.36813139872203</v>
      </c>
      <c r="D55" s="75">
        <v>-176.131521287336</v>
      </c>
      <c r="E55" s="75">
        <v>-242.844948581285</v>
      </c>
    </row>
    <row r="56" spans="1:5" x14ac:dyDescent="0.25">
      <c r="A56" s="75">
        <v>1983</v>
      </c>
      <c r="B56" s="75">
        <v>-208.683717162752</v>
      </c>
      <c r="C56" s="75">
        <v>-267.17655378606997</v>
      </c>
      <c r="D56" s="75">
        <v>-172.975226470911</v>
      </c>
      <c r="E56" s="75">
        <v>-237.301394002688</v>
      </c>
    </row>
    <row r="57" spans="1:5" x14ac:dyDescent="0.25">
      <c r="A57" s="75">
        <v>1984</v>
      </c>
      <c r="B57" s="75">
        <v>-208.389675481832</v>
      </c>
      <c r="C57" s="75">
        <v>-264.35312434364698</v>
      </c>
      <c r="D57" s="75">
        <v>-169.95733546206901</v>
      </c>
      <c r="E57" s="75">
        <v>-231.83044303617399</v>
      </c>
    </row>
    <row r="58" spans="1:5" x14ac:dyDescent="0.25">
      <c r="A58" s="75">
        <v>1985</v>
      </c>
      <c r="B58" s="75">
        <v>-208.11858657071599</v>
      </c>
      <c r="C58" s="75">
        <v>-261.65900705919699</v>
      </c>
      <c r="D58" s="75">
        <v>-167.12421824899599</v>
      </c>
      <c r="E58" s="75">
        <v>-226.71451247536299</v>
      </c>
    </row>
    <row r="59" spans="1:5" x14ac:dyDescent="0.25">
      <c r="A59" s="75">
        <v>1986</v>
      </c>
      <c r="B59" s="75">
        <v>-207.90060777283799</v>
      </c>
      <c r="C59" s="75">
        <v>-258.36269430686701</v>
      </c>
      <c r="D59" s="75">
        <v>-164.49770836421499</v>
      </c>
      <c r="E59" s="75">
        <v>-221.90413156438001</v>
      </c>
    </row>
    <row r="60" spans="1:5" x14ac:dyDescent="0.25">
      <c r="A60" s="75">
        <v>1987</v>
      </c>
      <c r="B60" s="75">
        <v>-207.65174655232701</v>
      </c>
      <c r="C60" s="75">
        <v>-255.49438251057401</v>
      </c>
      <c r="D60" s="75">
        <v>-161.930526084105</v>
      </c>
      <c r="E60" s="75">
        <v>-216.92241460108801</v>
      </c>
    </row>
    <row r="61" spans="1:5" x14ac:dyDescent="0.25">
      <c r="A61" s="75">
        <v>1988</v>
      </c>
      <c r="B61" s="75">
        <v>-207.36363794554001</v>
      </c>
      <c r="C61" s="75">
        <v>-252.77316854710199</v>
      </c>
      <c r="D61" s="75">
        <v>-159.44986912398301</v>
      </c>
      <c r="E61" s="75">
        <v>-212.278170137952</v>
      </c>
    </row>
    <row r="62" spans="1:5" x14ac:dyDescent="0.25">
      <c r="A62" s="75">
        <v>1989</v>
      </c>
      <c r="B62" s="75">
        <v>-207.20561346492099</v>
      </c>
      <c r="C62" s="75">
        <v>-249.821282011802</v>
      </c>
      <c r="D62" s="75">
        <v>-157.15838099695799</v>
      </c>
      <c r="E62" s="75">
        <v>-207.87859408746999</v>
      </c>
    </row>
    <row r="63" spans="1:5" x14ac:dyDescent="0.25">
      <c r="A63" s="75">
        <v>1990</v>
      </c>
      <c r="B63" s="75">
        <v>-207.034777720915</v>
      </c>
      <c r="C63" s="75">
        <v>-246.427435575987</v>
      </c>
      <c r="D63" s="75">
        <v>-154.976970818311</v>
      </c>
      <c r="E63" s="75">
        <v>-203.551692698631</v>
      </c>
    </row>
    <row r="64" spans="1:5" x14ac:dyDescent="0.25">
      <c r="A64" s="75">
        <v>1991</v>
      </c>
      <c r="B64" s="75">
        <v>-206.89550731599499</v>
      </c>
      <c r="C64" s="75">
        <v>-243.71234715208101</v>
      </c>
      <c r="D64" s="75">
        <v>-152.91629533692301</v>
      </c>
      <c r="E64" s="75">
        <v>-199.60981382918601</v>
      </c>
    </row>
    <row r="65" spans="1:5" x14ac:dyDescent="0.25">
      <c r="A65" s="75">
        <v>1992</v>
      </c>
      <c r="B65" s="75">
        <v>-206.81364938159899</v>
      </c>
      <c r="C65" s="75">
        <v>-240.77173628788901</v>
      </c>
      <c r="D65" s="75">
        <v>-150.87970905891299</v>
      </c>
      <c r="E65" s="75">
        <v>-195.741103066693</v>
      </c>
    </row>
    <row r="66" spans="1:5" x14ac:dyDescent="0.25">
      <c r="A66" s="75">
        <v>1993</v>
      </c>
      <c r="B66" s="75">
        <v>-206.77504984225601</v>
      </c>
      <c r="C66" s="75">
        <v>-237.91951781324201</v>
      </c>
      <c r="D66" s="75">
        <v>-148.93379632370301</v>
      </c>
      <c r="E66" s="75">
        <v>-192.23189618478401</v>
      </c>
    </row>
    <row r="67" spans="1:5" x14ac:dyDescent="0.25">
      <c r="A67" s="75">
        <v>1994</v>
      </c>
      <c r="B67" s="75">
        <v>-206.81347868465099</v>
      </c>
      <c r="C67" s="75">
        <v>-234.94496232163999</v>
      </c>
      <c r="D67" s="75">
        <v>-147.00709964745599</v>
      </c>
      <c r="E67" s="75">
        <v>-188.884296721927</v>
      </c>
    </row>
    <row r="68" spans="1:5" x14ac:dyDescent="0.25">
      <c r="A68" s="75">
        <v>1995</v>
      </c>
      <c r="B68" s="75">
        <v>-206.92055367102199</v>
      </c>
      <c r="C68" s="75">
        <v>-232.030181005575</v>
      </c>
      <c r="D68" s="75">
        <v>-145.14117012451399</v>
      </c>
      <c r="E68" s="75">
        <v>-185.88777665312099</v>
      </c>
    </row>
    <row r="69" spans="1:5" x14ac:dyDescent="0.25">
      <c r="A69" s="75">
        <v>1996</v>
      </c>
      <c r="B69" s="75">
        <v>-207.002339630813</v>
      </c>
      <c r="C69" s="75">
        <v>-228.90934977457701</v>
      </c>
      <c r="D69" s="75">
        <v>-143.213494870749</v>
      </c>
      <c r="E69" s="75">
        <v>-182.930543804103</v>
      </c>
    </row>
    <row r="70" spans="1:5" x14ac:dyDescent="0.25">
      <c r="A70" s="75">
        <v>1997</v>
      </c>
      <c r="B70" s="75">
        <v>-207.089472521793</v>
      </c>
      <c r="C70" s="75">
        <v>-225.81128687715599</v>
      </c>
      <c r="D70" s="75">
        <v>-141.33519857439799</v>
      </c>
      <c r="E70" s="75">
        <v>-180.48472624353099</v>
      </c>
    </row>
    <row r="71" spans="1:5" x14ac:dyDescent="0.25">
      <c r="A71" s="75">
        <v>1998</v>
      </c>
      <c r="B71" s="75">
        <v>-207.288263847954</v>
      </c>
      <c r="C71" s="75">
        <v>-222.29785951942799</v>
      </c>
      <c r="D71" s="75">
        <v>-139.35857231601801</v>
      </c>
      <c r="E71" s="75">
        <v>-177.95768600994001</v>
      </c>
    </row>
    <row r="72" spans="1:5" x14ac:dyDescent="0.25">
      <c r="A72" s="75">
        <v>1999</v>
      </c>
      <c r="B72" s="75">
        <v>-207.617975419705</v>
      </c>
      <c r="C72" s="75">
        <v>-218.96898690402199</v>
      </c>
      <c r="D72" s="75">
        <v>-137.480329064312</v>
      </c>
      <c r="E72" s="75">
        <v>-175.81768902246799</v>
      </c>
    </row>
    <row r="73" spans="1:5" x14ac:dyDescent="0.25">
      <c r="A73" s="75">
        <v>2000</v>
      </c>
      <c r="B73" s="75">
        <v>-208.11203907733699</v>
      </c>
      <c r="C73" s="75">
        <v>-215.55632159310201</v>
      </c>
      <c r="D73" s="75">
        <v>-135.64082293985399</v>
      </c>
      <c r="E73" s="75">
        <v>-173.94216601693699</v>
      </c>
    </row>
    <row r="74" spans="1:5" x14ac:dyDescent="0.25">
      <c r="A74" s="75">
        <v>2001</v>
      </c>
      <c r="B74" s="75">
        <v>-208.89350744766</v>
      </c>
      <c r="C74" s="75">
        <v>-212.136402961964</v>
      </c>
      <c r="D74" s="75">
        <v>-133.94544056523699</v>
      </c>
      <c r="E74" s="75">
        <v>-172.27045171526001</v>
      </c>
    </row>
    <row r="75" spans="1:5" x14ac:dyDescent="0.25">
      <c r="A75" s="75">
        <v>2002</v>
      </c>
      <c r="B75" s="75">
        <v>-209.75951995995999</v>
      </c>
      <c r="C75" s="75">
        <v>-208.67407620374999</v>
      </c>
      <c r="D75" s="75">
        <v>-132.266747336154</v>
      </c>
      <c r="E75" s="75">
        <v>-170.570120154411</v>
      </c>
    </row>
    <row r="76" spans="1:5" x14ac:dyDescent="0.25">
      <c r="A76" s="75">
        <v>2003</v>
      </c>
      <c r="B76" s="75">
        <v>-210.64626272505399</v>
      </c>
      <c r="C76" s="75">
        <v>-205.08382882420699</v>
      </c>
      <c r="D76" s="75">
        <v>-130.680252416765</v>
      </c>
      <c r="E76" s="75">
        <v>-168.874871482435</v>
      </c>
    </row>
    <row r="77" spans="1:5" x14ac:dyDescent="0.25">
      <c r="A77" s="75">
        <v>2004</v>
      </c>
      <c r="B77" s="75">
        <v>-211.52191287969501</v>
      </c>
      <c r="C77" s="75">
        <v>-201.42396877739199</v>
      </c>
      <c r="D77" s="75">
        <v>-129.247919756306</v>
      </c>
      <c r="E77" s="75">
        <v>-167.27306434955199</v>
      </c>
    </row>
    <row r="78" spans="1:5" x14ac:dyDescent="0.25">
      <c r="A78" s="75">
        <v>2005</v>
      </c>
      <c r="B78" s="75">
        <v>-212.38054253055401</v>
      </c>
      <c r="C78" s="75">
        <v>-197.627875614327</v>
      </c>
      <c r="D78" s="75">
        <v>-127.865959377975</v>
      </c>
      <c r="E78" s="75">
        <v>-165.48712864608001</v>
      </c>
    </row>
    <row r="79" spans="1:5" x14ac:dyDescent="0.25">
      <c r="A79" s="75">
        <v>2006</v>
      </c>
      <c r="B79" s="75">
        <v>-213.16374046604699</v>
      </c>
      <c r="C79" s="75">
        <v>-193.76107085114501</v>
      </c>
      <c r="D79" s="75">
        <v>-126.48699375362401</v>
      </c>
      <c r="E79" s="75">
        <v>-163.510080748886</v>
      </c>
    </row>
    <row r="80" spans="1:5" x14ac:dyDescent="0.25">
      <c r="A80" s="75">
        <v>2007</v>
      </c>
      <c r="B80" s="75">
        <v>-213.973739938563</v>
      </c>
      <c r="C80" s="75">
        <v>-189.992074096278</v>
      </c>
      <c r="D80" s="75">
        <v>-125.20978135984799</v>
      </c>
      <c r="E80" s="75">
        <v>-161.606698886239</v>
      </c>
    </row>
    <row r="81" spans="1:5" x14ac:dyDescent="0.25">
      <c r="A81" s="75">
        <v>2008</v>
      </c>
      <c r="B81" s="75">
        <v>-214.65777652176499</v>
      </c>
      <c r="C81" s="75">
        <v>-185.90321494054999</v>
      </c>
      <c r="D81" s="75">
        <v>-123.76283294753701</v>
      </c>
      <c r="E81" s="75">
        <v>-159.21723350693799</v>
      </c>
    </row>
    <row r="82" spans="1:5" x14ac:dyDescent="0.25">
      <c r="A82" s="75">
        <v>2009</v>
      </c>
      <c r="B82" s="75">
        <v>-215.373847848785</v>
      </c>
      <c r="C82" s="75">
        <v>-182.18215362278499</v>
      </c>
      <c r="D82" s="75">
        <v>-122.463401786491</v>
      </c>
      <c r="E82" s="75">
        <v>-157.05701120007001</v>
      </c>
    </row>
    <row r="83" spans="1:5" x14ac:dyDescent="0.25">
      <c r="A83" s="75">
        <v>2010</v>
      </c>
      <c r="B83" s="75">
        <v>-216.032675135847</v>
      </c>
      <c r="C83" s="75">
        <v>-178.421461929797</v>
      </c>
      <c r="D83" s="75">
        <v>-121.158610457284</v>
      </c>
      <c r="E83" s="75">
        <v>-154.86524050071301</v>
      </c>
    </row>
    <row r="84" spans="1:5" x14ac:dyDescent="0.25">
      <c r="A84" s="75">
        <v>2011</v>
      </c>
      <c r="B84" s="75">
        <v>-216.68264640089299</v>
      </c>
      <c r="C84" s="75">
        <v>-174.8997505591</v>
      </c>
      <c r="D84" s="75">
        <v>-119.980890179238</v>
      </c>
      <c r="E84" s="75">
        <v>-152.77946476674501</v>
      </c>
    </row>
    <row r="85" spans="1:5" x14ac:dyDescent="0.25">
      <c r="A85" s="75">
        <v>2012</v>
      </c>
      <c r="B85" s="75">
        <v>-217.229958632463</v>
      </c>
      <c r="C85" s="75">
        <v>-171.44438475533701</v>
      </c>
      <c r="D85" s="75">
        <v>-118.814061791667</v>
      </c>
      <c r="E85" s="75">
        <v>-150.72263613134399</v>
      </c>
    </row>
    <row r="86" spans="1:5" x14ac:dyDescent="0.25">
      <c r="A86" s="75">
        <v>2013</v>
      </c>
      <c r="B86" s="75">
        <v>-217.748880783419</v>
      </c>
      <c r="C86" s="75">
        <v>-168.09973598079401</v>
      </c>
      <c r="D86" s="75">
        <v>-117.73030800472699</v>
      </c>
      <c r="E86" s="75">
        <v>-148.73026094971499</v>
      </c>
    </row>
    <row r="87" spans="1:5" x14ac:dyDescent="0.25">
      <c r="A87" s="75">
        <v>2014</v>
      </c>
      <c r="B87" s="75">
        <v>-218.06020174447599</v>
      </c>
      <c r="C87" s="75">
        <v>-164.32488328269801</v>
      </c>
      <c r="D87" s="75">
        <v>-116.412368452389</v>
      </c>
      <c r="E87" s="75">
        <v>-146.323617708554</v>
      </c>
    </row>
    <row r="88" spans="1:5" x14ac:dyDescent="0.25">
      <c r="A88" s="75">
        <v>2015</v>
      </c>
      <c r="B88" s="75">
        <v>-218.530053880628</v>
      </c>
      <c r="C88" s="75">
        <v>-161.164088944594</v>
      </c>
      <c r="D88" s="75">
        <v>-115.425182053518</v>
      </c>
      <c r="E88" s="75">
        <v>-144.36405274053399</v>
      </c>
    </row>
    <row r="89" spans="1:5" x14ac:dyDescent="0.25">
      <c r="A89" s="75">
        <v>2016</v>
      </c>
      <c r="B89" s="75">
        <v>-218.86141892698299</v>
      </c>
      <c r="C89" s="75">
        <v>-157.76153383753999</v>
      </c>
      <c r="D89" s="75">
        <v>-114.257484466543</v>
      </c>
      <c r="E89" s="75">
        <v>-142.046020933221</v>
      </c>
    </row>
    <row r="90" spans="1:5" x14ac:dyDescent="0.25">
      <c r="A90" s="75">
        <v>2017</v>
      </c>
      <c r="B90" s="75">
        <v>-219.28343934160401</v>
      </c>
      <c r="C90" s="75">
        <v>-154.771463408405</v>
      </c>
      <c r="D90" s="75">
        <v>-113.288180567176</v>
      </c>
      <c r="E90" s="75">
        <v>-140.04695294019501</v>
      </c>
    </row>
    <row r="91" spans="1:5" x14ac:dyDescent="0.25">
      <c r="A91" s="75">
        <v>2018</v>
      </c>
      <c r="B91" s="75">
        <v>-219.76967040351499</v>
      </c>
      <c r="C91" s="75">
        <v>-151.993783380168</v>
      </c>
      <c r="D91" s="75">
        <v>-112.33287270448599</v>
      </c>
      <c r="E91" s="75">
        <v>-138.00137179402401</v>
      </c>
    </row>
    <row r="92" spans="1:5" x14ac:dyDescent="0.25">
      <c r="A92" s="75">
        <v>2019</v>
      </c>
      <c r="B92" s="75">
        <v>-219.949100028017</v>
      </c>
      <c r="C92" s="75">
        <v>-148.58521199982599</v>
      </c>
      <c r="D92" s="75">
        <v>-111.136090941558</v>
      </c>
      <c r="E92" s="75">
        <v>-135.49456776626801</v>
      </c>
    </row>
    <row r="93" spans="1:5" x14ac:dyDescent="0.25">
      <c r="A93" s="75">
        <v>2020</v>
      </c>
      <c r="B93" s="75">
        <v>-219.959002415112</v>
      </c>
      <c r="C93" s="75">
        <v>-145.026527003686</v>
      </c>
      <c r="D93" s="75">
        <v>-109.930362240818</v>
      </c>
      <c r="E93" s="75">
        <v>-132.89209416450899</v>
      </c>
    </row>
    <row r="94" spans="1:5" x14ac:dyDescent="0.25">
      <c r="A94" s="75">
        <v>2021</v>
      </c>
      <c r="B94" s="75">
        <v>-219.84218037896599</v>
      </c>
      <c r="C94" s="75">
        <v>-141.427625715631</v>
      </c>
      <c r="D94" s="75">
        <v>-108.77633962209001</v>
      </c>
      <c r="E94" s="75">
        <v>-130.25571862966399</v>
      </c>
    </row>
    <row r="95" spans="1:5" x14ac:dyDescent="0.25">
      <c r="A95" s="75">
        <v>2022</v>
      </c>
      <c r="B95" s="75">
        <v>-223.724739101626</v>
      </c>
      <c r="C95" s="75">
        <v>-140.50285867312101</v>
      </c>
      <c r="D95" s="75">
        <v>-109.69289775686801</v>
      </c>
      <c r="E95" s="75">
        <v>-129.97330637676299</v>
      </c>
    </row>
    <row r="96" spans="1:5" x14ac:dyDescent="0.25">
      <c r="A96" s="75">
        <v>2023</v>
      </c>
      <c r="B96" s="75">
        <v>-226.851227857922</v>
      </c>
      <c r="C96" s="75">
        <v>-139.60126094222301</v>
      </c>
      <c r="D96" s="75">
        <v>-110.355279124894</v>
      </c>
      <c r="E96" s="75">
        <v>-129.63234183110001</v>
      </c>
    </row>
    <row r="97" spans="1:5" x14ac:dyDescent="0.25">
      <c r="A97" s="75">
        <v>2024</v>
      </c>
      <c r="B97" s="75">
        <v>-229.201536663269</v>
      </c>
      <c r="C97" s="75">
        <v>-138.69014288849499</v>
      </c>
      <c r="D97" s="75">
        <v>-110.749685731949</v>
      </c>
      <c r="E97" s="75">
        <v>-129.225647495701</v>
      </c>
    </row>
    <row r="98" spans="1:5" x14ac:dyDescent="0.25">
      <c r="A98" s="75">
        <v>2025</v>
      </c>
      <c r="B98" s="75">
        <v>-230.786187338113</v>
      </c>
      <c r="C98" s="75">
        <v>-137.90368980533901</v>
      </c>
      <c r="D98" s="75">
        <v>-110.91962318253999</v>
      </c>
      <c r="E98" s="75">
        <v>-128.86438768614599</v>
      </c>
    </row>
    <row r="99" spans="1:5" x14ac:dyDescent="0.25">
      <c r="A99" s="75">
        <v>2026</v>
      </c>
      <c r="B99" s="75">
        <v>-231.59184980846899</v>
      </c>
      <c r="C99" s="75">
        <v>-137.230313651925</v>
      </c>
      <c r="D99" s="75">
        <v>-110.845965033805</v>
      </c>
      <c r="E99" s="75">
        <v>-128.56212048194601</v>
      </c>
    </row>
    <row r="100" spans="1:5" x14ac:dyDescent="0.25">
      <c r="A100" s="75">
        <v>2027</v>
      </c>
      <c r="B100" s="75">
        <v>-232.383136992348</v>
      </c>
      <c r="C100" s="75">
        <v>-136.70142646332599</v>
      </c>
      <c r="D100" s="75">
        <v>-110.804287845609</v>
      </c>
      <c r="E100" s="75">
        <v>-128.327816021437</v>
      </c>
    </row>
    <row r="101" spans="1:5" x14ac:dyDescent="0.25">
      <c r="A101" s="75">
        <v>2028</v>
      </c>
      <c r="B101" s="75">
        <v>-233.148416846825</v>
      </c>
      <c r="C101" s="75">
        <v>-136.27173527884901</v>
      </c>
      <c r="D101" s="75">
        <v>-110.781767789067</v>
      </c>
      <c r="E101" s="75">
        <v>-128.143776296613</v>
      </c>
    </row>
    <row r="102" spans="1:5" x14ac:dyDescent="0.25">
      <c r="A102" s="75">
        <v>2029</v>
      </c>
      <c r="B102" s="75">
        <v>-233.88218535761899</v>
      </c>
      <c r="C102" s="75">
        <v>-135.91109633338399</v>
      </c>
      <c r="D102" s="75">
        <v>-110.772298420071</v>
      </c>
      <c r="E102" s="75">
        <v>-128.000724068972</v>
      </c>
    </row>
    <row r="103" spans="1:5" x14ac:dyDescent="0.25">
      <c r="A103" s="75">
        <v>2030</v>
      </c>
      <c r="B103" s="75">
        <v>-234.58580593220299</v>
      </c>
      <c r="C103" s="75">
        <v>-135.60732097909801</v>
      </c>
      <c r="D103" s="75">
        <v>-110.771119368054</v>
      </c>
      <c r="E103" s="75">
        <v>-127.898075235314</v>
      </c>
    </row>
    <row r="104" spans="1:5" x14ac:dyDescent="0.25">
      <c r="A104" s="75">
        <v>2031</v>
      </c>
      <c r="B104" s="75">
        <v>-235.25921967843999</v>
      </c>
      <c r="C104" s="75">
        <v>-135.354800543491</v>
      </c>
      <c r="D104" s="75">
        <v>-110.7784384373</v>
      </c>
      <c r="E104" s="75">
        <v>-127.836840137091</v>
      </c>
    </row>
    <row r="105" spans="1:5" x14ac:dyDescent="0.25">
      <c r="A105" s="75">
        <v>2032</v>
      </c>
      <c r="B105" s="75">
        <v>-235.90026765137901</v>
      </c>
      <c r="C105" s="75">
        <v>-135.14561037604</v>
      </c>
      <c r="D105" s="75">
        <v>-110.79340275686999</v>
      </c>
      <c r="E105" s="75">
        <v>-127.81131694282</v>
      </c>
    </row>
    <row r="106" spans="1:5" x14ac:dyDescent="0.25">
      <c r="A106" s="75">
        <v>2033</v>
      </c>
      <c r="B106" s="75">
        <v>-236.51182128166101</v>
      </c>
      <c r="C106" s="75">
        <v>-134.99290120446199</v>
      </c>
      <c r="D106" s="75">
        <v>-110.81936502852901</v>
      </c>
      <c r="E106" s="75">
        <v>-127.831363891637</v>
      </c>
    </row>
    <row r="107" spans="1:5" x14ac:dyDescent="0.25">
      <c r="A107" s="75">
        <v>2034</v>
      </c>
      <c r="B107" s="75">
        <v>-237.09429524569799</v>
      </c>
      <c r="C107" s="75">
        <v>-134.87544351263901</v>
      </c>
      <c r="D107" s="75">
        <v>-110.847950487969</v>
      </c>
      <c r="E107" s="75">
        <v>-127.882934833291</v>
      </c>
    </row>
    <row r="108" spans="1:5" x14ac:dyDescent="0.25">
      <c r="A108" s="75">
        <v>2035</v>
      </c>
      <c r="B108" s="75">
        <v>-237.64625882834</v>
      </c>
      <c r="C108" s="75">
        <v>-134.789435768538</v>
      </c>
      <c r="D108" s="75">
        <v>-110.884916388853</v>
      </c>
      <c r="E108" s="75">
        <v>-127.967070911508</v>
      </c>
    </row>
    <row r="109" spans="1:5" x14ac:dyDescent="0.25">
      <c r="A109" s="75">
        <v>2036</v>
      </c>
      <c r="B109" s="75">
        <v>-238.17027503365901</v>
      </c>
      <c r="C109" s="75">
        <v>-134.761965074778</v>
      </c>
      <c r="D109" s="75">
        <v>-110.935434404673</v>
      </c>
      <c r="E109" s="75">
        <v>-128.09814247478201</v>
      </c>
    </row>
    <row r="110" spans="1:5" x14ac:dyDescent="0.25">
      <c r="A110" s="75">
        <v>2037</v>
      </c>
      <c r="B110" s="75">
        <v>-238.67407244148899</v>
      </c>
      <c r="C110" s="75">
        <v>-134.78590783579099</v>
      </c>
      <c r="D110" s="75">
        <v>-110.999089330405</v>
      </c>
      <c r="E110" s="75">
        <v>-128.26936137146399</v>
      </c>
    </row>
    <row r="111" spans="1:5" x14ac:dyDescent="0.25">
      <c r="A111" s="75">
        <v>2038</v>
      </c>
      <c r="B111" s="75">
        <v>-239.16048424517001</v>
      </c>
      <c r="C111" s="75">
        <v>-134.85014989227099</v>
      </c>
      <c r="D111" s="75">
        <v>-111.070413278012</v>
      </c>
      <c r="E111" s="75">
        <v>-128.47004547208499</v>
      </c>
    </row>
    <row r="112" spans="1:5" x14ac:dyDescent="0.25">
      <c r="A112" s="75">
        <v>2039</v>
      </c>
      <c r="B112" s="75">
        <v>-239.62864913802201</v>
      </c>
      <c r="C112" s="75">
        <v>-134.93928140005801</v>
      </c>
      <c r="D112" s="75">
        <v>-111.146087878695</v>
      </c>
      <c r="E112" s="75">
        <v>-128.68888024656101</v>
      </c>
    </row>
    <row r="113" spans="1:5" x14ac:dyDescent="0.25">
      <c r="A113" s="75">
        <v>2040</v>
      </c>
      <c r="B113" s="75">
        <v>-240.07839731708299</v>
      </c>
      <c r="C113" s="75">
        <v>-135.04192829108101</v>
      </c>
      <c r="D113" s="75">
        <v>-111.221133058436</v>
      </c>
      <c r="E113" s="75">
        <v>-128.916328518553</v>
      </c>
    </row>
    <row r="114" spans="1:5" x14ac:dyDescent="0.25">
      <c r="A114" s="75">
        <v>2041</v>
      </c>
      <c r="B114" s="75">
        <v>-240.50884001943501</v>
      </c>
      <c r="C114" s="75">
        <v>-135.15019518186099</v>
      </c>
      <c r="D114" s="75">
        <v>-111.29338054638301</v>
      </c>
      <c r="E114" s="75">
        <v>-129.14368997293499</v>
      </c>
    </row>
    <row r="115" spans="1:5" x14ac:dyDescent="0.25">
      <c r="A115" s="75">
        <v>2042</v>
      </c>
      <c r="B115" s="75">
        <v>-240.91718219636999</v>
      </c>
      <c r="C115" s="75">
        <v>-135.248724733187</v>
      </c>
      <c r="D115" s="75">
        <v>-111.359143451764</v>
      </c>
      <c r="E115" s="75">
        <v>-129.35733099071001</v>
      </c>
    </row>
    <row r="116" spans="1:5" x14ac:dyDescent="0.25">
      <c r="A116" s="75">
        <v>2043</v>
      </c>
      <c r="B116" s="75">
        <v>-241.303949940119</v>
      </c>
      <c r="C116" s="75">
        <v>-135.327118472715</v>
      </c>
      <c r="D116" s="75">
        <v>-111.414082082145</v>
      </c>
      <c r="E116" s="75">
        <v>-129.54879258932701</v>
      </c>
    </row>
    <row r="117" spans="1:5" x14ac:dyDescent="0.25">
      <c r="A117" s="75">
        <v>2044</v>
      </c>
      <c r="B117" s="75">
        <v>-241.669884377111</v>
      </c>
      <c r="C117" s="75">
        <v>-135.37711995586201</v>
      </c>
      <c r="D117" s="75">
        <v>-111.45560019409299</v>
      </c>
      <c r="E117" s="75">
        <v>-129.71080008256001</v>
      </c>
    </row>
    <row r="118" spans="1:5" x14ac:dyDescent="0.25">
      <c r="A118" s="75">
        <v>2045</v>
      </c>
      <c r="B118" s="75">
        <v>-242.014551157169</v>
      </c>
      <c r="C118" s="75">
        <v>-135.402590766115</v>
      </c>
      <c r="D118" s="75">
        <v>-111.487910644563</v>
      </c>
      <c r="E118" s="75">
        <v>-129.84381981946299</v>
      </c>
    </row>
    <row r="119" spans="1:5" x14ac:dyDescent="0.25">
      <c r="A119" s="75">
        <v>2046</v>
      </c>
      <c r="B119" s="75">
        <v>-242.33901023007701</v>
      </c>
      <c r="C119" s="75">
        <v>-135.39825850931501</v>
      </c>
      <c r="D119" s="75">
        <v>-111.506924190105</v>
      </c>
      <c r="E119" s="75">
        <v>-129.941740347831</v>
      </c>
    </row>
    <row r="120" spans="1:5" x14ac:dyDescent="0.25">
      <c r="A120" s="75">
        <v>2047</v>
      </c>
      <c r="B120" s="75">
        <v>-242.64392038684201</v>
      </c>
      <c r="C120" s="75">
        <v>-135.357974410346</v>
      </c>
      <c r="D120" s="75">
        <v>-111.50943370097301</v>
      </c>
      <c r="E120" s="75">
        <v>-129.998851215288</v>
      </c>
    </row>
    <row r="121" spans="1:5" x14ac:dyDescent="0.25">
      <c r="A121" s="75">
        <v>2048</v>
      </c>
      <c r="B121" s="75">
        <v>-242.92938704747101</v>
      </c>
      <c r="C121" s="75">
        <v>-135.271727473108</v>
      </c>
      <c r="D121" s="75">
        <v>-111.49219504886899</v>
      </c>
      <c r="E121" s="75">
        <v>-130.00584148350799</v>
      </c>
    </row>
    <row r="122" spans="1:5" x14ac:dyDescent="0.25">
      <c r="A122" s="75">
        <v>2049</v>
      </c>
      <c r="B122" s="75">
        <v>-243.194322685461</v>
      </c>
      <c r="C122" s="75">
        <v>-135.13013579464101</v>
      </c>
      <c r="D122" s="75">
        <v>-111.45334137238601</v>
      </c>
      <c r="E122" s="75">
        <v>-129.95578338737201</v>
      </c>
    </row>
    <row r="123" spans="1:5" x14ac:dyDescent="0.25">
      <c r="A123" s="75">
        <v>2050</v>
      </c>
      <c r="B123" s="75">
        <v>-243.43947079115401</v>
      </c>
      <c r="C123" s="75">
        <v>-134.934486828839</v>
      </c>
      <c r="D123" s="75">
        <v>-111.39262159894299</v>
      </c>
      <c r="E123" s="75">
        <v>-129.84999750933301</v>
      </c>
    </row>
    <row r="124" spans="1:5" x14ac:dyDescent="0.25">
      <c r="A124" s="75">
        <v>2051</v>
      </c>
      <c r="B124" s="75">
        <v>-243.66579456805201</v>
      </c>
      <c r="C124" s="75">
        <v>-134.69208504665701</v>
      </c>
      <c r="D124" s="75">
        <v>-111.312786182332</v>
      </c>
      <c r="E124" s="75">
        <v>-129.69437387865099</v>
      </c>
    </row>
    <row r="125" spans="1:5" x14ac:dyDescent="0.25">
      <c r="A125" s="75">
        <v>2052</v>
      </c>
      <c r="B125" s="75">
        <v>-243.87323805595301</v>
      </c>
      <c r="C125" s="75">
        <v>-134.414816850585</v>
      </c>
      <c r="D125" s="75">
        <v>-111.220291307937</v>
      </c>
      <c r="E125" s="75">
        <v>-129.498963138156</v>
      </c>
    </row>
    <row r="126" spans="1:5" x14ac:dyDescent="0.25">
      <c r="A126" s="75">
        <v>2053</v>
      </c>
      <c r="B126" s="75">
        <v>-244.063204996255</v>
      </c>
      <c r="C126" s="75">
        <v>-134.10821557645599</v>
      </c>
      <c r="D126" s="75">
        <v>-111.115383660094</v>
      </c>
      <c r="E126" s="75">
        <v>-129.27018803671899</v>
      </c>
    </row>
    <row r="127" spans="1:5" x14ac:dyDescent="0.25">
      <c r="A127" s="75">
        <v>2054</v>
      </c>
      <c r="B127" s="75">
        <v>-244.23727423786201</v>
      </c>
      <c r="C127" s="75">
        <v>-133.77975756622399</v>
      </c>
      <c r="D127" s="75">
        <v>-111.000958391374</v>
      </c>
      <c r="E127" s="75">
        <v>-129.016280302344</v>
      </c>
    </row>
    <row r="128" spans="1:5" x14ac:dyDescent="0.25">
      <c r="A128" s="75">
        <v>2055</v>
      </c>
      <c r="B128" s="75">
        <v>-244.39702752310799</v>
      </c>
      <c r="C128" s="75">
        <v>-133.44445579057501</v>
      </c>
      <c r="D128" s="75">
        <v>-110.882748817409</v>
      </c>
      <c r="E128" s="75">
        <v>-128.75092017926599</v>
      </c>
    </row>
    <row r="129" spans="1:5" x14ac:dyDescent="0.25">
      <c r="A129" s="75">
        <v>2056</v>
      </c>
      <c r="B129" s="75">
        <v>-244.54235805289801</v>
      </c>
      <c r="C129" s="75">
        <v>-133.111037022343</v>
      </c>
      <c r="D129" s="75">
        <v>-110.765949346754</v>
      </c>
      <c r="E129" s="75">
        <v>-128.482867689503</v>
      </c>
    </row>
    <row r="130" spans="1:5" x14ac:dyDescent="0.25">
      <c r="A130" s="75">
        <v>2057</v>
      </c>
      <c r="B130" s="75">
        <v>-244.67527345882701</v>
      </c>
      <c r="C130" s="75">
        <v>-132.79614653241899</v>
      </c>
      <c r="D130" s="75">
        <v>-110.654880532237</v>
      </c>
      <c r="E130" s="75">
        <v>-128.226126201227</v>
      </c>
    </row>
    <row r="131" spans="1:5" x14ac:dyDescent="0.25">
      <c r="A131" s="75">
        <v>2058</v>
      </c>
      <c r="B131" s="75">
        <v>-244.796805775845</v>
      </c>
      <c r="C131" s="75">
        <v>-132.508089107172</v>
      </c>
      <c r="D131" s="75">
        <v>-110.55347323807101</v>
      </c>
      <c r="E131" s="75">
        <v>-127.98882061646</v>
      </c>
    </row>
    <row r="132" spans="1:5" x14ac:dyDescent="0.25">
      <c r="A132" s="75">
        <v>2059</v>
      </c>
      <c r="B132" s="75">
        <v>-244.907802562001</v>
      </c>
      <c r="C132" s="75">
        <v>-132.25354400813799</v>
      </c>
      <c r="D132" s="75">
        <v>-110.464675978413</v>
      </c>
      <c r="E132" s="75">
        <v>-127.777715741386</v>
      </c>
    </row>
    <row r="133" spans="1:5" x14ac:dyDescent="0.25">
      <c r="A133" s="77">
        <v>2060</v>
      </c>
      <c r="B133" s="77">
        <v>-245.00785165923099</v>
      </c>
      <c r="C133" s="77">
        <v>-132.03796455576901</v>
      </c>
      <c r="D133" s="77">
        <v>-110.392838822408</v>
      </c>
      <c r="E133" s="77">
        <v>-127.59777296879</v>
      </c>
    </row>
  </sheetData>
  <mergeCells count="2">
    <mergeCell ref="A1:E1"/>
    <mergeCell ref="G1:H1"/>
  </mergeCells>
  <pageMargins left="0.7" right="0.7" top="0.75" bottom="0.75" header="0.3" footer="0.3"/>
  <pageSetup paperSize="9" orientation="portrait" horizontalDpi="300" verticalDpi="30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F113"/>
  <sheetViews>
    <sheetView workbookViewId="0">
      <selection sqref="A1:C1"/>
    </sheetView>
  </sheetViews>
  <sheetFormatPr defaultRowHeight="15" x14ac:dyDescent="0.25"/>
  <cols>
    <col min="1" max="1" width="7.28515625" customWidth="1"/>
    <col min="2" max="2" width="33.7109375" customWidth="1"/>
    <col min="3" max="3" width="36.7109375" customWidth="1"/>
    <col min="5" max="6" width="12.7109375" customWidth="1"/>
  </cols>
  <sheetData>
    <row r="1" spans="1:6" ht="15.75" x14ac:dyDescent="0.25">
      <c r="A1" s="91" t="s">
        <v>30</v>
      </c>
      <c r="B1" s="92"/>
      <c r="C1" s="92"/>
      <c r="E1" s="91" t="s">
        <v>31</v>
      </c>
      <c r="F1" s="92"/>
    </row>
    <row r="2" spans="1:6" x14ac:dyDescent="0.25">
      <c r="A2" s="9" t="s">
        <v>29</v>
      </c>
      <c r="B2" s="9" t="s">
        <v>199</v>
      </c>
      <c r="C2" s="9" t="s">
        <v>200</v>
      </c>
      <c r="E2" s="16" t="s">
        <v>32</v>
      </c>
      <c r="F2" s="10" t="s">
        <v>20</v>
      </c>
    </row>
    <row r="3" spans="1:6" x14ac:dyDescent="0.25">
      <c r="A3" s="79">
        <v>1950</v>
      </c>
      <c r="B3" s="79">
        <v>65</v>
      </c>
      <c r="C3" s="79">
        <v>65</v>
      </c>
      <c r="E3" s="16" t="s">
        <v>33</v>
      </c>
      <c r="F3" s="11"/>
    </row>
    <row r="4" spans="1:6" x14ac:dyDescent="0.25">
      <c r="A4" s="78">
        <v>1951</v>
      </c>
      <c r="B4" s="78">
        <v>65</v>
      </c>
      <c r="C4" s="78">
        <v>65</v>
      </c>
      <c r="E4" s="16" t="s">
        <v>34</v>
      </c>
      <c r="F4" s="12" t="s">
        <v>175</v>
      </c>
    </row>
    <row r="5" spans="1:6" x14ac:dyDescent="0.25">
      <c r="A5" s="78">
        <v>1952</v>
      </c>
      <c r="B5" s="78">
        <v>65</v>
      </c>
      <c r="C5" s="78">
        <v>65</v>
      </c>
    </row>
    <row r="6" spans="1:6" x14ac:dyDescent="0.25">
      <c r="A6" s="78">
        <v>1953</v>
      </c>
      <c r="B6" s="78">
        <v>65</v>
      </c>
      <c r="C6" s="78">
        <v>65</v>
      </c>
      <c r="E6" s="17" t="str">
        <f>HYPERLINK("#'OVERZICHT'!A1", "Link naar overzicht")</f>
        <v>Link naar overzicht</v>
      </c>
    </row>
    <row r="7" spans="1:6" x14ac:dyDescent="0.25">
      <c r="A7" s="78">
        <v>1954</v>
      </c>
      <c r="B7" s="78">
        <v>65</v>
      </c>
      <c r="C7" s="78">
        <v>65</v>
      </c>
    </row>
    <row r="8" spans="1:6" x14ac:dyDescent="0.25">
      <c r="A8" s="78">
        <v>1955</v>
      </c>
      <c r="B8" s="78">
        <v>65</v>
      </c>
      <c r="C8" s="78">
        <v>65</v>
      </c>
    </row>
    <row r="9" spans="1:6" x14ac:dyDescent="0.25">
      <c r="A9" s="78">
        <v>1956</v>
      </c>
      <c r="B9" s="78">
        <v>65</v>
      </c>
      <c r="C9" s="78">
        <v>65</v>
      </c>
    </row>
    <row r="10" spans="1:6" x14ac:dyDescent="0.25">
      <c r="A10" s="78">
        <v>1957</v>
      </c>
      <c r="B10" s="78">
        <v>65</v>
      </c>
      <c r="C10" s="78">
        <v>65</v>
      </c>
    </row>
    <row r="11" spans="1:6" x14ac:dyDescent="0.25">
      <c r="A11" s="78">
        <v>1958</v>
      </c>
      <c r="B11" s="78">
        <v>65</v>
      </c>
      <c r="C11" s="78">
        <v>65</v>
      </c>
    </row>
    <row r="12" spans="1:6" x14ac:dyDescent="0.25">
      <c r="A12" s="78">
        <v>1959</v>
      </c>
      <c r="B12" s="78">
        <v>65</v>
      </c>
      <c r="C12" s="78">
        <v>65</v>
      </c>
    </row>
    <row r="13" spans="1:6" x14ac:dyDescent="0.25">
      <c r="A13" s="78">
        <v>1960</v>
      </c>
      <c r="B13" s="78">
        <v>65</v>
      </c>
      <c r="C13" s="78">
        <v>65</v>
      </c>
    </row>
    <row r="14" spans="1:6" x14ac:dyDescent="0.25">
      <c r="A14" s="78">
        <v>1961</v>
      </c>
      <c r="B14" s="78">
        <v>65</v>
      </c>
      <c r="C14" s="78">
        <v>65</v>
      </c>
    </row>
    <row r="15" spans="1:6" x14ac:dyDescent="0.25">
      <c r="A15" s="78">
        <v>1962</v>
      </c>
      <c r="B15" s="78">
        <v>65</v>
      </c>
      <c r="C15" s="78">
        <v>65</v>
      </c>
    </row>
    <row r="16" spans="1:6" x14ac:dyDescent="0.25">
      <c r="A16" s="78">
        <v>1963</v>
      </c>
      <c r="B16" s="78">
        <v>65</v>
      </c>
      <c r="C16" s="78">
        <v>65</v>
      </c>
    </row>
    <row r="17" spans="1:3" x14ac:dyDescent="0.25">
      <c r="A17" s="78">
        <v>1964</v>
      </c>
      <c r="B17" s="78">
        <v>65</v>
      </c>
      <c r="C17" s="78">
        <v>65</v>
      </c>
    </row>
    <row r="18" spans="1:3" x14ac:dyDescent="0.25">
      <c r="A18" s="78">
        <v>1965</v>
      </c>
      <c r="B18" s="78">
        <v>65</v>
      </c>
      <c r="C18" s="78">
        <v>65</v>
      </c>
    </row>
    <row r="19" spans="1:3" x14ac:dyDescent="0.25">
      <c r="A19" s="78">
        <v>1966</v>
      </c>
      <c r="B19" s="78">
        <v>65</v>
      </c>
      <c r="C19" s="78">
        <v>65</v>
      </c>
    </row>
    <row r="20" spans="1:3" x14ac:dyDescent="0.25">
      <c r="A20" s="78">
        <v>1967</v>
      </c>
      <c r="B20" s="78">
        <v>65</v>
      </c>
      <c r="C20" s="78">
        <v>65</v>
      </c>
    </row>
    <row r="21" spans="1:3" x14ac:dyDescent="0.25">
      <c r="A21" s="78">
        <v>1968</v>
      </c>
      <c r="B21" s="78">
        <v>65</v>
      </c>
      <c r="C21" s="78">
        <v>65</v>
      </c>
    </row>
    <row r="22" spans="1:3" x14ac:dyDescent="0.25">
      <c r="A22" s="78">
        <v>1969</v>
      </c>
      <c r="B22" s="78">
        <v>65</v>
      </c>
      <c r="C22" s="78">
        <v>65</v>
      </c>
    </row>
    <row r="23" spans="1:3" x14ac:dyDescent="0.25">
      <c r="A23" s="78">
        <v>1970</v>
      </c>
      <c r="B23" s="78">
        <v>65</v>
      </c>
      <c r="C23" s="78">
        <v>65</v>
      </c>
    </row>
    <row r="24" spans="1:3" x14ac:dyDescent="0.25">
      <c r="A24" s="78">
        <v>1971</v>
      </c>
      <c r="B24" s="78">
        <v>65</v>
      </c>
      <c r="C24" s="78">
        <v>65</v>
      </c>
    </row>
    <row r="25" spans="1:3" x14ac:dyDescent="0.25">
      <c r="A25" s="78">
        <v>1972</v>
      </c>
      <c r="B25" s="78">
        <v>65</v>
      </c>
      <c r="C25" s="78">
        <v>65</v>
      </c>
    </row>
    <row r="26" spans="1:3" x14ac:dyDescent="0.25">
      <c r="A26" s="78">
        <v>1973</v>
      </c>
      <c r="B26" s="78">
        <v>65</v>
      </c>
      <c r="C26" s="78">
        <v>65</v>
      </c>
    </row>
    <row r="27" spans="1:3" x14ac:dyDescent="0.25">
      <c r="A27" s="78">
        <v>1974</v>
      </c>
      <c r="B27" s="78">
        <v>65</v>
      </c>
      <c r="C27" s="78">
        <v>65</v>
      </c>
    </row>
    <row r="28" spans="1:3" x14ac:dyDescent="0.25">
      <c r="A28" s="78">
        <v>1975</v>
      </c>
      <c r="B28" s="78">
        <v>65</v>
      </c>
      <c r="C28" s="78">
        <v>65</v>
      </c>
    </row>
    <row r="29" spans="1:3" x14ac:dyDescent="0.25">
      <c r="A29" s="78">
        <v>1976</v>
      </c>
      <c r="B29" s="78">
        <v>65</v>
      </c>
      <c r="C29" s="78">
        <v>65</v>
      </c>
    </row>
    <row r="30" spans="1:3" x14ac:dyDescent="0.25">
      <c r="A30" s="78">
        <v>1977</v>
      </c>
      <c r="B30" s="78">
        <v>65</v>
      </c>
      <c r="C30" s="78">
        <v>65</v>
      </c>
    </row>
    <row r="31" spans="1:3" x14ac:dyDescent="0.25">
      <c r="A31" s="78">
        <v>1978</v>
      </c>
      <c r="B31" s="78">
        <v>65</v>
      </c>
      <c r="C31" s="78">
        <v>65</v>
      </c>
    </row>
    <row r="32" spans="1:3" x14ac:dyDescent="0.25">
      <c r="A32" s="78">
        <v>1979</v>
      </c>
      <c r="B32" s="78">
        <v>65</v>
      </c>
      <c r="C32" s="78">
        <v>65</v>
      </c>
    </row>
    <row r="33" spans="1:3" x14ac:dyDescent="0.25">
      <c r="A33" s="78">
        <v>1980</v>
      </c>
      <c r="B33" s="78">
        <v>65</v>
      </c>
      <c r="C33" s="78">
        <v>65</v>
      </c>
    </row>
    <row r="34" spans="1:3" x14ac:dyDescent="0.25">
      <c r="A34" s="78">
        <v>1981</v>
      </c>
      <c r="B34" s="78">
        <v>65</v>
      </c>
      <c r="C34" s="78">
        <v>65</v>
      </c>
    </row>
    <row r="35" spans="1:3" x14ac:dyDescent="0.25">
      <c r="A35" s="78">
        <v>1982</v>
      </c>
      <c r="B35" s="78">
        <v>65</v>
      </c>
      <c r="C35" s="78">
        <v>65</v>
      </c>
    </row>
    <row r="36" spans="1:3" x14ac:dyDescent="0.25">
      <c r="A36" s="78">
        <v>1983</v>
      </c>
      <c r="B36" s="78">
        <v>65</v>
      </c>
      <c r="C36" s="78">
        <v>65</v>
      </c>
    </row>
    <row r="37" spans="1:3" x14ac:dyDescent="0.25">
      <c r="A37" s="78">
        <v>1984</v>
      </c>
      <c r="B37" s="78">
        <v>65</v>
      </c>
      <c r="C37" s="78">
        <v>65</v>
      </c>
    </row>
    <row r="38" spans="1:3" x14ac:dyDescent="0.25">
      <c r="A38" s="78">
        <v>1985</v>
      </c>
      <c r="B38" s="78">
        <v>65</v>
      </c>
      <c r="C38" s="78">
        <v>65</v>
      </c>
    </row>
    <row r="39" spans="1:3" x14ac:dyDescent="0.25">
      <c r="A39" s="78">
        <v>1986</v>
      </c>
      <c r="B39" s="78">
        <v>65</v>
      </c>
      <c r="C39" s="78">
        <v>65</v>
      </c>
    </row>
    <row r="40" spans="1:3" x14ac:dyDescent="0.25">
      <c r="A40" s="78">
        <v>1987</v>
      </c>
      <c r="B40" s="78">
        <v>65</v>
      </c>
      <c r="C40" s="78">
        <v>65</v>
      </c>
    </row>
    <row r="41" spans="1:3" x14ac:dyDescent="0.25">
      <c r="A41" s="78">
        <v>1988</v>
      </c>
      <c r="B41" s="78">
        <v>65</v>
      </c>
      <c r="C41" s="78">
        <v>65</v>
      </c>
    </row>
    <row r="42" spans="1:3" x14ac:dyDescent="0.25">
      <c r="A42" s="78">
        <v>1989</v>
      </c>
      <c r="B42" s="78">
        <v>65</v>
      </c>
      <c r="C42" s="78">
        <v>65</v>
      </c>
    </row>
    <row r="43" spans="1:3" x14ac:dyDescent="0.25">
      <c r="A43" s="78">
        <v>1990</v>
      </c>
      <c r="B43" s="78">
        <v>65</v>
      </c>
      <c r="C43" s="78">
        <v>65</v>
      </c>
    </row>
    <row r="44" spans="1:3" x14ac:dyDescent="0.25">
      <c r="A44" s="78">
        <v>1991</v>
      </c>
      <c r="B44" s="78">
        <v>65</v>
      </c>
      <c r="C44" s="78">
        <v>65</v>
      </c>
    </row>
    <row r="45" spans="1:3" x14ac:dyDescent="0.25">
      <c r="A45" s="78">
        <v>1992</v>
      </c>
      <c r="B45" s="78">
        <v>65</v>
      </c>
      <c r="C45" s="78">
        <v>65</v>
      </c>
    </row>
    <row r="46" spans="1:3" x14ac:dyDescent="0.25">
      <c r="A46" s="78">
        <v>1993</v>
      </c>
      <c r="B46" s="78">
        <v>65</v>
      </c>
      <c r="C46" s="78">
        <v>65</v>
      </c>
    </row>
    <row r="47" spans="1:3" x14ac:dyDescent="0.25">
      <c r="A47" s="78">
        <v>1994</v>
      </c>
      <c r="B47" s="78">
        <v>65</v>
      </c>
      <c r="C47" s="78">
        <v>65</v>
      </c>
    </row>
    <row r="48" spans="1:3" x14ac:dyDescent="0.25">
      <c r="A48" s="78">
        <v>1995</v>
      </c>
      <c r="B48" s="78">
        <v>65</v>
      </c>
      <c r="C48" s="78">
        <v>65</v>
      </c>
    </row>
    <row r="49" spans="1:3" x14ac:dyDescent="0.25">
      <c r="A49" s="78">
        <v>1996</v>
      </c>
      <c r="B49" s="78">
        <v>65</v>
      </c>
      <c r="C49" s="78">
        <v>65</v>
      </c>
    </row>
    <row r="50" spans="1:3" x14ac:dyDescent="0.25">
      <c r="A50" s="78">
        <v>1997</v>
      </c>
      <c r="B50" s="78">
        <v>65</v>
      </c>
      <c r="C50" s="78">
        <v>65</v>
      </c>
    </row>
    <row r="51" spans="1:3" x14ac:dyDescent="0.25">
      <c r="A51" s="78">
        <v>1998</v>
      </c>
      <c r="B51" s="78">
        <v>65</v>
      </c>
      <c r="C51" s="78">
        <v>65</v>
      </c>
    </row>
    <row r="52" spans="1:3" x14ac:dyDescent="0.25">
      <c r="A52" s="78">
        <v>1999</v>
      </c>
      <c r="B52" s="78">
        <v>65</v>
      </c>
      <c r="C52" s="78">
        <v>65</v>
      </c>
    </row>
    <row r="53" spans="1:3" x14ac:dyDescent="0.25">
      <c r="A53" s="78">
        <v>2000</v>
      </c>
      <c r="B53" s="78">
        <v>65</v>
      </c>
      <c r="C53" s="78">
        <v>65</v>
      </c>
    </row>
    <row r="54" spans="1:3" x14ac:dyDescent="0.25">
      <c r="A54" s="78">
        <v>2001</v>
      </c>
      <c r="B54" s="78">
        <v>65</v>
      </c>
      <c r="C54" s="78">
        <v>65</v>
      </c>
    </row>
    <row r="55" spans="1:3" x14ac:dyDescent="0.25">
      <c r="A55" s="78">
        <v>2002</v>
      </c>
      <c r="B55" s="78">
        <v>65</v>
      </c>
      <c r="C55" s="78">
        <v>65</v>
      </c>
    </row>
    <row r="56" spans="1:3" x14ac:dyDescent="0.25">
      <c r="A56" s="78">
        <v>2003</v>
      </c>
      <c r="B56" s="78">
        <v>65</v>
      </c>
      <c r="C56" s="78">
        <v>65</v>
      </c>
    </row>
    <row r="57" spans="1:3" x14ac:dyDescent="0.25">
      <c r="A57" s="78">
        <v>2004</v>
      </c>
      <c r="B57" s="78">
        <v>65</v>
      </c>
      <c r="C57" s="78">
        <v>65</v>
      </c>
    </row>
    <row r="58" spans="1:3" x14ac:dyDescent="0.25">
      <c r="A58" s="78">
        <v>2005</v>
      </c>
      <c r="B58" s="78">
        <v>65</v>
      </c>
      <c r="C58" s="78">
        <v>65</v>
      </c>
    </row>
    <row r="59" spans="1:3" x14ac:dyDescent="0.25">
      <c r="A59" s="78">
        <v>2006</v>
      </c>
      <c r="B59" s="78">
        <v>65</v>
      </c>
      <c r="C59" s="78">
        <v>65</v>
      </c>
    </row>
    <row r="60" spans="1:3" x14ac:dyDescent="0.25">
      <c r="A60" s="78">
        <v>2007</v>
      </c>
      <c r="B60" s="78">
        <v>65</v>
      </c>
      <c r="C60" s="78">
        <v>65</v>
      </c>
    </row>
    <row r="61" spans="1:3" x14ac:dyDescent="0.25">
      <c r="A61" s="78">
        <v>2008</v>
      </c>
      <c r="B61" s="78">
        <v>65</v>
      </c>
      <c r="C61" s="78">
        <v>65</v>
      </c>
    </row>
    <row r="62" spans="1:3" x14ac:dyDescent="0.25">
      <c r="A62" s="78">
        <v>2009</v>
      </c>
      <c r="B62" s="78">
        <v>65</v>
      </c>
      <c r="C62" s="78">
        <v>65</v>
      </c>
    </row>
    <row r="63" spans="1:3" x14ac:dyDescent="0.25">
      <c r="A63" s="78">
        <v>2010</v>
      </c>
      <c r="B63" s="78">
        <v>65</v>
      </c>
      <c r="C63" s="78">
        <v>65</v>
      </c>
    </row>
    <row r="64" spans="1:3" x14ac:dyDescent="0.25">
      <c r="A64" s="78">
        <v>2011</v>
      </c>
      <c r="B64" s="78">
        <v>65</v>
      </c>
      <c r="C64" s="78">
        <v>65</v>
      </c>
    </row>
    <row r="65" spans="1:3" x14ac:dyDescent="0.25">
      <c r="A65" s="78">
        <v>2012</v>
      </c>
      <c r="B65" s="78">
        <v>65</v>
      </c>
      <c r="C65" s="78">
        <v>65</v>
      </c>
    </row>
    <row r="66" spans="1:3" x14ac:dyDescent="0.25">
      <c r="A66" s="78">
        <v>2013</v>
      </c>
      <c r="B66" s="78">
        <v>65.0833333333333</v>
      </c>
      <c r="C66" s="78">
        <v>65.0833333333333</v>
      </c>
    </row>
    <row r="67" spans="1:3" x14ac:dyDescent="0.25">
      <c r="A67" s="78">
        <v>2014</v>
      </c>
      <c r="B67" s="78">
        <v>65.1666666666667</v>
      </c>
      <c r="C67" s="78">
        <v>65.1666666666667</v>
      </c>
    </row>
    <row r="68" spans="1:3" x14ac:dyDescent="0.25">
      <c r="A68" s="78">
        <v>2015</v>
      </c>
      <c r="B68" s="78">
        <v>65.25</v>
      </c>
      <c r="C68" s="78">
        <v>65.25</v>
      </c>
    </row>
    <row r="69" spans="1:3" x14ac:dyDescent="0.25">
      <c r="A69" s="78">
        <v>2016</v>
      </c>
      <c r="B69" s="78">
        <v>65.5</v>
      </c>
      <c r="C69" s="78">
        <v>65.5</v>
      </c>
    </row>
    <row r="70" spans="1:3" x14ac:dyDescent="0.25">
      <c r="A70" s="78">
        <v>2017</v>
      </c>
      <c r="B70" s="78">
        <v>65.75</v>
      </c>
      <c r="C70" s="78">
        <v>65.75</v>
      </c>
    </row>
    <row r="71" spans="1:3" x14ac:dyDescent="0.25">
      <c r="A71" s="78">
        <v>2018</v>
      </c>
      <c r="B71" s="78">
        <v>66</v>
      </c>
      <c r="C71" s="78">
        <v>66</v>
      </c>
    </row>
    <row r="72" spans="1:3" x14ac:dyDescent="0.25">
      <c r="A72" s="78">
        <v>2019</v>
      </c>
      <c r="B72" s="78">
        <v>66.3333333333333</v>
      </c>
      <c r="C72" s="78">
        <v>66.3333333333333</v>
      </c>
    </row>
    <row r="73" spans="1:3" x14ac:dyDescent="0.25">
      <c r="A73" s="78">
        <v>2020</v>
      </c>
      <c r="B73" s="78">
        <v>66.6666666666666</v>
      </c>
      <c r="C73" s="78">
        <v>66.3333333333333</v>
      </c>
    </row>
    <row r="74" spans="1:3" x14ac:dyDescent="0.25">
      <c r="A74" s="78">
        <v>2021</v>
      </c>
      <c r="B74" s="78">
        <v>67</v>
      </c>
      <c r="C74" s="78">
        <v>66.3333333333333</v>
      </c>
    </row>
    <row r="75" spans="1:3" x14ac:dyDescent="0.25">
      <c r="A75" s="78">
        <v>2022</v>
      </c>
      <c r="B75" s="78">
        <v>67.25</v>
      </c>
      <c r="C75" s="78">
        <v>66.5833333333333</v>
      </c>
    </row>
    <row r="76" spans="1:3" x14ac:dyDescent="0.25">
      <c r="A76" s="78">
        <v>2023</v>
      </c>
      <c r="B76" s="78">
        <v>67.25</v>
      </c>
      <c r="C76" s="78">
        <v>66.8333333333333</v>
      </c>
    </row>
    <row r="77" spans="1:3" x14ac:dyDescent="0.25">
      <c r="A77" s="78">
        <v>2024</v>
      </c>
      <c r="B77" s="78">
        <v>67.25</v>
      </c>
      <c r="C77" s="78">
        <v>67</v>
      </c>
    </row>
    <row r="78" spans="1:3" x14ac:dyDescent="0.25">
      <c r="A78" s="78">
        <v>2025</v>
      </c>
      <c r="B78" s="78">
        <v>67.25</v>
      </c>
      <c r="C78" s="78">
        <v>67</v>
      </c>
    </row>
    <row r="79" spans="1:3" x14ac:dyDescent="0.25">
      <c r="A79" s="78">
        <v>2026</v>
      </c>
      <c r="B79" s="78">
        <v>67.5</v>
      </c>
      <c r="C79" s="78">
        <v>67</v>
      </c>
    </row>
    <row r="80" spans="1:3" x14ac:dyDescent="0.25">
      <c r="A80" s="78">
        <v>2027</v>
      </c>
      <c r="B80" s="78">
        <v>67.5</v>
      </c>
      <c r="C80" s="78">
        <v>67</v>
      </c>
    </row>
    <row r="81" spans="1:3" x14ac:dyDescent="0.25">
      <c r="A81" s="78">
        <v>2028</v>
      </c>
      <c r="B81" s="78">
        <v>67.75</v>
      </c>
      <c r="C81" s="78">
        <v>67.25</v>
      </c>
    </row>
    <row r="82" spans="1:3" x14ac:dyDescent="0.25">
      <c r="A82" s="78">
        <v>2029</v>
      </c>
      <c r="B82" s="78">
        <v>67.75</v>
      </c>
      <c r="C82" s="78">
        <v>67.25</v>
      </c>
    </row>
    <row r="83" spans="1:3" x14ac:dyDescent="0.25">
      <c r="A83" s="78">
        <v>2030</v>
      </c>
      <c r="B83" s="78">
        <v>68</v>
      </c>
      <c r="C83" s="78">
        <v>67.25</v>
      </c>
    </row>
    <row r="84" spans="1:3" x14ac:dyDescent="0.25">
      <c r="A84" s="78">
        <v>2031</v>
      </c>
      <c r="B84" s="78">
        <v>68</v>
      </c>
      <c r="C84" s="78">
        <v>67.5</v>
      </c>
    </row>
    <row r="85" spans="1:3" x14ac:dyDescent="0.25">
      <c r="A85" s="78">
        <v>2032</v>
      </c>
      <c r="B85" s="78">
        <v>68.25</v>
      </c>
      <c r="C85" s="78">
        <v>67.5</v>
      </c>
    </row>
    <row r="86" spans="1:3" x14ac:dyDescent="0.25">
      <c r="A86" s="78">
        <v>2033</v>
      </c>
      <c r="B86" s="78">
        <v>68.25</v>
      </c>
      <c r="C86" s="78">
        <v>67.5</v>
      </c>
    </row>
    <row r="87" spans="1:3" x14ac:dyDescent="0.25">
      <c r="A87" s="78">
        <v>2034</v>
      </c>
      <c r="B87" s="78">
        <v>68.5</v>
      </c>
      <c r="C87" s="78">
        <v>67.75</v>
      </c>
    </row>
    <row r="88" spans="1:3" x14ac:dyDescent="0.25">
      <c r="A88" s="78">
        <v>2035</v>
      </c>
      <c r="B88" s="78">
        <v>68.5</v>
      </c>
      <c r="C88" s="78">
        <v>67.75</v>
      </c>
    </row>
    <row r="89" spans="1:3" x14ac:dyDescent="0.25">
      <c r="A89" s="78">
        <v>2036</v>
      </c>
      <c r="B89" s="78">
        <v>68.5</v>
      </c>
      <c r="C89" s="78">
        <v>67.75</v>
      </c>
    </row>
    <row r="90" spans="1:3" x14ac:dyDescent="0.25">
      <c r="A90" s="78">
        <v>2037</v>
      </c>
      <c r="B90" s="78">
        <v>68.75</v>
      </c>
      <c r="C90" s="78">
        <v>67.75</v>
      </c>
    </row>
    <row r="91" spans="1:3" x14ac:dyDescent="0.25">
      <c r="A91" s="78">
        <v>2038</v>
      </c>
      <c r="B91" s="78">
        <v>68.75</v>
      </c>
      <c r="C91" s="78">
        <v>68</v>
      </c>
    </row>
    <row r="92" spans="1:3" x14ac:dyDescent="0.25">
      <c r="A92" s="78">
        <v>2039</v>
      </c>
      <c r="B92" s="78">
        <v>69</v>
      </c>
      <c r="C92" s="78">
        <v>68</v>
      </c>
    </row>
    <row r="93" spans="1:3" x14ac:dyDescent="0.25">
      <c r="A93" s="78">
        <v>2040</v>
      </c>
      <c r="B93" s="78">
        <v>69</v>
      </c>
      <c r="C93" s="78">
        <v>68</v>
      </c>
    </row>
    <row r="94" spans="1:3" x14ac:dyDescent="0.25">
      <c r="A94" s="78">
        <v>2041</v>
      </c>
      <c r="B94" s="78">
        <v>69.25</v>
      </c>
      <c r="C94" s="78">
        <v>68.25</v>
      </c>
    </row>
    <row r="95" spans="1:3" x14ac:dyDescent="0.25">
      <c r="A95" s="78">
        <v>2042</v>
      </c>
      <c r="B95" s="78">
        <v>69.25</v>
      </c>
      <c r="C95" s="78">
        <v>68.25</v>
      </c>
    </row>
    <row r="96" spans="1:3" x14ac:dyDescent="0.25">
      <c r="A96" s="78">
        <v>2043</v>
      </c>
      <c r="B96" s="78">
        <v>69.5</v>
      </c>
      <c r="C96" s="78">
        <v>68.25</v>
      </c>
    </row>
    <row r="97" spans="1:3" x14ac:dyDescent="0.25">
      <c r="A97" s="78">
        <v>2044</v>
      </c>
      <c r="B97" s="78">
        <v>69.5</v>
      </c>
      <c r="C97" s="78">
        <v>68.5</v>
      </c>
    </row>
    <row r="98" spans="1:3" x14ac:dyDescent="0.25">
      <c r="A98" s="78">
        <v>2045</v>
      </c>
      <c r="B98" s="78">
        <v>69.5</v>
      </c>
      <c r="C98" s="78">
        <v>68.5</v>
      </c>
    </row>
    <row r="99" spans="1:3" x14ac:dyDescent="0.25">
      <c r="A99" s="78">
        <v>2046</v>
      </c>
      <c r="B99" s="78">
        <v>69.75</v>
      </c>
      <c r="C99" s="78">
        <v>68.5</v>
      </c>
    </row>
    <row r="100" spans="1:3" x14ac:dyDescent="0.25">
      <c r="A100" s="78">
        <v>2047</v>
      </c>
      <c r="B100" s="78">
        <v>69.75</v>
      </c>
      <c r="C100" s="78">
        <v>68.5</v>
      </c>
    </row>
    <row r="101" spans="1:3" x14ac:dyDescent="0.25">
      <c r="A101" s="78">
        <v>2048</v>
      </c>
      <c r="B101" s="78">
        <v>70</v>
      </c>
      <c r="C101" s="78">
        <v>68.75</v>
      </c>
    </row>
    <row r="102" spans="1:3" x14ac:dyDescent="0.25">
      <c r="A102" s="78">
        <v>2049</v>
      </c>
      <c r="B102" s="78">
        <v>70</v>
      </c>
      <c r="C102" s="78">
        <v>68.75</v>
      </c>
    </row>
    <row r="103" spans="1:3" x14ac:dyDescent="0.25">
      <c r="A103" s="78">
        <v>2050</v>
      </c>
      <c r="B103" s="78">
        <v>70.25</v>
      </c>
      <c r="C103" s="78">
        <v>68.75</v>
      </c>
    </row>
    <row r="104" spans="1:3" x14ac:dyDescent="0.25">
      <c r="A104" s="78">
        <v>2051</v>
      </c>
      <c r="B104" s="78">
        <v>70.25</v>
      </c>
      <c r="C104" s="78">
        <v>69</v>
      </c>
    </row>
    <row r="105" spans="1:3" x14ac:dyDescent="0.25">
      <c r="A105" s="78">
        <v>2052</v>
      </c>
      <c r="B105" s="78">
        <v>70.25</v>
      </c>
      <c r="C105" s="78">
        <v>69</v>
      </c>
    </row>
    <row r="106" spans="1:3" x14ac:dyDescent="0.25">
      <c r="A106" s="78">
        <v>2053</v>
      </c>
      <c r="B106" s="78">
        <v>70.5</v>
      </c>
      <c r="C106" s="78">
        <v>69</v>
      </c>
    </row>
    <row r="107" spans="1:3" x14ac:dyDescent="0.25">
      <c r="A107" s="78">
        <v>2054</v>
      </c>
      <c r="B107" s="78">
        <v>70.5</v>
      </c>
      <c r="C107" s="78">
        <v>69</v>
      </c>
    </row>
    <row r="108" spans="1:3" x14ac:dyDescent="0.25">
      <c r="A108" s="78">
        <v>2055</v>
      </c>
      <c r="B108" s="78">
        <v>70.75</v>
      </c>
      <c r="C108" s="78">
        <v>69.25</v>
      </c>
    </row>
    <row r="109" spans="1:3" x14ac:dyDescent="0.25">
      <c r="A109" s="78">
        <v>2056</v>
      </c>
      <c r="B109" s="78">
        <v>70.75</v>
      </c>
      <c r="C109" s="78">
        <v>69.25</v>
      </c>
    </row>
    <row r="110" spans="1:3" x14ac:dyDescent="0.25">
      <c r="A110" s="78">
        <v>2057</v>
      </c>
      <c r="B110" s="78">
        <v>70.75</v>
      </c>
      <c r="C110" s="78">
        <v>69.25</v>
      </c>
    </row>
    <row r="111" spans="1:3" x14ac:dyDescent="0.25">
      <c r="A111" s="78">
        <v>2058</v>
      </c>
      <c r="B111" s="78">
        <v>71</v>
      </c>
      <c r="C111" s="78">
        <v>69.25</v>
      </c>
    </row>
    <row r="112" spans="1:3" x14ac:dyDescent="0.25">
      <c r="A112" s="78">
        <v>2059</v>
      </c>
      <c r="B112" s="78">
        <v>71</v>
      </c>
      <c r="C112" s="78">
        <v>69.5</v>
      </c>
    </row>
    <row r="113" spans="1:3" x14ac:dyDescent="0.25">
      <c r="A113" s="80">
        <v>2060</v>
      </c>
      <c r="B113" s="80">
        <v>71.25</v>
      </c>
      <c r="C113" s="80">
        <v>69.5</v>
      </c>
    </row>
  </sheetData>
  <mergeCells count="2">
    <mergeCell ref="A1:C1"/>
    <mergeCell ref="E1:F1"/>
  </mergeCells>
  <pageMargins left="0.7" right="0.7" top="0.75" bottom="0.75" header="0.3" footer="0.3"/>
  <pageSetup paperSize="9" orientation="portrait" horizontalDpi="300" verticalDpi="30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G113"/>
  <sheetViews>
    <sheetView workbookViewId="0">
      <selection sqref="A1:D1"/>
    </sheetView>
  </sheetViews>
  <sheetFormatPr defaultRowHeight="15" x14ac:dyDescent="0.25"/>
  <cols>
    <col min="1" max="1" width="7" customWidth="1"/>
    <col min="2" max="2" width="11.7109375" customWidth="1"/>
    <col min="3" max="3" width="29.7109375" customWidth="1"/>
    <col min="4" max="4" width="32.7109375" customWidth="1"/>
    <col min="6" max="6" width="12.7109375" customWidth="1"/>
    <col min="7" max="7" width="23.7109375" customWidth="1"/>
  </cols>
  <sheetData>
    <row r="1" spans="1:7" ht="15.75" x14ac:dyDescent="0.25">
      <c r="A1" s="91" t="s">
        <v>30</v>
      </c>
      <c r="B1" s="92"/>
      <c r="C1" s="92"/>
      <c r="D1" s="92"/>
      <c r="F1" s="91" t="s">
        <v>31</v>
      </c>
      <c r="G1" s="92"/>
    </row>
    <row r="2" spans="1:7" x14ac:dyDescent="0.25">
      <c r="A2" s="9" t="s">
        <v>29</v>
      </c>
      <c r="B2" s="9" t="s">
        <v>201</v>
      </c>
      <c r="C2" s="9" t="s">
        <v>202</v>
      </c>
      <c r="D2" s="9" t="s">
        <v>203</v>
      </c>
      <c r="F2" s="16" t="s">
        <v>32</v>
      </c>
      <c r="G2" s="10" t="s">
        <v>21</v>
      </c>
    </row>
    <row r="3" spans="1:7" x14ac:dyDescent="0.25">
      <c r="A3" s="82">
        <v>1950</v>
      </c>
      <c r="B3" s="82">
        <v>13.9760377823885</v>
      </c>
      <c r="C3" s="82">
        <v>13.9760377823885</v>
      </c>
      <c r="D3" s="82">
        <v>13.9760377823885</v>
      </c>
      <c r="F3" s="16" t="s">
        <v>33</v>
      </c>
      <c r="G3" s="11"/>
    </row>
    <row r="4" spans="1:7" x14ac:dyDescent="0.25">
      <c r="A4" s="81">
        <v>1951</v>
      </c>
      <c r="B4" s="81">
        <v>14.1869035451054</v>
      </c>
      <c r="C4" s="81">
        <v>14.1869035451054</v>
      </c>
      <c r="D4" s="81">
        <v>14.1869035451054</v>
      </c>
      <c r="F4" s="16" t="s">
        <v>34</v>
      </c>
      <c r="G4" s="12" t="s">
        <v>171</v>
      </c>
    </row>
    <row r="5" spans="1:7" x14ac:dyDescent="0.25">
      <c r="A5" s="81">
        <v>1952</v>
      </c>
      <c r="B5" s="81">
        <v>14.4721134064</v>
      </c>
      <c r="C5" s="81">
        <v>14.4721134064</v>
      </c>
      <c r="D5" s="81">
        <v>14.4721134064</v>
      </c>
    </row>
    <row r="6" spans="1:7" x14ac:dyDescent="0.25">
      <c r="A6" s="81">
        <v>1953</v>
      </c>
      <c r="B6" s="81">
        <v>14.803364648374901</v>
      </c>
      <c r="C6" s="81">
        <v>14.803364648374901</v>
      </c>
      <c r="D6" s="81">
        <v>14.803364648374901</v>
      </c>
      <c r="F6" s="17" t="str">
        <f>HYPERLINK("#'OVERZICHT'!A1", "Link naar overzicht")</f>
        <v>Link naar overzicht</v>
      </c>
    </row>
    <row r="7" spans="1:7" x14ac:dyDescent="0.25">
      <c r="A7" s="81">
        <v>1954</v>
      </c>
      <c r="B7" s="81">
        <v>15.104269678350001</v>
      </c>
      <c r="C7" s="81">
        <v>15.104269678350001</v>
      </c>
      <c r="D7" s="81">
        <v>15.104269678350001</v>
      </c>
    </row>
    <row r="8" spans="1:7" x14ac:dyDescent="0.25">
      <c r="A8" s="81">
        <v>1955</v>
      </c>
      <c r="B8" s="81">
        <v>15.373035404563201</v>
      </c>
      <c r="C8" s="81">
        <v>15.373035404563201</v>
      </c>
      <c r="D8" s="81">
        <v>15.373035404563201</v>
      </c>
    </row>
    <row r="9" spans="1:7" x14ac:dyDescent="0.25">
      <c r="A9" s="81">
        <v>1956</v>
      </c>
      <c r="B9" s="81">
        <v>15.610186862472201</v>
      </c>
      <c r="C9" s="81">
        <v>15.610186862472201</v>
      </c>
      <c r="D9" s="81">
        <v>15.610186862472201</v>
      </c>
    </row>
    <row r="10" spans="1:7" x14ac:dyDescent="0.25">
      <c r="A10" s="81">
        <v>1957</v>
      </c>
      <c r="B10" s="81">
        <v>15.8749185323045</v>
      </c>
      <c r="C10" s="81">
        <v>15.8749185323045</v>
      </c>
      <c r="D10" s="81">
        <v>15.8749185323045</v>
      </c>
    </row>
    <row r="11" spans="1:7" x14ac:dyDescent="0.25">
      <c r="A11" s="81">
        <v>1958</v>
      </c>
      <c r="B11" s="81">
        <v>16.148172037188999</v>
      </c>
      <c r="C11" s="81">
        <v>16.148172037188999</v>
      </c>
      <c r="D11" s="81">
        <v>16.148172037188999</v>
      </c>
    </row>
    <row r="12" spans="1:7" x14ac:dyDescent="0.25">
      <c r="A12" s="81">
        <v>1959</v>
      </c>
      <c r="B12" s="81">
        <v>16.472420450078602</v>
      </c>
      <c r="C12" s="81">
        <v>16.472420450078602</v>
      </c>
      <c r="D12" s="81">
        <v>16.472420450078602</v>
      </c>
    </row>
    <row r="13" spans="1:7" x14ac:dyDescent="0.25">
      <c r="A13" s="81">
        <v>1960</v>
      </c>
      <c r="B13" s="81">
        <v>16.791767135456901</v>
      </c>
      <c r="C13" s="81">
        <v>16.791767135456901</v>
      </c>
      <c r="D13" s="81">
        <v>16.791767135456901</v>
      </c>
    </row>
    <row r="14" spans="1:7" x14ac:dyDescent="0.25">
      <c r="A14" s="81">
        <v>1961</v>
      </c>
      <c r="B14" s="81">
        <v>17.131821954423401</v>
      </c>
      <c r="C14" s="81">
        <v>17.131821954423401</v>
      </c>
      <c r="D14" s="81">
        <v>17.131821954423401</v>
      </c>
    </row>
    <row r="15" spans="1:7" x14ac:dyDescent="0.25">
      <c r="A15" s="81">
        <v>1962</v>
      </c>
      <c r="B15" s="81">
        <v>17.475960811110198</v>
      </c>
      <c r="C15" s="81">
        <v>17.475960811110198</v>
      </c>
      <c r="D15" s="81">
        <v>17.475960811110198</v>
      </c>
    </row>
    <row r="16" spans="1:7" x14ac:dyDescent="0.25">
      <c r="A16" s="81">
        <v>1963</v>
      </c>
      <c r="B16" s="81">
        <v>17.7178687718867</v>
      </c>
      <c r="C16" s="81">
        <v>17.7178687718867</v>
      </c>
      <c r="D16" s="81">
        <v>17.7178687718867</v>
      </c>
    </row>
    <row r="17" spans="1:4" x14ac:dyDescent="0.25">
      <c r="A17" s="81">
        <v>1964</v>
      </c>
      <c r="B17" s="81">
        <v>17.906983692812599</v>
      </c>
      <c r="C17" s="81">
        <v>17.906983692812599</v>
      </c>
      <c r="D17" s="81">
        <v>17.906983692812599</v>
      </c>
    </row>
    <row r="18" spans="1:4" x14ac:dyDescent="0.25">
      <c r="A18" s="81">
        <v>1965</v>
      </c>
      <c r="B18" s="81">
        <v>18.1123678692719</v>
      </c>
      <c r="C18" s="81">
        <v>18.1123678692719</v>
      </c>
      <c r="D18" s="81">
        <v>18.1123678692719</v>
      </c>
    </row>
    <row r="19" spans="1:4" x14ac:dyDescent="0.25">
      <c r="A19" s="81">
        <v>1966</v>
      </c>
      <c r="B19" s="81">
        <v>18.2966162315013</v>
      </c>
      <c r="C19" s="81">
        <v>18.2966162315013</v>
      </c>
      <c r="D19" s="81">
        <v>18.2966162315013</v>
      </c>
    </row>
    <row r="20" spans="1:4" x14ac:dyDescent="0.25">
      <c r="A20" s="81">
        <v>1967</v>
      </c>
      <c r="B20" s="81">
        <v>18.309126464677501</v>
      </c>
      <c r="C20" s="81">
        <v>18.309126464677501</v>
      </c>
      <c r="D20" s="81">
        <v>18.309126464677501</v>
      </c>
    </row>
    <row r="21" spans="1:4" x14ac:dyDescent="0.25">
      <c r="A21" s="81">
        <v>1968</v>
      </c>
      <c r="B21" s="81">
        <v>18.498685143599999</v>
      </c>
      <c r="C21" s="81">
        <v>18.498685143599999</v>
      </c>
      <c r="D21" s="81">
        <v>18.498685143599999</v>
      </c>
    </row>
    <row r="22" spans="1:4" x14ac:dyDescent="0.25">
      <c r="A22" s="81">
        <v>1969</v>
      </c>
      <c r="B22" s="81">
        <v>18.619478303489899</v>
      </c>
      <c r="C22" s="81">
        <v>18.619478303489899</v>
      </c>
      <c r="D22" s="81">
        <v>18.619478303489899</v>
      </c>
    </row>
    <row r="23" spans="1:4" x14ac:dyDescent="0.25">
      <c r="A23" s="81">
        <v>1970</v>
      </c>
      <c r="B23" s="81">
        <v>18.757583301855501</v>
      </c>
      <c r="C23" s="81">
        <v>18.757583301855501</v>
      </c>
      <c r="D23" s="81">
        <v>18.757583301855501</v>
      </c>
    </row>
    <row r="24" spans="1:4" x14ac:dyDescent="0.25">
      <c r="A24" s="81">
        <v>1971</v>
      </c>
      <c r="B24" s="81">
        <v>18.867440132536199</v>
      </c>
      <c r="C24" s="81">
        <v>18.867440132536199</v>
      </c>
      <c r="D24" s="81">
        <v>18.867440132536199</v>
      </c>
    </row>
    <row r="25" spans="1:4" x14ac:dyDescent="0.25">
      <c r="A25" s="81">
        <v>1972</v>
      </c>
      <c r="B25" s="81">
        <v>18.9808000346335</v>
      </c>
      <c r="C25" s="81">
        <v>18.9808000346335</v>
      </c>
      <c r="D25" s="81">
        <v>18.9808000346335</v>
      </c>
    </row>
    <row r="26" spans="1:4" x14ac:dyDescent="0.25">
      <c r="A26" s="81">
        <v>1973</v>
      </c>
      <c r="B26" s="81">
        <v>19.110255599355298</v>
      </c>
      <c r="C26" s="81">
        <v>19.110255599355298</v>
      </c>
      <c r="D26" s="81">
        <v>19.110255599355298</v>
      </c>
    </row>
    <row r="27" spans="1:4" x14ac:dyDescent="0.25">
      <c r="A27" s="81">
        <v>1974</v>
      </c>
      <c r="B27" s="81">
        <v>19.290437952373999</v>
      </c>
      <c r="C27" s="81">
        <v>19.290437952373999</v>
      </c>
      <c r="D27" s="81">
        <v>19.290437952373999</v>
      </c>
    </row>
    <row r="28" spans="1:4" x14ac:dyDescent="0.25">
      <c r="A28" s="81">
        <v>1975</v>
      </c>
      <c r="B28" s="81">
        <v>19.475984257695298</v>
      </c>
      <c r="C28" s="81">
        <v>19.475984257695298</v>
      </c>
      <c r="D28" s="81">
        <v>19.475984257695298</v>
      </c>
    </row>
    <row r="29" spans="1:4" x14ac:dyDescent="0.25">
      <c r="A29" s="81">
        <v>1976</v>
      </c>
      <c r="B29" s="81">
        <v>19.557616283777801</v>
      </c>
      <c r="C29" s="81">
        <v>19.557616283777801</v>
      </c>
      <c r="D29" s="81">
        <v>19.557616283777801</v>
      </c>
    </row>
    <row r="30" spans="1:4" x14ac:dyDescent="0.25">
      <c r="A30" s="81">
        <v>1977</v>
      </c>
      <c r="B30" s="81">
        <v>19.612986751933999</v>
      </c>
      <c r="C30" s="81">
        <v>19.612986751933999</v>
      </c>
      <c r="D30" s="81">
        <v>19.612986751933999</v>
      </c>
    </row>
    <row r="31" spans="1:4" x14ac:dyDescent="0.25">
      <c r="A31" s="81">
        <v>1978</v>
      </c>
      <c r="B31" s="81">
        <v>19.811709440639699</v>
      </c>
      <c r="C31" s="81">
        <v>19.811709440639699</v>
      </c>
      <c r="D31" s="81">
        <v>19.811709440639699</v>
      </c>
    </row>
    <row r="32" spans="1:4" x14ac:dyDescent="0.25">
      <c r="A32" s="81">
        <v>1979</v>
      </c>
      <c r="B32" s="81">
        <v>19.947975387045801</v>
      </c>
      <c r="C32" s="81">
        <v>19.947975387045801</v>
      </c>
      <c r="D32" s="81">
        <v>19.947975387045801</v>
      </c>
    </row>
    <row r="33" spans="1:4" x14ac:dyDescent="0.25">
      <c r="A33" s="81">
        <v>1980</v>
      </c>
      <c r="B33" s="81">
        <v>20.081341089930799</v>
      </c>
      <c r="C33" s="81">
        <v>20.081341089930799</v>
      </c>
      <c r="D33" s="81">
        <v>20.081341089930799</v>
      </c>
    </row>
    <row r="34" spans="1:4" x14ac:dyDescent="0.25">
      <c r="A34" s="81">
        <v>1981</v>
      </c>
      <c r="B34" s="81">
        <v>20.096083838252401</v>
      </c>
      <c r="C34" s="81">
        <v>20.096083838252401</v>
      </c>
      <c r="D34" s="81">
        <v>20.096083838252401</v>
      </c>
    </row>
    <row r="35" spans="1:4" x14ac:dyDescent="0.25">
      <c r="A35" s="81">
        <v>1982</v>
      </c>
      <c r="B35" s="81">
        <v>20.131590284383002</v>
      </c>
      <c r="C35" s="81">
        <v>20.131590284383002</v>
      </c>
      <c r="D35" s="81">
        <v>20.131590284383002</v>
      </c>
    </row>
    <row r="36" spans="1:4" x14ac:dyDescent="0.25">
      <c r="A36" s="81">
        <v>1983</v>
      </c>
      <c r="B36" s="81">
        <v>20.0997609504449</v>
      </c>
      <c r="C36" s="81">
        <v>20.0997609504449</v>
      </c>
      <c r="D36" s="81">
        <v>20.0997609504449</v>
      </c>
    </row>
    <row r="37" spans="1:4" x14ac:dyDescent="0.25">
      <c r="A37" s="81">
        <v>1984</v>
      </c>
      <c r="B37" s="81">
        <v>20.055664200410799</v>
      </c>
      <c r="C37" s="81">
        <v>20.055664200410799</v>
      </c>
      <c r="D37" s="81">
        <v>20.055664200410799</v>
      </c>
    </row>
    <row r="38" spans="1:4" x14ac:dyDescent="0.25">
      <c r="A38" s="81">
        <v>1985</v>
      </c>
      <c r="B38" s="81">
        <v>20.021179267837201</v>
      </c>
      <c r="C38" s="81">
        <v>20.021179267837201</v>
      </c>
      <c r="D38" s="81">
        <v>20.021179267837201</v>
      </c>
    </row>
    <row r="39" spans="1:4" x14ac:dyDescent="0.25">
      <c r="A39" s="81">
        <v>1986</v>
      </c>
      <c r="B39" s="81">
        <v>20.238692817754899</v>
      </c>
      <c r="C39" s="81">
        <v>20.238692817754899</v>
      </c>
      <c r="D39" s="81">
        <v>20.238692817754899</v>
      </c>
    </row>
    <row r="40" spans="1:4" x14ac:dyDescent="0.25">
      <c r="A40" s="81">
        <v>1987</v>
      </c>
      <c r="B40" s="81">
        <v>20.400271941204199</v>
      </c>
      <c r="C40" s="81">
        <v>20.400271941204199</v>
      </c>
      <c r="D40" s="81">
        <v>20.400271941204199</v>
      </c>
    </row>
    <row r="41" spans="1:4" x14ac:dyDescent="0.25">
      <c r="A41" s="81">
        <v>1988</v>
      </c>
      <c r="B41" s="81">
        <v>20.553505864796399</v>
      </c>
      <c r="C41" s="81">
        <v>20.553505864796399</v>
      </c>
      <c r="D41" s="81">
        <v>20.553505864796399</v>
      </c>
    </row>
    <row r="42" spans="1:4" x14ac:dyDescent="0.25">
      <c r="A42" s="81">
        <v>1989</v>
      </c>
      <c r="B42" s="81">
        <v>20.732317508790999</v>
      </c>
      <c r="C42" s="81">
        <v>20.732317508790999</v>
      </c>
      <c r="D42" s="81">
        <v>20.732317508790999</v>
      </c>
    </row>
    <row r="43" spans="1:4" x14ac:dyDescent="0.25">
      <c r="A43" s="81">
        <v>1990</v>
      </c>
      <c r="B43" s="81">
        <v>20.7929844201884</v>
      </c>
      <c r="C43" s="81">
        <v>20.7929844201884</v>
      </c>
      <c r="D43" s="81">
        <v>20.7929844201884</v>
      </c>
    </row>
    <row r="44" spans="1:4" x14ac:dyDescent="0.25">
      <c r="A44" s="81">
        <v>1991</v>
      </c>
      <c r="B44" s="81">
        <v>20.812798775197301</v>
      </c>
      <c r="C44" s="81">
        <v>20.812798775197301</v>
      </c>
      <c r="D44" s="81">
        <v>20.812798775197301</v>
      </c>
    </row>
    <row r="45" spans="1:4" x14ac:dyDescent="0.25">
      <c r="A45" s="81">
        <v>1992</v>
      </c>
      <c r="B45" s="81">
        <v>20.8318402417719</v>
      </c>
      <c r="C45" s="81">
        <v>20.8318402417719</v>
      </c>
      <c r="D45" s="81">
        <v>20.8318402417719</v>
      </c>
    </row>
    <row r="46" spans="1:4" x14ac:dyDescent="0.25">
      <c r="A46" s="81">
        <v>1993</v>
      </c>
      <c r="B46" s="81">
        <v>20.8844889417846</v>
      </c>
      <c r="C46" s="81">
        <v>20.8844889417846</v>
      </c>
      <c r="D46" s="81">
        <v>20.8844889417846</v>
      </c>
    </row>
    <row r="47" spans="1:4" x14ac:dyDescent="0.25">
      <c r="A47" s="81">
        <v>1994</v>
      </c>
      <c r="B47" s="81">
        <v>20.955010772347901</v>
      </c>
      <c r="C47" s="81">
        <v>20.955010772347901</v>
      </c>
      <c r="D47" s="81">
        <v>20.955010772347901</v>
      </c>
    </row>
    <row r="48" spans="1:4" x14ac:dyDescent="0.25">
      <c r="A48" s="81">
        <v>1995</v>
      </c>
      <c r="B48" s="81">
        <v>21.116235052138599</v>
      </c>
      <c r="C48" s="81">
        <v>21.116235052138599</v>
      </c>
      <c r="D48" s="81">
        <v>21.116235052138599</v>
      </c>
    </row>
    <row r="49" spans="1:4" x14ac:dyDescent="0.25">
      <c r="A49" s="81">
        <v>1996</v>
      </c>
      <c r="B49" s="81">
        <v>21.330969564684601</v>
      </c>
      <c r="C49" s="81">
        <v>21.330969564684601</v>
      </c>
      <c r="D49" s="81">
        <v>21.330969564684601</v>
      </c>
    </row>
    <row r="50" spans="1:4" x14ac:dyDescent="0.25">
      <c r="A50" s="81">
        <v>1997</v>
      </c>
      <c r="B50" s="81">
        <v>21.4919516529867</v>
      </c>
      <c r="C50" s="81">
        <v>21.4919516529867</v>
      </c>
      <c r="D50" s="81">
        <v>21.4919516529867</v>
      </c>
    </row>
    <row r="51" spans="1:4" x14ac:dyDescent="0.25">
      <c r="A51" s="81">
        <v>1998</v>
      </c>
      <c r="B51" s="81">
        <v>21.670809835091902</v>
      </c>
      <c r="C51" s="81">
        <v>21.670809835091902</v>
      </c>
      <c r="D51" s="81">
        <v>21.670809835091902</v>
      </c>
    </row>
    <row r="52" spans="1:4" x14ac:dyDescent="0.25">
      <c r="A52" s="81">
        <v>1999</v>
      </c>
      <c r="B52" s="81">
        <v>21.767660263616499</v>
      </c>
      <c r="C52" s="81">
        <v>21.767660263616499</v>
      </c>
      <c r="D52" s="81">
        <v>21.767660263616499</v>
      </c>
    </row>
    <row r="53" spans="1:4" x14ac:dyDescent="0.25">
      <c r="A53" s="81">
        <v>2000</v>
      </c>
      <c r="B53" s="81">
        <v>21.877745591299501</v>
      </c>
      <c r="C53" s="81">
        <v>21.877745591299501</v>
      </c>
      <c r="D53" s="81">
        <v>21.877745591299501</v>
      </c>
    </row>
    <row r="54" spans="1:4" x14ac:dyDescent="0.25">
      <c r="A54" s="81">
        <v>2001</v>
      </c>
      <c r="B54" s="81">
        <v>21.9546306176745</v>
      </c>
      <c r="C54" s="81">
        <v>21.9546306176745</v>
      </c>
      <c r="D54" s="81">
        <v>21.9546306176745</v>
      </c>
    </row>
    <row r="55" spans="1:4" x14ac:dyDescent="0.25">
      <c r="A55" s="81">
        <v>2002</v>
      </c>
      <c r="B55" s="81">
        <v>22.0622952086282</v>
      </c>
      <c r="C55" s="81">
        <v>22.0622952086282</v>
      </c>
      <c r="D55" s="81">
        <v>22.0622952086282</v>
      </c>
    </row>
    <row r="56" spans="1:4" x14ac:dyDescent="0.25">
      <c r="A56" s="81">
        <v>2003</v>
      </c>
      <c r="B56" s="81">
        <v>22.1976409953018</v>
      </c>
      <c r="C56" s="81">
        <v>22.1976409953018</v>
      </c>
      <c r="D56" s="81">
        <v>22.1976409953018</v>
      </c>
    </row>
    <row r="57" spans="1:4" x14ac:dyDescent="0.25">
      <c r="A57" s="81">
        <v>2004</v>
      </c>
      <c r="B57" s="81">
        <v>22.4681293273267</v>
      </c>
      <c r="C57" s="81">
        <v>22.4681293273267</v>
      </c>
      <c r="D57" s="81">
        <v>22.4681293273267</v>
      </c>
    </row>
    <row r="58" spans="1:4" x14ac:dyDescent="0.25">
      <c r="A58" s="81">
        <v>2005</v>
      </c>
      <c r="B58" s="81">
        <v>22.820750313668501</v>
      </c>
      <c r="C58" s="81">
        <v>22.820750313668501</v>
      </c>
      <c r="D58" s="81">
        <v>22.820750313668501</v>
      </c>
    </row>
    <row r="59" spans="1:4" x14ac:dyDescent="0.25">
      <c r="A59" s="81">
        <v>2006</v>
      </c>
      <c r="B59" s="81">
        <v>23.2392296665628</v>
      </c>
      <c r="C59" s="81">
        <v>23.2392296665628</v>
      </c>
      <c r="D59" s="81">
        <v>23.2392296665628</v>
      </c>
    </row>
    <row r="60" spans="1:4" x14ac:dyDescent="0.25">
      <c r="A60" s="81">
        <v>2007</v>
      </c>
      <c r="B60" s="81">
        <v>23.606710844923899</v>
      </c>
      <c r="C60" s="81">
        <v>23.606710844923899</v>
      </c>
      <c r="D60" s="81">
        <v>23.606710844923899</v>
      </c>
    </row>
    <row r="61" spans="1:4" x14ac:dyDescent="0.25">
      <c r="A61" s="81">
        <v>2008</v>
      </c>
      <c r="B61" s="81">
        <v>24.027825331092998</v>
      </c>
      <c r="C61" s="81">
        <v>24.027825331092998</v>
      </c>
      <c r="D61" s="81">
        <v>24.027825331092998</v>
      </c>
    </row>
    <row r="62" spans="1:4" x14ac:dyDescent="0.25">
      <c r="A62" s="81">
        <v>2009</v>
      </c>
      <c r="B62" s="81">
        <v>24.521032773840901</v>
      </c>
      <c r="C62" s="81">
        <v>24.521032773840901</v>
      </c>
      <c r="D62" s="81">
        <v>24.521032773840901</v>
      </c>
    </row>
    <row r="63" spans="1:4" x14ac:dyDescent="0.25">
      <c r="A63" s="81">
        <v>2010</v>
      </c>
      <c r="B63" s="81">
        <v>25.111257283227999</v>
      </c>
      <c r="C63" s="81">
        <v>25.111257283227999</v>
      </c>
      <c r="D63" s="81">
        <v>25.111257283227999</v>
      </c>
    </row>
    <row r="64" spans="1:4" x14ac:dyDescent="0.25">
      <c r="A64" s="81">
        <v>2011</v>
      </c>
      <c r="B64" s="81">
        <v>25.573443431844201</v>
      </c>
      <c r="C64" s="81">
        <v>25.573443431844201</v>
      </c>
      <c r="D64" s="81">
        <v>25.573443431844201</v>
      </c>
    </row>
    <row r="65" spans="1:4" x14ac:dyDescent="0.25">
      <c r="A65" s="81">
        <v>2012</v>
      </c>
      <c r="B65" s="81">
        <v>26.843634088219801</v>
      </c>
      <c r="C65" s="81">
        <v>26.843634088219801</v>
      </c>
      <c r="D65" s="81">
        <v>26.843634088219801</v>
      </c>
    </row>
    <row r="66" spans="1:4" x14ac:dyDescent="0.25">
      <c r="A66" s="81">
        <v>2013</v>
      </c>
      <c r="B66" s="81">
        <v>28.006912023126301</v>
      </c>
      <c r="C66" s="81">
        <v>27.770718795799201</v>
      </c>
      <c r="D66" s="81">
        <v>27.770718795799201</v>
      </c>
    </row>
    <row r="67" spans="1:4" x14ac:dyDescent="0.25">
      <c r="A67" s="81">
        <v>2014</v>
      </c>
      <c r="B67" s="81">
        <v>29.003962053710001</v>
      </c>
      <c r="C67" s="81">
        <v>28.553014699992399</v>
      </c>
      <c r="D67" s="81">
        <v>28.553014699992399</v>
      </c>
    </row>
    <row r="68" spans="1:4" x14ac:dyDescent="0.25">
      <c r="A68" s="81">
        <v>2015</v>
      </c>
      <c r="B68" s="81">
        <v>29.882666456830201</v>
      </c>
      <c r="C68" s="81">
        <v>29.225199180096499</v>
      </c>
      <c r="D68" s="81">
        <v>29.225199180096499</v>
      </c>
    </row>
    <row r="69" spans="1:4" x14ac:dyDescent="0.25">
      <c r="A69" s="81">
        <v>2016</v>
      </c>
      <c r="B69" s="81">
        <v>30.622453118826201</v>
      </c>
      <c r="C69" s="81">
        <v>29.329957482817299</v>
      </c>
      <c r="D69" s="81">
        <v>29.329957482817299</v>
      </c>
    </row>
    <row r="70" spans="1:4" x14ac:dyDescent="0.25">
      <c r="A70" s="81">
        <v>2017</v>
      </c>
      <c r="B70" s="81">
        <v>31.269291814857201</v>
      </c>
      <c r="C70" s="81">
        <v>29.353306558178701</v>
      </c>
      <c r="D70" s="81">
        <v>29.353306558178701</v>
      </c>
    </row>
    <row r="71" spans="1:4" x14ac:dyDescent="0.25">
      <c r="A71" s="81">
        <v>2018</v>
      </c>
      <c r="B71" s="81">
        <v>31.971337966889202</v>
      </c>
      <c r="C71" s="81">
        <v>29.3401868862342</v>
      </c>
      <c r="D71" s="81">
        <v>29.3401868862342</v>
      </c>
    </row>
    <row r="72" spans="1:4" x14ac:dyDescent="0.25">
      <c r="A72" s="81">
        <v>2019</v>
      </c>
      <c r="B72" s="81">
        <v>32.565835924397398</v>
      </c>
      <c r="C72" s="81">
        <v>29.106950425018699</v>
      </c>
      <c r="D72" s="81">
        <v>29.106950425018699</v>
      </c>
    </row>
    <row r="73" spans="1:4" x14ac:dyDescent="0.25">
      <c r="A73" s="81">
        <v>2020</v>
      </c>
      <c r="B73" s="81">
        <v>33.201731956752198</v>
      </c>
      <c r="C73" s="81">
        <v>28.886615654581501</v>
      </c>
      <c r="D73" s="81">
        <v>29.716085907773699</v>
      </c>
    </row>
    <row r="74" spans="1:4" x14ac:dyDescent="0.25">
      <c r="A74" s="81">
        <v>2021</v>
      </c>
      <c r="B74" s="81">
        <v>33.864525998601998</v>
      </c>
      <c r="C74" s="81">
        <v>28.659060157407801</v>
      </c>
      <c r="D74" s="81">
        <v>30.329182312576901</v>
      </c>
    </row>
    <row r="75" spans="1:4" x14ac:dyDescent="0.25">
      <c r="A75" s="81">
        <v>2022</v>
      </c>
      <c r="B75" s="81">
        <v>34.610828266224303</v>
      </c>
      <c r="C75" s="81">
        <v>28.682979965778401</v>
      </c>
      <c r="D75" s="81">
        <v>30.349173258086498</v>
      </c>
    </row>
    <row r="76" spans="1:4" x14ac:dyDescent="0.25">
      <c r="A76" s="81">
        <v>2023</v>
      </c>
      <c r="B76" s="81">
        <v>35.3927315380434</v>
      </c>
      <c r="C76" s="81">
        <v>29.3283555977651</v>
      </c>
      <c r="D76" s="81">
        <v>30.380653697954401</v>
      </c>
    </row>
    <row r="77" spans="1:4" x14ac:dyDescent="0.25">
      <c r="A77" s="81">
        <v>2024</v>
      </c>
      <c r="B77" s="81">
        <v>36.221839219919502</v>
      </c>
      <c r="C77" s="81">
        <v>30.011510684734901</v>
      </c>
      <c r="D77" s="81">
        <v>30.649647697451201</v>
      </c>
    </row>
    <row r="78" spans="1:4" x14ac:dyDescent="0.25">
      <c r="A78" s="81">
        <v>2025</v>
      </c>
      <c r="B78" s="81">
        <v>37.135302486522598</v>
      </c>
      <c r="C78" s="81">
        <v>30.7432196081866</v>
      </c>
      <c r="D78" s="81">
        <v>31.3958325543352</v>
      </c>
    </row>
    <row r="79" spans="1:4" x14ac:dyDescent="0.25">
      <c r="A79" s="81">
        <v>2026</v>
      </c>
      <c r="B79" s="81">
        <v>38.0694890872904</v>
      </c>
      <c r="C79" s="81">
        <v>30.8546273589286</v>
      </c>
      <c r="D79" s="81">
        <v>32.189370992863303</v>
      </c>
    </row>
    <row r="80" spans="1:4" x14ac:dyDescent="0.25">
      <c r="A80" s="81">
        <v>2027</v>
      </c>
      <c r="B80" s="81">
        <v>39.075111304295802</v>
      </c>
      <c r="C80" s="81">
        <v>31.654861240881001</v>
      </c>
      <c r="D80" s="81">
        <v>33.034856552910497</v>
      </c>
    </row>
    <row r="81" spans="1:4" x14ac:dyDescent="0.25">
      <c r="A81" s="81">
        <v>2028</v>
      </c>
      <c r="B81" s="81">
        <v>40.096340711422499</v>
      </c>
      <c r="C81" s="81">
        <v>31.795702470194598</v>
      </c>
      <c r="D81" s="81">
        <v>33.183632339520599</v>
      </c>
    </row>
    <row r="82" spans="1:4" x14ac:dyDescent="0.25">
      <c r="A82" s="81">
        <v>2029</v>
      </c>
      <c r="B82" s="81">
        <v>41.140580308373401</v>
      </c>
      <c r="C82" s="81">
        <v>32.615086603749297</v>
      </c>
      <c r="D82" s="81">
        <v>34.055099498114203</v>
      </c>
    </row>
    <row r="83" spans="1:4" x14ac:dyDescent="0.25">
      <c r="A83" s="81">
        <v>2030</v>
      </c>
      <c r="B83" s="81">
        <v>42.212549977198599</v>
      </c>
      <c r="C83" s="81">
        <v>32.752946567866502</v>
      </c>
      <c r="D83" s="81">
        <v>34.938091791378397</v>
      </c>
    </row>
    <row r="84" spans="1:4" x14ac:dyDescent="0.25">
      <c r="A84" s="81">
        <v>2031</v>
      </c>
      <c r="B84" s="81">
        <v>43.197178053673099</v>
      </c>
      <c r="C84" s="81">
        <v>33.595571520099803</v>
      </c>
      <c r="D84" s="81">
        <v>35.0856626200124</v>
      </c>
    </row>
    <row r="85" spans="1:4" x14ac:dyDescent="0.25">
      <c r="A85" s="81">
        <v>2032</v>
      </c>
      <c r="B85" s="81">
        <v>44.125446740203898</v>
      </c>
      <c r="C85" s="81">
        <v>33.746556033733697</v>
      </c>
      <c r="D85" s="81">
        <v>36.009206514001399</v>
      </c>
    </row>
    <row r="86" spans="1:4" x14ac:dyDescent="0.25">
      <c r="A86" s="81">
        <v>2033</v>
      </c>
      <c r="B86" s="81">
        <v>45.025212155993998</v>
      </c>
      <c r="C86" s="81">
        <v>34.643467289224603</v>
      </c>
      <c r="D86" s="81">
        <v>36.915308727305799</v>
      </c>
    </row>
    <row r="87" spans="1:4" x14ac:dyDescent="0.25">
      <c r="A87" s="81">
        <v>2034</v>
      </c>
      <c r="B87" s="81">
        <v>45.950515369764801</v>
      </c>
      <c r="C87" s="81">
        <v>34.761429275890301</v>
      </c>
      <c r="D87" s="81">
        <v>37.0017108302726</v>
      </c>
    </row>
    <row r="88" spans="1:4" x14ac:dyDescent="0.25">
      <c r="A88" s="81">
        <v>2035</v>
      </c>
      <c r="B88" s="81">
        <v>46.989443652158798</v>
      </c>
      <c r="C88" s="81">
        <v>35.5409089850397</v>
      </c>
      <c r="D88" s="81">
        <v>37.778461637947601</v>
      </c>
    </row>
    <row r="89" spans="1:4" x14ac:dyDescent="0.25">
      <c r="A89" s="81">
        <v>2036</v>
      </c>
      <c r="B89" s="81">
        <v>47.945890261659201</v>
      </c>
      <c r="C89" s="81">
        <v>36.283260214534103</v>
      </c>
      <c r="D89" s="81">
        <v>38.542421726126697</v>
      </c>
    </row>
    <row r="90" spans="1:4" x14ac:dyDescent="0.25">
      <c r="A90" s="81">
        <v>2037</v>
      </c>
      <c r="B90" s="81">
        <v>48.724767821228902</v>
      </c>
      <c r="C90" s="81">
        <v>36.2564867583271</v>
      </c>
      <c r="D90" s="81">
        <v>39.331447065921601</v>
      </c>
    </row>
    <row r="91" spans="1:4" x14ac:dyDescent="0.25">
      <c r="A91" s="81">
        <v>2038</v>
      </c>
      <c r="B91" s="81">
        <v>49.331468150646899</v>
      </c>
      <c r="C91" s="81">
        <v>37.002377934480201</v>
      </c>
      <c r="D91" s="81">
        <v>39.391216808337497</v>
      </c>
    </row>
    <row r="92" spans="1:4" x14ac:dyDescent="0.25">
      <c r="A92" s="81">
        <v>2039</v>
      </c>
      <c r="B92" s="81">
        <v>49.657834016718603</v>
      </c>
      <c r="C92" s="81">
        <v>37.040542805602897</v>
      </c>
      <c r="D92" s="81">
        <v>40.173660208289299</v>
      </c>
    </row>
    <row r="93" spans="1:4" x14ac:dyDescent="0.25">
      <c r="A93" s="81">
        <v>2040</v>
      </c>
      <c r="B93" s="81">
        <v>49.839088859405003</v>
      </c>
      <c r="C93" s="81">
        <v>37.759762816504399</v>
      </c>
      <c r="D93" s="81">
        <v>40.797600973741702</v>
      </c>
    </row>
    <row r="94" spans="1:4" x14ac:dyDescent="0.25">
      <c r="A94" s="81">
        <v>2041</v>
      </c>
      <c r="B94" s="81">
        <v>49.857527046214301</v>
      </c>
      <c r="C94" s="81">
        <v>37.588106772177802</v>
      </c>
      <c r="D94" s="81">
        <v>40.504470476075703</v>
      </c>
    </row>
    <row r="95" spans="1:4" x14ac:dyDescent="0.25">
      <c r="A95" s="81">
        <v>2042</v>
      </c>
      <c r="B95" s="81">
        <v>49.817489030843603</v>
      </c>
      <c r="C95" s="81">
        <v>38.014764768617198</v>
      </c>
      <c r="D95" s="81">
        <v>40.746281073362503</v>
      </c>
    </row>
    <row r="96" spans="1:4" x14ac:dyDescent="0.25">
      <c r="A96" s="81">
        <v>2043</v>
      </c>
      <c r="B96" s="81">
        <v>49.714207591400601</v>
      </c>
      <c r="C96" s="81">
        <v>37.567474205566597</v>
      </c>
      <c r="D96" s="81">
        <v>40.831901648829799</v>
      </c>
    </row>
    <row r="97" spans="1:4" x14ac:dyDescent="0.25">
      <c r="A97" s="81">
        <v>2044</v>
      </c>
      <c r="B97" s="81">
        <v>49.616918423507897</v>
      </c>
      <c r="C97" s="81">
        <v>37.643378578774801</v>
      </c>
      <c r="D97" s="81">
        <v>40.152864456322597</v>
      </c>
    </row>
    <row r="98" spans="1:4" x14ac:dyDescent="0.25">
      <c r="A98" s="81">
        <v>2045</v>
      </c>
      <c r="B98" s="81">
        <v>49.485920227396498</v>
      </c>
      <c r="C98" s="81">
        <v>37.598629137540698</v>
      </c>
      <c r="D98" s="81">
        <v>40.044972470380699</v>
      </c>
    </row>
    <row r="99" spans="1:4" x14ac:dyDescent="0.25">
      <c r="A99" s="81">
        <v>2046</v>
      </c>
      <c r="B99" s="81">
        <v>49.419855416315499</v>
      </c>
      <c r="C99" s="81">
        <v>36.881287107392303</v>
      </c>
      <c r="D99" s="81">
        <v>39.893646389458397</v>
      </c>
    </row>
    <row r="100" spans="1:4" x14ac:dyDescent="0.25">
      <c r="A100" s="81">
        <v>2047</v>
      </c>
      <c r="B100" s="81">
        <v>49.292922750793998</v>
      </c>
      <c r="C100" s="81">
        <v>36.725898188642098</v>
      </c>
      <c r="D100" s="81">
        <v>39.727750363584803</v>
      </c>
    </row>
    <row r="101" spans="1:4" x14ac:dyDescent="0.25">
      <c r="A101" s="81">
        <v>2048</v>
      </c>
      <c r="B101" s="81">
        <v>49.077356191040202</v>
      </c>
      <c r="C101" s="81">
        <v>35.960288892388398</v>
      </c>
      <c r="D101" s="81">
        <v>38.945041907980297</v>
      </c>
    </row>
    <row r="102" spans="1:4" x14ac:dyDescent="0.25">
      <c r="A102" s="81">
        <v>2049</v>
      </c>
      <c r="B102" s="81">
        <v>48.834215354010396</v>
      </c>
      <c r="C102" s="81">
        <v>35.792937034911397</v>
      </c>
      <c r="D102" s="81">
        <v>38.785599368745302</v>
      </c>
    </row>
    <row r="103" spans="1:4" x14ac:dyDescent="0.25">
      <c r="A103" s="81">
        <v>2050</v>
      </c>
      <c r="B103" s="81">
        <v>48.647113980857497</v>
      </c>
      <c r="C103" s="81">
        <v>35.041060860159597</v>
      </c>
      <c r="D103" s="81">
        <v>38.6641138927043</v>
      </c>
    </row>
    <row r="104" spans="1:4" x14ac:dyDescent="0.25">
      <c r="A104" s="81">
        <v>2051</v>
      </c>
      <c r="B104" s="81">
        <v>48.497829091005002</v>
      </c>
      <c r="C104" s="81">
        <v>34.906872207182801</v>
      </c>
      <c r="D104" s="81">
        <v>37.891239277728502</v>
      </c>
    </row>
    <row r="105" spans="1:4" x14ac:dyDescent="0.25">
      <c r="A105" s="81">
        <v>2052</v>
      </c>
      <c r="B105" s="81">
        <v>48.411224601358199</v>
      </c>
      <c r="C105" s="81">
        <v>34.7607166773046</v>
      </c>
      <c r="D105" s="81">
        <v>37.671713324356404</v>
      </c>
    </row>
    <row r="106" spans="1:4" x14ac:dyDescent="0.25">
      <c r="A106" s="81">
        <v>2053</v>
      </c>
      <c r="B106" s="81">
        <v>48.338582368011799</v>
      </c>
      <c r="C106" s="81">
        <v>34.001415592653203</v>
      </c>
      <c r="D106" s="81">
        <v>37.4369582100164</v>
      </c>
    </row>
    <row r="107" spans="1:4" x14ac:dyDescent="0.25">
      <c r="A107" s="81">
        <v>2054</v>
      </c>
      <c r="B107" s="81">
        <v>48.255163762252998</v>
      </c>
      <c r="C107" s="81">
        <v>33.782004645947403</v>
      </c>
      <c r="D107" s="81">
        <v>37.256727971700798</v>
      </c>
    </row>
    <row r="108" spans="1:4" x14ac:dyDescent="0.25">
      <c r="A108" s="81">
        <v>2055</v>
      </c>
      <c r="B108" s="81">
        <v>48.203703010504398</v>
      </c>
      <c r="C108" s="81">
        <v>33.022412624833699</v>
      </c>
      <c r="D108" s="81">
        <v>36.509595010538099</v>
      </c>
    </row>
    <row r="109" spans="1:4" x14ac:dyDescent="0.25">
      <c r="A109" s="81">
        <v>2056</v>
      </c>
      <c r="B109" s="81">
        <v>48.261428983423897</v>
      </c>
      <c r="C109" s="81">
        <v>32.8636405228375</v>
      </c>
      <c r="D109" s="81">
        <v>36.4166526560618</v>
      </c>
    </row>
    <row r="110" spans="1:4" x14ac:dyDescent="0.25">
      <c r="A110" s="81">
        <v>2057</v>
      </c>
      <c r="B110" s="81">
        <v>48.323903534441101</v>
      </c>
      <c r="C110" s="81">
        <v>32.751985997653001</v>
      </c>
      <c r="D110" s="81">
        <v>36.355947705245498</v>
      </c>
    </row>
    <row r="111" spans="1:4" x14ac:dyDescent="0.25">
      <c r="A111" s="81">
        <v>2058</v>
      </c>
      <c r="B111" s="81">
        <v>48.369847014344799</v>
      </c>
      <c r="C111" s="81">
        <v>32.112212150444698</v>
      </c>
      <c r="D111" s="81">
        <v>36.302692056373203</v>
      </c>
    </row>
    <row r="112" spans="1:4" x14ac:dyDescent="0.25">
      <c r="A112" s="81">
        <v>2059</v>
      </c>
      <c r="B112" s="81">
        <v>48.413311239632002</v>
      </c>
      <c r="C112" s="81">
        <v>32.0758110073998</v>
      </c>
      <c r="D112" s="81">
        <v>35.6556882785342</v>
      </c>
    </row>
    <row r="113" spans="1:4" x14ac:dyDescent="0.25">
      <c r="A113" s="83">
        <v>2060</v>
      </c>
      <c r="B113" s="83">
        <v>48.4857372915368</v>
      </c>
      <c r="C113" s="83">
        <v>31.476849710793999</v>
      </c>
      <c r="D113" s="83">
        <v>35.696570255717702</v>
      </c>
    </row>
  </sheetData>
  <mergeCells count="2">
    <mergeCell ref="A1:D1"/>
    <mergeCell ref="F1:G1"/>
  </mergeCells>
  <pageMargins left="0.7" right="0.7" top="0.75" bottom="0.75" header="0.3" footer="0.3"/>
  <pageSetup paperSize="9" orientation="portrait" horizontalDpi="300" verticalDpi="30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H6"/>
  <sheetViews>
    <sheetView workbookViewId="0">
      <selection activeCell="B3" sqref="B3"/>
    </sheetView>
  </sheetViews>
  <sheetFormatPr defaultRowHeight="15" x14ac:dyDescent="0.25"/>
  <cols>
    <col min="1" max="1" width="7.7109375" customWidth="1"/>
    <col min="2" max="2" width="24.7109375" customWidth="1"/>
    <col min="3" max="3" width="48.7109375" customWidth="1"/>
    <col min="4" max="4" width="36.7109375" customWidth="1"/>
    <col min="5" max="5" width="46.7109375" customWidth="1"/>
    <col min="7" max="7" width="12.7109375" customWidth="1"/>
    <col min="8" max="8" width="38.7109375" customWidth="1"/>
  </cols>
  <sheetData>
    <row r="1" spans="1:8" ht="15.75" x14ac:dyDescent="0.25">
      <c r="A1" s="91" t="s">
        <v>30</v>
      </c>
      <c r="B1" s="92"/>
      <c r="C1" s="92"/>
      <c r="D1" s="92"/>
      <c r="E1" s="92"/>
      <c r="G1" s="91" t="s">
        <v>31</v>
      </c>
      <c r="H1" s="92"/>
    </row>
    <row r="2" spans="1:8" x14ac:dyDescent="0.25">
      <c r="A2" s="9" t="s">
        <v>29</v>
      </c>
      <c r="B2" s="9" t="s">
        <v>204</v>
      </c>
      <c r="C2" s="9" t="s">
        <v>205</v>
      </c>
      <c r="D2" s="9" t="s">
        <v>206</v>
      </c>
      <c r="E2" s="9" t="s">
        <v>207</v>
      </c>
      <c r="G2" s="16" t="s">
        <v>32</v>
      </c>
      <c r="H2" s="10" t="s">
        <v>22</v>
      </c>
    </row>
    <row r="3" spans="1:8" x14ac:dyDescent="0.25">
      <c r="A3" s="84" t="s">
        <v>208</v>
      </c>
      <c r="B3" s="84">
        <v>4.3</v>
      </c>
      <c r="C3" s="84">
        <v>4.3</v>
      </c>
      <c r="D3" s="84">
        <v>5</v>
      </c>
      <c r="E3" s="84">
        <v>0.5</v>
      </c>
      <c r="G3" s="16" t="s">
        <v>33</v>
      </c>
      <c r="H3" s="11"/>
    </row>
    <row r="4" spans="1:8" x14ac:dyDescent="0.25">
      <c r="A4" s="85" t="s">
        <v>209</v>
      </c>
      <c r="B4" s="85">
        <v>4.0999999999999996</v>
      </c>
      <c r="C4" s="85">
        <v>3.5</v>
      </c>
      <c r="D4" s="85">
        <v>5.05</v>
      </c>
      <c r="E4" s="85">
        <v>0.4</v>
      </c>
      <c r="G4" s="16" t="s">
        <v>34</v>
      </c>
      <c r="H4" s="12" t="s">
        <v>210</v>
      </c>
    </row>
    <row r="6" spans="1:8" x14ac:dyDescent="0.25">
      <c r="G6" s="17" t="str">
        <f>HYPERLINK("#'OVERZICHT'!A1", "Link naar overzicht")</f>
        <v>Link naar overzicht</v>
      </c>
    </row>
  </sheetData>
  <mergeCells count="2">
    <mergeCell ref="A1:E1"/>
    <mergeCell ref="G1:H1"/>
  </mergeCells>
  <pageMargins left="0.7" right="0.7" top="0.75" bottom="0.75" header="0.3" footer="0.3"/>
  <pageSetup paperSize="9" orientation="portrait" horizontalDpi="300" verticalDpi="30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H6"/>
  <sheetViews>
    <sheetView workbookViewId="0">
      <selection sqref="A1:E1"/>
    </sheetView>
  </sheetViews>
  <sheetFormatPr defaultRowHeight="15" x14ac:dyDescent="0.25"/>
  <cols>
    <col min="1" max="1" width="20.7109375" customWidth="1"/>
    <col min="2" max="2" width="30.7109375" customWidth="1"/>
    <col min="3" max="3" width="47.7109375" customWidth="1"/>
    <col min="4" max="4" width="56.7109375" customWidth="1"/>
    <col min="5" max="5" width="67.7109375" customWidth="1"/>
    <col min="7" max="7" width="12.7109375" customWidth="1"/>
    <col min="8" max="8" width="17.7109375" customWidth="1"/>
  </cols>
  <sheetData>
    <row r="1" spans="1:8" ht="15.75" x14ac:dyDescent="0.25">
      <c r="A1" s="91" t="s">
        <v>30</v>
      </c>
      <c r="B1" s="92"/>
      <c r="C1" s="92"/>
      <c r="D1" s="92"/>
      <c r="E1" s="92"/>
      <c r="G1" s="91" t="s">
        <v>31</v>
      </c>
      <c r="H1" s="92"/>
    </row>
    <row r="2" spans="1:8" x14ac:dyDescent="0.25">
      <c r="A2" s="9" t="s">
        <v>29</v>
      </c>
      <c r="B2" s="9" t="s">
        <v>211</v>
      </c>
      <c r="C2" s="9" t="s">
        <v>212</v>
      </c>
      <c r="D2" s="9" t="s">
        <v>213</v>
      </c>
      <c r="E2" s="9" t="s">
        <v>214</v>
      </c>
      <c r="G2" s="16" t="s">
        <v>32</v>
      </c>
      <c r="H2" s="10" t="s">
        <v>12</v>
      </c>
    </row>
    <row r="3" spans="1:8" x14ac:dyDescent="0.25">
      <c r="A3" s="86" t="s">
        <v>215</v>
      </c>
      <c r="B3" s="86">
        <v>77.05</v>
      </c>
      <c r="C3" s="86">
        <v>52.55</v>
      </c>
      <c r="D3" s="86">
        <v>29.55</v>
      </c>
      <c r="E3" s="86">
        <v>14.5</v>
      </c>
      <c r="G3" s="16" t="s">
        <v>33</v>
      </c>
      <c r="H3" s="11"/>
    </row>
    <row r="4" spans="1:8" x14ac:dyDescent="0.25">
      <c r="A4" s="87" t="s">
        <v>216</v>
      </c>
      <c r="B4" s="87">
        <v>84.3</v>
      </c>
      <c r="C4" s="87">
        <v>72.45</v>
      </c>
      <c r="D4" s="87">
        <v>35.549999999999997</v>
      </c>
      <c r="E4" s="87">
        <v>26.95</v>
      </c>
      <c r="G4" s="16" t="s">
        <v>34</v>
      </c>
      <c r="H4" s="12"/>
    </row>
    <row r="6" spans="1:8" x14ac:dyDescent="0.25">
      <c r="G6" s="17" t="str">
        <f>HYPERLINK("#'OVERZICHT'!A1", "Link naar overzicht")</f>
        <v>Link naar overzicht</v>
      </c>
    </row>
  </sheetData>
  <mergeCells count="2">
    <mergeCell ref="A1:E1"/>
    <mergeCell ref="G1:H1"/>
  </mergeCells>
  <pageMargins left="0.7" right="0.7" top="0.75" bottom="0.75" header="0.3" footer="0.3"/>
  <pageSetup paperSize="9" orientation="portrait" horizontalDpi="300" verticalDpi="30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G75"/>
  <sheetViews>
    <sheetView workbookViewId="0">
      <selection activeCell="A3" sqref="A3"/>
    </sheetView>
  </sheetViews>
  <sheetFormatPr defaultRowHeight="15" x14ac:dyDescent="0.25"/>
  <cols>
    <col min="1" max="1" width="11.7109375" customWidth="1"/>
    <col min="2" max="4" width="25.7109375" customWidth="1"/>
    <col min="6" max="6" width="12.7109375" customWidth="1"/>
    <col min="7" max="7" width="15.7109375" customWidth="1"/>
  </cols>
  <sheetData>
    <row r="1" spans="1:7" ht="15.75" x14ac:dyDescent="0.25">
      <c r="A1" s="91" t="s">
        <v>30</v>
      </c>
      <c r="B1" s="92"/>
      <c r="C1" s="92"/>
      <c r="D1" s="92"/>
      <c r="F1" s="91" t="s">
        <v>31</v>
      </c>
      <c r="G1" s="92"/>
    </row>
    <row r="2" spans="1:7" x14ac:dyDescent="0.25">
      <c r="A2" s="9" t="s">
        <v>29</v>
      </c>
      <c r="B2" s="9" t="s">
        <v>217</v>
      </c>
      <c r="C2" s="9" t="s">
        <v>218</v>
      </c>
      <c r="D2" s="9" t="s">
        <v>219</v>
      </c>
      <c r="F2" s="16" t="s">
        <v>32</v>
      </c>
      <c r="G2" s="10" t="s">
        <v>23</v>
      </c>
    </row>
    <row r="3" spans="1:7" x14ac:dyDescent="0.25">
      <c r="A3" s="89">
        <v>60</v>
      </c>
      <c r="B3" s="89">
        <v>55.111167907714801</v>
      </c>
      <c r="C3" s="89">
        <v>57.9945678710938</v>
      </c>
      <c r="D3" s="89">
        <v>59.147071838378899</v>
      </c>
      <c r="F3" s="16" t="s">
        <v>33</v>
      </c>
      <c r="G3" s="11" t="s">
        <v>43</v>
      </c>
    </row>
    <row r="4" spans="1:7" x14ac:dyDescent="0.25">
      <c r="A4" s="88">
        <v>60.083332061767599</v>
      </c>
      <c r="B4" s="88">
        <v>54.277210235595703</v>
      </c>
      <c r="C4" s="88">
        <v>57.258750915527301</v>
      </c>
      <c r="D4" s="88">
        <v>58.551094055175803</v>
      </c>
      <c r="F4" s="16" t="s">
        <v>34</v>
      </c>
      <c r="G4" s="12" t="s">
        <v>171</v>
      </c>
    </row>
    <row r="5" spans="1:7" x14ac:dyDescent="0.25">
      <c r="A5" s="88">
        <v>60.166667938232401</v>
      </c>
      <c r="B5" s="88">
        <v>53.992286682128899</v>
      </c>
      <c r="C5" s="88">
        <v>56.941211700439503</v>
      </c>
      <c r="D5" s="88">
        <v>58.176792144775398</v>
      </c>
    </row>
    <row r="6" spans="1:7" x14ac:dyDescent="0.25">
      <c r="A6" s="88">
        <v>60.25</v>
      </c>
      <c r="B6" s="88">
        <v>53.742118835449197</v>
      </c>
      <c r="C6" s="88">
        <v>56.717838287353501</v>
      </c>
      <c r="D6" s="88">
        <v>57.861576080322301</v>
      </c>
      <c r="F6" s="17" t="str">
        <f>HYPERLINK("#'OVERZICHT'!A1", "Link naar overzicht")</f>
        <v>Link naar overzicht</v>
      </c>
    </row>
    <row r="7" spans="1:7" x14ac:dyDescent="0.25">
      <c r="A7" s="88">
        <v>60.333332061767599</v>
      </c>
      <c r="B7" s="88">
        <v>53.492633819580099</v>
      </c>
      <c r="C7" s="88">
        <v>56.498565673828097</v>
      </c>
      <c r="D7" s="88">
        <v>57.469383239746101</v>
      </c>
    </row>
    <row r="8" spans="1:7" x14ac:dyDescent="0.25">
      <c r="A8" s="88">
        <v>60.416667938232401</v>
      </c>
      <c r="B8" s="88">
        <v>53.171726226806598</v>
      </c>
      <c r="C8" s="88">
        <v>56.295600891113303</v>
      </c>
      <c r="D8" s="88">
        <v>57.1572875976562</v>
      </c>
    </row>
    <row r="9" spans="1:7" x14ac:dyDescent="0.25">
      <c r="A9" s="88">
        <v>60.5</v>
      </c>
      <c r="B9" s="88">
        <v>52.910621643066399</v>
      </c>
      <c r="C9" s="88">
        <v>56.057857513427699</v>
      </c>
      <c r="D9" s="88">
        <v>56.7944145202637</v>
      </c>
    </row>
    <row r="10" spans="1:7" x14ac:dyDescent="0.25">
      <c r="A10" s="88">
        <v>60.583332061767599</v>
      </c>
      <c r="B10" s="88">
        <v>52.659008026122997</v>
      </c>
      <c r="C10" s="88">
        <v>55.696819305419901</v>
      </c>
      <c r="D10" s="88">
        <v>56.587512969970703</v>
      </c>
    </row>
    <row r="11" spans="1:7" x14ac:dyDescent="0.25">
      <c r="A11" s="88">
        <v>60.666667938232401</v>
      </c>
      <c r="B11" s="88">
        <v>52.496639251708999</v>
      </c>
      <c r="C11" s="88">
        <v>55.341323852539098</v>
      </c>
      <c r="D11" s="88">
        <v>56.319969177246101</v>
      </c>
    </row>
    <row r="12" spans="1:7" x14ac:dyDescent="0.25">
      <c r="A12" s="88">
        <v>60.75</v>
      </c>
      <c r="B12" s="88">
        <v>52.303062438964801</v>
      </c>
      <c r="C12" s="88">
        <v>55.009731292724602</v>
      </c>
      <c r="D12" s="88">
        <v>56.072334289550803</v>
      </c>
    </row>
    <row r="13" spans="1:7" x14ac:dyDescent="0.25">
      <c r="A13" s="88">
        <v>60.833332061767599</v>
      </c>
      <c r="B13" s="88">
        <v>52.082305908203097</v>
      </c>
      <c r="C13" s="88">
        <v>54.716140747070298</v>
      </c>
      <c r="D13" s="88">
        <v>55.729846954345703</v>
      </c>
    </row>
    <row r="14" spans="1:7" x14ac:dyDescent="0.25">
      <c r="A14" s="88">
        <v>60.916667938232401</v>
      </c>
      <c r="B14" s="88">
        <v>51.868698120117202</v>
      </c>
      <c r="C14" s="88">
        <v>54.454208374023402</v>
      </c>
      <c r="D14" s="88">
        <v>55.339069366455099</v>
      </c>
    </row>
    <row r="15" spans="1:7" x14ac:dyDescent="0.25">
      <c r="A15" s="88">
        <v>61</v>
      </c>
      <c r="B15" s="88">
        <v>51.432601928710902</v>
      </c>
      <c r="C15" s="88">
        <v>53.896846771240199</v>
      </c>
      <c r="D15" s="88">
        <v>54.818138122558601</v>
      </c>
    </row>
    <row r="16" spans="1:7" x14ac:dyDescent="0.25">
      <c r="A16" s="88">
        <v>61.083332061767599</v>
      </c>
      <c r="B16" s="88">
        <v>51.068904876708999</v>
      </c>
      <c r="C16" s="88">
        <v>53.405361175537102</v>
      </c>
      <c r="D16" s="88">
        <v>54.297325134277301</v>
      </c>
    </row>
    <row r="17" spans="1:4" x14ac:dyDescent="0.25">
      <c r="A17" s="88">
        <v>61.166667938232401</v>
      </c>
      <c r="B17" s="88">
        <v>50.317584991455099</v>
      </c>
      <c r="C17" s="88">
        <v>52.886692047119098</v>
      </c>
      <c r="D17" s="88">
        <v>53.894294738769503</v>
      </c>
    </row>
    <row r="18" spans="1:4" x14ac:dyDescent="0.25">
      <c r="A18" s="88">
        <v>61.25</v>
      </c>
      <c r="B18" s="88">
        <v>50.038280487060497</v>
      </c>
      <c r="C18" s="88">
        <v>52.455379486083999</v>
      </c>
      <c r="D18" s="88">
        <v>53.391220092773402</v>
      </c>
    </row>
    <row r="19" spans="1:4" x14ac:dyDescent="0.25">
      <c r="A19" s="88">
        <v>61.333332061767599</v>
      </c>
      <c r="B19" s="88">
        <v>49.516361236572301</v>
      </c>
      <c r="C19" s="88">
        <v>51.7533988952637</v>
      </c>
      <c r="D19" s="88">
        <v>52.884342193603501</v>
      </c>
    </row>
    <row r="20" spans="1:4" x14ac:dyDescent="0.25">
      <c r="A20" s="88">
        <v>61.416667938232401</v>
      </c>
      <c r="B20" s="88">
        <v>49.108882904052699</v>
      </c>
      <c r="C20" s="88">
        <v>51.438442230224602</v>
      </c>
      <c r="D20" s="88">
        <v>52.371746063232401</v>
      </c>
    </row>
    <row r="21" spans="1:4" x14ac:dyDescent="0.25">
      <c r="A21" s="88">
        <v>61.5</v>
      </c>
      <c r="B21" s="88">
        <v>48.672576904296903</v>
      </c>
      <c r="C21" s="88">
        <v>51.07080078125</v>
      </c>
      <c r="D21" s="88">
        <v>51.642566680908203</v>
      </c>
    </row>
    <row r="22" spans="1:4" x14ac:dyDescent="0.25">
      <c r="A22" s="88">
        <v>61.583332061767599</v>
      </c>
      <c r="B22" s="88">
        <v>48.285289764404297</v>
      </c>
      <c r="C22" s="88">
        <v>50.590038299560497</v>
      </c>
      <c r="D22" s="88">
        <v>51.316520690917997</v>
      </c>
    </row>
    <row r="23" spans="1:4" x14ac:dyDescent="0.25">
      <c r="A23" s="88">
        <v>61.666667938232401</v>
      </c>
      <c r="B23" s="88">
        <v>47.8798828125</v>
      </c>
      <c r="C23" s="88">
        <v>50.106948852539098</v>
      </c>
      <c r="D23" s="88">
        <v>51.029300689697301</v>
      </c>
    </row>
    <row r="24" spans="1:4" x14ac:dyDescent="0.25">
      <c r="A24" s="88">
        <v>61.75</v>
      </c>
      <c r="B24" s="88">
        <v>47.469047546386697</v>
      </c>
      <c r="C24" s="88">
        <v>49.633430480957003</v>
      </c>
      <c r="D24" s="88">
        <v>50.7085990905762</v>
      </c>
    </row>
    <row r="25" spans="1:4" x14ac:dyDescent="0.25">
      <c r="A25" s="88">
        <v>61.833332061767599</v>
      </c>
      <c r="B25" s="88">
        <v>47.060260772705099</v>
      </c>
      <c r="C25" s="88">
        <v>49.220485687255902</v>
      </c>
      <c r="D25" s="88">
        <v>50.218498229980497</v>
      </c>
    </row>
    <row r="26" spans="1:4" x14ac:dyDescent="0.25">
      <c r="A26" s="88">
        <v>61.916667938232401</v>
      </c>
      <c r="B26" s="88">
        <v>46.683631896972699</v>
      </c>
      <c r="C26" s="88">
        <v>48.762901306152301</v>
      </c>
      <c r="D26" s="88">
        <v>49.758895874023402</v>
      </c>
    </row>
    <row r="27" spans="1:4" x14ac:dyDescent="0.25">
      <c r="A27" s="88">
        <v>62</v>
      </c>
      <c r="B27" s="88">
        <v>45.520687103271499</v>
      </c>
      <c r="C27" s="88">
        <v>47.737873077392599</v>
      </c>
      <c r="D27" s="88">
        <v>48.8808784484863</v>
      </c>
    </row>
    <row r="28" spans="1:4" x14ac:dyDescent="0.25">
      <c r="A28" s="88">
        <v>62.083332061767599</v>
      </c>
      <c r="B28" s="88">
        <v>44.891845703125</v>
      </c>
      <c r="C28" s="88">
        <v>47.023860931396499</v>
      </c>
      <c r="D28" s="88">
        <v>48.251434326171903</v>
      </c>
    </row>
    <row r="29" spans="1:4" x14ac:dyDescent="0.25">
      <c r="A29" s="88">
        <v>62.166667938232401</v>
      </c>
      <c r="B29" s="88">
        <v>44.478145599365199</v>
      </c>
      <c r="C29" s="88">
        <v>46.514747619628899</v>
      </c>
      <c r="D29" s="88">
        <v>47.841121673583999</v>
      </c>
    </row>
    <row r="30" spans="1:4" x14ac:dyDescent="0.25">
      <c r="A30" s="88">
        <v>62.25</v>
      </c>
      <c r="B30" s="88">
        <v>44.094039916992202</v>
      </c>
      <c r="C30" s="88">
        <v>46.026908874511697</v>
      </c>
      <c r="D30" s="88">
        <v>47.389003753662102</v>
      </c>
    </row>
    <row r="31" spans="1:4" x14ac:dyDescent="0.25">
      <c r="A31" s="88">
        <v>62.333332061767599</v>
      </c>
      <c r="B31" s="88">
        <v>43.512660980224602</v>
      </c>
      <c r="C31" s="88">
        <v>45.646568298339801</v>
      </c>
      <c r="D31" s="88">
        <v>46.942073822021499</v>
      </c>
    </row>
    <row r="32" spans="1:4" x14ac:dyDescent="0.25">
      <c r="A32" s="88">
        <v>62.416667938232401</v>
      </c>
      <c r="B32" s="88">
        <v>42.9834594726562</v>
      </c>
      <c r="C32" s="88">
        <v>45.285911560058601</v>
      </c>
      <c r="D32" s="88">
        <v>46.4428100585938</v>
      </c>
    </row>
    <row r="33" spans="1:4" x14ac:dyDescent="0.25">
      <c r="A33" s="88">
        <v>62.5</v>
      </c>
      <c r="B33" s="88">
        <v>42.258644104003899</v>
      </c>
      <c r="C33" s="88">
        <v>44.807655334472699</v>
      </c>
      <c r="D33" s="88">
        <v>45.912395477294901</v>
      </c>
    </row>
    <row r="34" spans="1:4" x14ac:dyDescent="0.25">
      <c r="A34" s="88">
        <v>62.583332061767599</v>
      </c>
      <c r="B34" s="88">
        <v>41.586399078369098</v>
      </c>
      <c r="C34" s="88">
        <v>44.118953704833999</v>
      </c>
      <c r="D34" s="88">
        <v>45.513320922851598</v>
      </c>
    </row>
    <row r="35" spans="1:4" x14ac:dyDescent="0.25">
      <c r="A35" s="88">
        <v>62.666667938232401</v>
      </c>
      <c r="B35" s="88">
        <v>41.063747406005902</v>
      </c>
      <c r="C35" s="88">
        <v>43.592041015625</v>
      </c>
      <c r="D35" s="88">
        <v>45.101779937744098</v>
      </c>
    </row>
    <row r="36" spans="1:4" x14ac:dyDescent="0.25">
      <c r="A36" s="88">
        <v>62.75</v>
      </c>
      <c r="B36" s="88">
        <v>40.5818901062012</v>
      </c>
      <c r="C36" s="88">
        <v>43.078964233398402</v>
      </c>
      <c r="D36" s="88">
        <v>44.703224182128899</v>
      </c>
    </row>
    <row r="37" spans="1:4" x14ac:dyDescent="0.25">
      <c r="A37" s="88">
        <v>62.833332061767599</v>
      </c>
      <c r="B37" s="88">
        <v>40.086574554443402</v>
      </c>
      <c r="C37" s="88">
        <v>42.604866027832003</v>
      </c>
      <c r="D37" s="88">
        <v>44.199489593505902</v>
      </c>
    </row>
    <row r="38" spans="1:4" x14ac:dyDescent="0.25">
      <c r="A38" s="88">
        <v>62.916667938232401</v>
      </c>
      <c r="B38" s="88">
        <v>39.658546447753899</v>
      </c>
      <c r="C38" s="88">
        <v>42.225643157958999</v>
      </c>
      <c r="D38" s="88">
        <v>43.692424774169901</v>
      </c>
    </row>
    <row r="39" spans="1:4" x14ac:dyDescent="0.25">
      <c r="A39" s="88">
        <v>63</v>
      </c>
      <c r="B39" s="88">
        <v>38.760581970214801</v>
      </c>
      <c r="C39" s="88">
        <v>41.477268218994098</v>
      </c>
      <c r="D39" s="88">
        <v>42.990669250488303</v>
      </c>
    </row>
    <row r="40" spans="1:4" x14ac:dyDescent="0.25">
      <c r="A40" s="88">
        <v>63.083332061767599</v>
      </c>
      <c r="B40" s="88">
        <v>38.128288269042997</v>
      </c>
      <c r="C40" s="88">
        <v>40.743907928466797</v>
      </c>
      <c r="D40" s="88">
        <v>42.352272033691399</v>
      </c>
    </row>
    <row r="41" spans="1:4" x14ac:dyDescent="0.25">
      <c r="A41" s="88">
        <v>63.166667938232401</v>
      </c>
      <c r="B41" s="88">
        <v>37.765121459960902</v>
      </c>
      <c r="C41" s="88">
        <v>40.192550659179702</v>
      </c>
      <c r="D41" s="88">
        <v>41.921131134033203</v>
      </c>
    </row>
    <row r="42" spans="1:4" x14ac:dyDescent="0.25">
      <c r="A42" s="88">
        <v>63.25</v>
      </c>
      <c r="B42" s="88">
        <v>37.345329284667997</v>
      </c>
      <c r="C42" s="88">
        <v>39.6884956359863</v>
      </c>
      <c r="D42" s="88">
        <v>41.478069305419901</v>
      </c>
    </row>
    <row r="43" spans="1:4" x14ac:dyDescent="0.25">
      <c r="A43" s="88">
        <v>63.333332061767599</v>
      </c>
      <c r="B43" s="88">
        <v>36.783119201660199</v>
      </c>
      <c r="C43" s="88">
        <v>39.319705963134801</v>
      </c>
      <c r="D43" s="88">
        <v>40.960868835449197</v>
      </c>
    </row>
    <row r="44" spans="1:4" x14ac:dyDescent="0.25">
      <c r="A44" s="88">
        <v>63.416667938232401</v>
      </c>
      <c r="B44" s="88">
        <v>36.289073944091797</v>
      </c>
      <c r="C44" s="88">
        <v>38.968223571777301</v>
      </c>
      <c r="D44" s="88">
        <v>40.493213653564503</v>
      </c>
    </row>
    <row r="45" spans="1:4" x14ac:dyDescent="0.25">
      <c r="A45" s="88">
        <v>63.5</v>
      </c>
      <c r="B45" s="88">
        <v>35.802818298339801</v>
      </c>
      <c r="C45" s="88">
        <v>38.511795043945298</v>
      </c>
      <c r="D45" s="88">
        <v>40.044479370117202</v>
      </c>
    </row>
    <row r="46" spans="1:4" x14ac:dyDescent="0.25">
      <c r="A46" s="88">
        <v>63.583332061767599</v>
      </c>
      <c r="B46" s="88">
        <v>35.356166839599602</v>
      </c>
      <c r="C46" s="88">
        <v>37.951755523681598</v>
      </c>
      <c r="D46" s="88">
        <v>39.654598236083999</v>
      </c>
    </row>
    <row r="47" spans="1:4" x14ac:dyDescent="0.25">
      <c r="A47" s="88">
        <v>63.666667938232401</v>
      </c>
      <c r="B47" s="88">
        <v>34.9451713562012</v>
      </c>
      <c r="C47" s="88">
        <v>37.4202690124512</v>
      </c>
      <c r="D47" s="88">
        <v>39.319488525390597</v>
      </c>
    </row>
    <row r="48" spans="1:4" x14ac:dyDescent="0.25">
      <c r="A48" s="88">
        <v>63.75</v>
      </c>
      <c r="B48" s="88">
        <v>34.551807403564503</v>
      </c>
      <c r="C48" s="88">
        <v>37.013317108154297</v>
      </c>
      <c r="D48" s="88">
        <v>38.979480743408203</v>
      </c>
    </row>
    <row r="49" spans="1:4" x14ac:dyDescent="0.25">
      <c r="A49" s="88">
        <v>63.833332061767599</v>
      </c>
      <c r="B49" s="88">
        <v>34.206008911132798</v>
      </c>
      <c r="C49" s="88">
        <v>36.592536926269503</v>
      </c>
      <c r="D49" s="88">
        <v>38.553764343261697</v>
      </c>
    </row>
    <row r="50" spans="1:4" x14ac:dyDescent="0.25">
      <c r="A50" s="88">
        <v>63.916667938232401</v>
      </c>
      <c r="B50" s="88">
        <v>33.850818634033203</v>
      </c>
      <c r="C50" s="88">
        <v>36.208583831787102</v>
      </c>
      <c r="D50" s="88">
        <v>38.157436370849602</v>
      </c>
    </row>
    <row r="51" spans="1:4" x14ac:dyDescent="0.25">
      <c r="A51" s="88">
        <v>64</v>
      </c>
      <c r="B51" s="88">
        <v>33.328834533691399</v>
      </c>
      <c r="C51" s="88">
        <v>35.622013092041001</v>
      </c>
      <c r="D51" s="88">
        <v>37.548835754394503</v>
      </c>
    </row>
    <row r="52" spans="1:4" x14ac:dyDescent="0.25">
      <c r="A52" s="88">
        <v>64.083335876464801</v>
      </c>
      <c r="B52" s="88">
        <v>32.8990478515625</v>
      </c>
      <c r="C52" s="88">
        <v>34.970458984375</v>
      </c>
      <c r="D52" s="88">
        <v>36.958160400390597</v>
      </c>
    </row>
    <row r="53" spans="1:4" x14ac:dyDescent="0.25">
      <c r="A53" s="88">
        <v>64.166664123535199</v>
      </c>
      <c r="B53" s="88">
        <v>32.604801177978501</v>
      </c>
      <c r="C53" s="88">
        <v>34.563869476318402</v>
      </c>
      <c r="D53" s="88">
        <v>36.560348510742202</v>
      </c>
    </row>
    <row r="54" spans="1:4" x14ac:dyDescent="0.25">
      <c r="A54" s="88">
        <v>64.25</v>
      </c>
      <c r="B54" s="88">
        <v>32.280426025390597</v>
      </c>
      <c r="C54" s="88">
        <v>34.103298187255902</v>
      </c>
      <c r="D54" s="88">
        <v>36.1904907226562</v>
      </c>
    </row>
    <row r="55" spans="1:4" x14ac:dyDescent="0.25">
      <c r="A55" s="88">
        <v>64.333335876464801</v>
      </c>
      <c r="B55" s="88">
        <v>31.816789627075199</v>
      </c>
      <c r="C55" s="88">
        <v>33.816581726074197</v>
      </c>
      <c r="D55" s="88">
        <v>35.751045227050803</v>
      </c>
    </row>
    <row r="56" spans="1:4" x14ac:dyDescent="0.25">
      <c r="A56" s="88">
        <v>64.416664123535199</v>
      </c>
      <c r="B56" s="88">
        <v>31.395946502685501</v>
      </c>
      <c r="C56" s="88">
        <v>33.498805999755902</v>
      </c>
      <c r="D56" s="88">
        <v>35.345123291015597</v>
      </c>
    </row>
    <row r="57" spans="1:4" x14ac:dyDescent="0.25">
      <c r="A57" s="88">
        <v>64.5</v>
      </c>
      <c r="B57" s="88">
        <v>31.0112628936768</v>
      </c>
      <c r="C57" s="88">
        <v>33.122894287109403</v>
      </c>
      <c r="D57" s="88">
        <v>34.871128082275398</v>
      </c>
    </row>
    <row r="58" spans="1:4" x14ac:dyDescent="0.25">
      <c r="A58" s="88">
        <v>64.583335876464801</v>
      </c>
      <c r="B58" s="88">
        <v>30.657539367675799</v>
      </c>
      <c r="C58" s="88">
        <v>32.689193725585902</v>
      </c>
      <c r="D58" s="88">
        <v>34.5414009094238</v>
      </c>
    </row>
    <row r="59" spans="1:4" x14ac:dyDescent="0.25">
      <c r="A59" s="88">
        <v>64.666664123535199</v>
      </c>
      <c r="B59" s="88">
        <v>30.330022811889599</v>
      </c>
      <c r="C59" s="88">
        <v>32.299594879150398</v>
      </c>
      <c r="D59" s="88">
        <v>34.263828277587898</v>
      </c>
    </row>
    <row r="60" spans="1:4" x14ac:dyDescent="0.25">
      <c r="A60" s="88">
        <v>64.75</v>
      </c>
      <c r="B60" s="88">
        <v>29.940454483032202</v>
      </c>
      <c r="C60" s="88">
        <v>31.910762786865199</v>
      </c>
      <c r="D60" s="88">
        <v>33.9336128234863</v>
      </c>
    </row>
    <row r="61" spans="1:4" x14ac:dyDescent="0.25">
      <c r="A61" s="88">
        <v>64.833335876464801</v>
      </c>
      <c r="B61" s="88">
        <v>29.5899982452393</v>
      </c>
      <c r="C61" s="88">
        <v>31.497941970825199</v>
      </c>
      <c r="D61" s="88">
        <v>33.5401420593262</v>
      </c>
    </row>
    <row r="62" spans="1:4" x14ac:dyDescent="0.25">
      <c r="A62" s="88">
        <v>64.916664123535199</v>
      </c>
      <c r="B62" s="88">
        <v>29.2208576202393</v>
      </c>
      <c r="C62" s="88">
        <v>31.180355072021499</v>
      </c>
      <c r="D62" s="88">
        <v>33.131744384765597</v>
      </c>
    </row>
    <row r="63" spans="1:4" x14ac:dyDescent="0.25">
      <c r="A63" s="88">
        <v>65</v>
      </c>
      <c r="B63" s="88">
        <v>27.5599460601807</v>
      </c>
      <c r="C63" s="88">
        <v>29.825004577636701</v>
      </c>
      <c r="D63" s="88">
        <v>31.7723064422607</v>
      </c>
    </row>
    <row r="64" spans="1:4" x14ac:dyDescent="0.25">
      <c r="A64" s="88">
        <v>65.083335876464801</v>
      </c>
      <c r="B64" s="88">
        <v>27.017454147338899</v>
      </c>
      <c r="C64" s="88">
        <v>29.419805526733398</v>
      </c>
      <c r="D64" s="88">
        <v>31.515895843505898</v>
      </c>
    </row>
    <row r="65" spans="1:4" x14ac:dyDescent="0.25">
      <c r="A65" s="88">
        <v>65.166664123535199</v>
      </c>
      <c r="B65" s="88">
        <v>26.758914947509801</v>
      </c>
      <c r="C65" s="88">
        <v>29.049432754516602</v>
      </c>
      <c r="D65" s="88">
        <v>31.189256668090799</v>
      </c>
    </row>
    <row r="66" spans="1:4" x14ac:dyDescent="0.25">
      <c r="A66" s="88">
        <v>65.25</v>
      </c>
      <c r="B66" s="88">
        <v>17.044849395751999</v>
      </c>
      <c r="C66" s="88">
        <v>28.68284034729</v>
      </c>
      <c r="D66" s="88">
        <v>30.844160079956101</v>
      </c>
    </row>
    <row r="67" spans="1:4" x14ac:dyDescent="0.25">
      <c r="A67" s="88">
        <v>65.333335876464801</v>
      </c>
      <c r="B67" s="88">
        <v>8.3534746170043892</v>
      </c>
      <c r="C67" s="88">
        <v>28.382858276367202</v>
      </c>
      <c r="D67" s="88">
        <v>30.482200622558601</v>
      </c>
    </row>
    <row r="68" spans="1:4" x14ac:dyDescent="0.25">
      <c r="A68" s="88">
        <v>65.416664123535199</v>
      </c>
      <c r="B68" s="88">
        <v>7.4891643524169904</v>
      </c>
      <c r="C68" s="88">
        <v>27.980287551879901</v>
      </c>
      <c r="D68" s="88">
        <v>30.0616149902344</v>
      </c>
    </row>
    <row r="69" spans="1:4" x14ac:dyDescent="0.25">
      <c r="A69" s="88">
        <v>65.5</v>
      </c>
      <c r="B69" s="88">
        <v>7.0857234001159703</v>
      </c>
      <c r="C69" s="88">
        <v>17.747388839721701</v>
      </c>
      <c r="D69" s="88">
        <v>29.641321182251001</v>
      </c>
    </row>
    <row r="70" spans="1:4" x14ac:dyDescent="0.25">
      <c r="A70" s="88">
        <v>65.583335876464801</v>
      </c>
      <c r="B70" s="88">
        <v>6.7939038276672399</v>
      </c>
      <c r="C70" s="88">
        <v>8.6781396865844709</v>
      </c>
      <c r="D70" s="88">
        <v>29.3206672668457</v>
      </c>
    </row>
    <row r="71" spans="1:4" x14ac:dyDescent="0.25">
      <c r="A71" s="88">
        <v>65.666664123535199</v>
      </c>
      <c r="B71" s="88">
        <v>6.5662074089050302</v>
      </c>
      <c r="C71" s="88">
        <v>7.7851748466491699</v>
      </c>
      <c r="D71" s="88">
        <v>29.017814636230501</v>
      </c>
    </row>
    <row r="72" spans="1:4" x14ac:dyDescent="0.25">
      <c r="A72" s="88">
        <v>65.75</v>
      </c>
      <c r="B72" s="88">
        <v>6.3124723434448198</v>
      </c>
      <c r="C72" s="88">
        <v>7.4427938461303702</v>
      </c>
      <c r="D72" s="88">
        <v>18.521488189697301</v>
      </c>
    </row>
    <row r="73" spans="1:4" x14ac:dyDescent="0.25">
      <c r="A73" s="88">
        <v>65.833335876464801</v>
      </c>
      <c r="B73" s="88">
        <v>6.1229805946350098</v>
      </c>
      <c r="C73" s="88">
        <v>7.1703801155090297</v>
      </c>
      <c r="D73" s="88">
        <v>9.1250686645507795</v>
      </c>
    </row>
    <row r="74" spans="1:4" x14ac:dyDescent="0.25">
      <c r="A74" s="88">
        <v>65.916664123535199</v>
      </c>
      <c r="B74" s="88">
        <v>5.9632859230041504</v>
      </c>
      <c r="C74" s="88">
        <v>6.9451427459716797</v>
      </c>
      <c r="D74" s="88">
        <v>7.9749498367309597</v>
      </c>
    </row>
    <row r="75" spans="1:4" x14ac:dyDescent="0.25">
      <c r="A75" s="90">
        <v>66</v>
      </c>
      <c r="B75" s="90">
        <v>5.7687706947326696</v>
      </c>
      <c r="C75" s="90">
        <v>6.6951012611389196</v>
      </c>
      <c r="D75" s="90">
        <v>7.5195841789245597</v>
      </c>
    </row>
  </sheetData>
  <mergeCells count="2">
    <mergeCell ref="A1:D1"/>
    <mergeCell ref="F1:G1"/>
  </mergeCells>
  <pageMargins left="0.7" right="0.7" top="0.75" bottom="0.75" header="0.3" footer="0.3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27</vt:i4>
      </vt:variant>
    </vt:vector>
  </HeadingPairs>
  <TitlesOfParts>
    <vt:vector size="27" baseType="lpstr">
      <vt:lpstr>Overzicht</vt:lpstr>
      <vt:lpstr>2.1L</vt:lpstr>
      <vt:lpstr>2.1R</vt:lpstr>
      <vt:lpstr>2.2L</vt:lpstr>
      <vt:lpstr>2.2R</vt:lpstr>
      <vt:lpstr>2.3</vt:lpstr>
      <vt:lpstr>2.4</vt:lpstr>
      <vt:lpstr>2.5</vt:lpstr>
      <vt:lpstr>3.1L</vt:lpstr>
      <vt:lpstr>3.1R</vt:lpstr>
      <vt:lpstr>3.2L</vt:lpstr>
      <vt:lpstr>3.2R</vt:lpstr>
      <vt:lpstr>3.3L</vt:lpstr>
      <vt:lpstr>3.3R</vt:lpstr>
      <vt:lpstr>3.4L</vt:lpstr>
      <vt:lpstr>3.4R</vt:lpstr>
      <vt:lpstr>3.5L</vt:lpstr>
      <vt:lpstr>3.5R</vt:lpstr>
      <vt:lpstr>3.6</vt:lpstr>
      <vt:lpstr>6.1</vt:lpstr>
      <vt:lpstr>6.2L</vt:lpstr>
      <vt:lpstr>6.2R</vt:lpstr>
      <vt:lpstr>8.1L</vt:lpstr>
      <vt:lpstr>8.1R</vt:lpstr>
      <vt:lpstr>8.2</vt:lpstr>
      <vt:lpstr>8.3</vt:lpstr>
      <vt:lpstr>8.4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bsm</dc:creator>
  <cp:lastModifiedBy>Bart Borsboom</cp:lastModifiedBy>
  <dcterms:created xsi:type="dcterms:W3CDTF">2019-12-16T15:02:14Z</dcterms:created>
  <dcterms:modified xsi:type="dcterms:W3CDTF">2019-12-16T14:39:05Z</dcterms:modified>
</cp:coreProperties>
</file>