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M:\p_ramen\sa4\mev25\bijlagen\output\out_bewerkt\"/>
    </mc:Choice>
  </mc:AlternateContent>
  <xr:revisionPtr revIDLastSave="0" documentId="13_ncr:1_{AD591E34-1604-4028-8DB9-47034427B5ED}" xr6:coauthVersionLast="47" xr6:coauthVersionMax="47" xr10:uidLastSave="{00000000-0000-0000-0000-000000000000}"/>
  <bookViews>
    <workbookView xWindow="-120" yWindow="-120" windowWidth="24240" windowHeight="13140" xr2:uid="{00000000-000D-0000-FFFF-FFFF00000000}"/>
  </bookViews>
  <sheets>
    <sheet name="contents" sheetId="90" r:id="rId1"/>
    <sheet name="readme" sheetId="73" r:id="rId2"/>
    <sheet name="Appendix_01" sheetId="79" r:id="rId3"/>
    <sheet name="Appendix_02" sheetId="80" r:id="rId4"/>
    <sheet name="Appendix_03" sheetId="78" r:id="rId5"/>
    <sheet name="Appendix_04_1" sheetId="98" r:id="rId6"/>
    <sheet name="Appendix_04_2" sheetId="97" r:id="rId7"/>
    <sheet name="Appendix_04_3" sheetId="96" r:id="rId8"/>
    <sheet name="Appendix_04_4" sheetId="95" r:id="rId9"/>
    <sheet name="Appendix_04_5" sheetId="94" r:id="rId10"/>
    <sheet name="Appendix_04_6" sheetId="93" r:id="rId11"/>
    <sheet name="Appendix_05" sheetId="81" r:id="rId12"/>
    <sheet name="Appendix_06" sheetId="82" r:id="rId13"/>
    <sheet name="Appendix_07" sheetId="83" r:id="rId14"/>
    <sheet name="Appendix_08" sheetId="84" r:id="rId15"/>
    <sheet name="Appendix_09" sheetId="85" r:id="rId16"/>
    <sheet name="Appendix_10" sheetId="45" r:id="rId17"/>
    <sheet name="Appendix_11" sheetId="54" r:id="rId18"/>
    <sheet name="Appendix_12" sheetId="55" r:id="rId19"/>
    <sheet name="Appendix_13" sheetId="56" r:id="rId20"/>
    <sheet name="Appendix_14" sheetId="57" r:id="rId21"/>
    <sheet name="Appendix_15" sheetId="58" r:id="rId22"/>
    <sheet name="Appendix_16" sheetId="59" r:id="rId23"/>
    <sheet name="Appendix_17" sheetId="69" r:id="rId24"/>
    <sheet name="Appendix_18" sheetId="62" r:id="rId25"/>
    <sheet name="Appendix_19A" sheetId="91" r:id="rId26"/>
    <sheet name="Appendix_19B" sheetId="92" r:id="rId27"/>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 i="90" l="1"/>
  <c r="A12" i="90"/>
  <c r="A11" i="90"/>
  <c r="A10" i="90"/>
  <c r="A9" i="90"/>
  <c r="A8" i="90"/>
  <c r="A7" i="90"/>
  <c r="A2" i="73"/>
  <c r="A28" i="90"/>
  <c r="A26" i="90"/>
  <c r="A25" i="90"/>
  <c r="A24" i="90"/>
  <c r="A23" i="90"/>
  <c r="A22" i="90"/>
  <c r="A21" i="90"/>
  <c r="A20" i="90"/>
  <c r="A19" i="90"/>
  <c r="A18" i="90"/>
  <c r="A17" i="90"/>
  <c r="A16" i="90"/>
  <c r="A15" i="90"/>
  <c r="A14" i="90"/>
  <c r="A13" i="90"/>
  <c r="A6" i="90"/>
  <c r="A5" i="90"/>
  <c r="A4" i="90"/>
  <c r="A3" i="90"/>
</calcChain>
</file>

<file path=xl/sharedStrings.xml><?xml version="1.0" encoding="utf-8"?>
<sst xmlns="http://schemas.openxmlformats.org/spreadsheetml/2006/main" count="3565" uniqueCount="531">
  <si>
    <t>annual growth rates</t>
  </si>
  <si>
    <t>International items</t>
  </si>
  <si>
    <t>Relevant world trade volume goods and services</t>
  </si>
  <si>
    <t>Export price competitors (a)</t>
  </si>
  <si>
    <t>Long-term interest rate the Netherlands (level in %)</t>
  </si>
  <si>
    <t>GDP and demand (volume)</t>
  </si>
  <si>
    <t>Gross domestic product (GDP ; economic growth)</t>
  </si>
  <si>
    <t>Household consumption</t>
  </si>
  <si>
    <t>Government consumption</t>
  </si>
  <si>
    <t>Capital formation (including changes in stock) (b)</t>
  </si>
  <si>
    <t>Exports of goods and services</t>
  </si>
  <si>
    <t>Imports of goods and services (b)</t>
  </si>
  <si>
    <t>Prices wages and purchasing power</t>
  </si>
  <si>
    <t>Price gross domestic product</t>
  </si>
  <si>
    <t>Inflation (harmonised index of consumer prices (HICP))</t>
  </si>
  <si>
    <t>Labour force</t>
  </si>
  <si>
    <t>Active labour force</t>
  </si>
  <si>
    <t>Unemployment (in thousands of persons)</t>
  </si>
  <si>
    <t>Unemployment rate (% of the labour force)</t>
  </si>
  <si>
    <t>Employment (hours)</t>
  </si>
  <si>
    <t>Other items</t>
  </si>
  <si>
    <t>Labour productivity private sector (per hour)</t>
  </si>
  <si>
    <t>Private savings (% of disposable household income) (d)</t>
  </si>
  <si>
    <t>Current-account balance (level in % GDP)</t>
  </si>
  <si>
    <t>levels in % GDP</t>
  </si>
  <si>
    <t>Public sector</t>
  </si>
  <si>
    <t>Gross debt general government</t>
  </si>
  <si>
    <t>(a) Goods and services, non-commodities.</t>
  </si>
  <si>
    <t>(b) As a result of the revision of the National Accounts 2015, investment growth was revised upwards by 18 %-point in 2015. Because at the same time the import growth has been revised upwards by 6.1% -point, there is no effect on GDP growth. The effect is temporary. In 2016, investment growth was revised downwards by 12.6% -point and import growth by 6.1% -point. It concerns many billions of intellectual property acquired by a Dutch company abroad. For the revision Statistics Netherlands booked this as a purchase of non-produced assets (brand names) without having effect on investments and imports. After revision it is booked as R &amp; D purchases with effect on investments and imports.</t>
  </si>
  <si>
    <t>Gross fixed investment and exports</t>
  </si>
  <si>
    <t>Private residential investment</t>
  </si>
  <si>
    <t>Exports goods and services (non-energy): domestically produced</t>
  </si>
  <si>
    <t>Exports goods and services (non-energy): re-exports</t>
  </si>
  <si>
    <t>Prices ; general government and national consumer price index (CPI)</t>
  </si>
  <si>
    <t>National consumer price index (CPI)</t>
  </si>
  <si>
    <t>Price material government consumption (IMOC)</t>
  </si>
  <si>
    <t>Price intermediate government consumption</t>
  </si>
  <si>
    <t>Price gross fixed capital formation of the government</t>
  </si>
  <si>
    <t>Price national expenditure</t>
  </si>
  <si>
    <t>Price gross value added private sector</t>
  </si>
  <si>
    <t>levels</t>
  </si>
  <si>
    <t>Various economic indicators</t>
  </si>
  <si>
    <t>Gross domestic product in billion euros</t>
  </si>
  <si>
    <t>Population in thousands of persons</t>
  </si>
  <si>
    <t>Structural financial balance general government (EMU EC-method ; % GDP)</t>
  </si>
  <si>
    <t>(e) As a consequence of the revision of the National Accounts 2015, investment growth was revised upwards by 18%-points in 2015. Because import growth was revised upwards by 6.1% -points at the same time, there is no effect on GDP growth. The effect is only temporary: in 2016, investment growth was revised downwards by 12.6% -points and import growth by 6.1% -points. This shift concerns many billions of intellectual property acquired by a Dutch company abroad. Before the revision, Statistics Netherlands booked this as a purchase of non-produced assets (brand names) without having effect on investments and imports. After the revision Statistics Netherlands booked this as R&amp;D purchases with effect on investments and imports.</t>
  </si>
  <si>
    <t>Compensation of employees</t>
  </si>
  <si>
    <t>Business</t>
  </si>
  <si>
    <t>Government</t>
  </si>
  <si>
    <t>Operating surplus (net)</t>
  </si>
  <si>
    <t>Capital consumption</t>
  </si>
  <si>
    <t>Gross Domestic Product at market prices</t>
  </si>
  <si>
    <t>Imports</t>
  </si>
  <si>
    <t>Total resources</t>
  </si>
  <si>
    <t>Payed primary income</t>
  </si>
  <si>
    <t>Payed current transfers</t>
  </si>
  <si>
    <t>Current account balance</t>
  </si>
  <si>
    <t>Total</t>
  </si>
  <si>
    <t>Final consumption expenditure</t>
  </si>
  <si>
    <t>Households</t>
  </si>
  <si>
    <t xml:space="preserve"> Social transfers in kind</t>
  </si>
  <si>
    <t xml:space="preserve"> Compensation of employees</t>
  </si>
  <si>
    <t xml:space="preserve"> Other</t>
  </si>
  <si>
    <t>Capital formation</t>
  </si>
  <si>
    <t>Changes in stock</t>
  </si>
  <si>
    <t>National final expenditure</t>
  </si>
  <si>
    <t>Exports</t>
  </si>
  <si>
    <t>Total expenditure</t>
  </si>
  <si>
    <t>Export surplus</t>
  </si>
  <si>
    <t>Received primary income</t>
  </si>
  <si>
    <t>Received current transfers</t>
  </si>
  <si>
    <t xml:space="preserve"> Government</t>
  </si>
  <si>
    <t>Volumes</t>
  </si>
  <si>
    <t xml:space="preserve"> Households</t>
  </si>
  <si>
    <t xml:space="preserve">   Social transfers in kind</t>
  </si>
  <si>
    <t xml:space="preserve">   Compensation of employees</t>
  </si>
  <si>
    <t xml:space="preserve">   Other</t>
  </si>
  <si>
    <t>annual percentage changes</t>
  </si>
  <si>
    <t>Prices</t>
  </si>
  <si>
    <t>Government expenditure</t>
  </si>
  <si>
    <t xml:space="preserve">  Business</t>
  </si>
  <si>
    <t xml:space="preserve">  Government</t>
  </si>
  <si>
    <t xml:space="preserve">Operating surplus (net)  </t>
  </si>
  <si>
    <t>Gross domestic product at market prices</t>
  </si>
  <si>
    <t xml:space="preserve">  Households</t>
  </si>
  <si>
    <t>Final expenditure</t>
  </si>
  <si>
    <t>Primary-income balance</t>
  </si>
  <si>
    <t>Capital-transfers balance</t>
  </si>
  <si>
    <t>Current-account balance</t>
  </si>
  <si>
    <t>annual percentage changes, volume</t>
  </si>
  <si>
    <t>Real disposable household income</t>
  </si>
  <si>
    <t>Savings</t>
  </si>
  <si>
    <t>Private</t>
  </si>
  <si>
    <t>Private non-residential investment</t>
  </si>
  <si>
    <t>levels in %</t>
  </si>
  <si>
    <t>Goods and services</t>
  </si>
  <si>
    <t>Exports volume</t>
  </si>
  <si>
    <t>Trade performance (a)</t>
  </si>
  <si>
    <t>Export performance (b)</t>
  </si>
  <si>
    <t>Imports of goods and services</t>
  </si>
  <si>
    <t>Exports of goods and services (non-energy)</t>
  </si>
  <si>
    <t>Export price competitors (c)</t>
  </si>
  <si>
    <t>Price competitiveness (d)</t>
  </si>
  <si>
    <t>Current balance (% GDP)</t>
  </si>
  <si>
    <t>(a) Export goods and services minus relevant world trade volume goods and services.</t>
  </si>
  <si>
    <t>(c) Goods and services, non-commodities.</t>
  </si>
  <si>
    <t>(d) Export price competitors minus export price goods and services non-energy.</t>
  </si>
  <si>
    <t>(f) Until recently, the Dutch branch of a foreign multinational had the economic ownership of goods that were made and purchased abroad under its management and were subsequently exported, for the most part. The goods involved in these imports and exports were not physically in the Netherlands, but, according to SNA 2008, had to be counted as Dutch imports and exports. However, the parent company of the Dutch branch recently decided to take on the economic ownership of part of these goods flows. This means that they will disappear from Dutch imports and exports and this will have a negative effect on year-on-year developments in imports and exports in 2018 and 2019.</t>
  </si>
  <si>
    <t>Imports volume</t>
  </si>
  <si>
    <t xml:space="preserve"> Energy</t>
  </si>
  <si>
    <t xml:space="preserve"> Re-exports</t>
  </si>
  <si>
    <t xml:space="preserve"> Domestically produced</t>
  </si>
  <si>
    <t xml:space="preserve"> Domestic market</t>
  </si>
  <si>
    <t>Consumption price (National Accounts)</t>
  </si>
  <si>
    <t>Incidental wage</t>
  </si>
  <si>
    <t>Gross wage</t>
  </si>
  <si>
    <t>Social premium employers</t>
  </si>
  <si>
    <t>The linking of social security to the minimum wage</t>
  </si>
  <si>
    <t>Gross minimum wage</t>
  </si>
  <si>
    <t>Net minimum benefit</t>
  </si>
  <si>
    <t>level in thousands of persons</t>
  </si>
  <si>
    <t>(Active) Population and labour supply (b)</t>
  </si>
  <si>
    <t>Population (c)</t>
  </si>
  <si>
    <t>Population aged 15-74 and non-institutional</t>
  </si>
  <si>
    <t>of which labour force aged 15-74</t>
  </si>
  <si>
    <t xml:space="preserve">            of which active labour force aged 15-74</t>
  </si>
  <si>
    <t xml:space="preserve">                         unemployment aged 15-74</t>
  </si>
  <si>
    <t xml:space="preserve">             inactive population</t>
  </si>
  <si>
    <t>Labour supply (d)</t>
  </si>
  <si>
    <t>Employment</t>
  </si>
  <si>
    <t>Employment, persons</t>
  </si>
  <si>
    <t>of which employees</t>
  </si>
  <si>
    <t xml:space="preserve">             self-employed</t>
  </si>
  <si>
    <t>of which public sector</t>
  </si>
  <si>
    <t xml:space="preserve">              private sector</t>
  </si>
  <si>
    <t xml:space="preserve">               of which employees</t>
  </si>
  <si>
    <t xml:space="preserve">                           self-employed</t>
  </si>
  <si>
    <t xml:space="preserve">               of whom social service sector</t>
  </si>
  <si>
    <t>Employment, millions of hours worked</t>
  </si>
  <si>
    <t>Ratios</t>
  </si>
  <si>
    <t>Hours worked per person employed</t>
  </si>
  <si>
    <t>Unemployment aged 15-74 (% of the labour force)</t>
  </si>
  <si>
    <t>Net participation rate of persons aged 15-74 (% of the population)</t>
  </si>
  <si>
    <t>Employment, hours worked</t>
  </si>
  <si>
    <t>(a) Levels in thousands of persons and hours worked in the projection period rounded to fivethousands.</t>
  </si>
  <si>
    <t>(b) Labour force concerns the international (ILO) definition. The working population in both the national and the international definition is based on the LFS, a survey of Dutch households. The data therefore relate to the population of Dutch households, thus excluding people in institutions, prisons, etc. (the institutional population).</t>
  </si>
  <si>
    <t>(c) At midyear. The projection is based on the most recent monthly estimates and the development according to the most recent population projection by Statistics Netherlands.</t>
  </si>
  <si>
    <t>(d) The labour supply is defined as the sum of employment (Source: National Accounts) and the number of unemployed persons (international definition).</t>
  </si>
  <si>
    <t>billions euros in current prices</t>
  </si>
  <si>
    <t>Imports of goods and services (non-energy)</t>
  </si>
  <si>
    <t>Total consumption households</t>
  </si>
  <si>
    <t>Export price goods and services (non-energy)</t>
  </si>
  <si>
    <t>Import price goods and services</t>
  </si>
  <si>
    <t>Wages as determined in collective labour agreements, private sector</t>
  </si>
  <si>
    <t>Wages as determined in collective labour agreements, market sector</t>
  </si>
  <si>
    <t>(c) As a consequence of the revision of the National Accounts 2015, investment growth was revised upwards by 18%-points in 2015. Because import growth was revised upwards by 6.1% -points at the same time, there is no effect on GDP growth. The effect is only temporary: in 2016, investment growth was revised downwards by 12.6% -points and import growth by 6.1% -points. This shift concerns many billions of intellectual property acquired by a Dutch company abroad. Before the revision, Statistics Netherlands booked this as a purchase of non-produced assets (brand names) without having effect on investments and imports. After the revision Statistics Netherlands booked this as R&amp;D purchases with effect on investments and imports.</t>
  </si>
  <si>
    <t>Balance taxes and subsidies</t>
  </si>
  <si>
    <t>% of disposable household income (a)</t>
  </si>
  <si>
    <t>(a) Including collective savings.</t>
  </si>
  <si>
    <t>(b) Balance of pension contributions and benefits.</t>
  </si>
  <si>
    <t>Collective (b)</t>
  </si>
  <si>
    <t>(b) Domestically produced exports of goods and services minus relevant world trade volume goods and services.</t>
  </si>
  <si>
    <t>Wages as determined in collective labour agreements (including spillover)</t>
  </si>
  <si>
    <t xml:space="preserve">Price indices  </t>
  </si>
  <si>
    <t>Derived national consumer price index (CPI)</t>
  </si>
  <si>
    <t>Private non-residential investment (a)</t>
  </si>
  <si>
    <t>Wage rate general government (b)</t>
  </si>
  <si>
    <t>Price government consumption: compensation of employees (b)</t>
  </si>
  <si>
    <t>Gross Jones' income (euro per year) (c)</t>
  </si>
  <si>
    <t>(c) There is a trend break between 2012 and 2013. Up to and including 2012, the calculation was related to the maximum premium income limit for the Healthcare Insurance Act (Zvw). From 2013, the average income for the most common income group is among employees. This revision was introduced for the first time in the CEP2018.</t>
  </si>
  <si>
    <t>(a) As a consequence of the revision of the National Accounts 2015, investment growth was revised upwards by 18%-points in 2015. Because import growth was revised upwards by 6.1% -points at the same time, there is no effect on GDP growth. The effect is only temporary: in 2016, investment growth was revised downwards by 12.6% -points and import growth by 6.1% -points. This shift concerns many billions of intellectual property acquired by a Dutch company abroad. Before the revision, Statistics Netherlands booked this as a purchase of non-produced assets (brand names) without having effect on investments and imports. After the revision Statistics Netherlands booked this as R&amp;D purchases with effect on investments and imports.</t>
  </si>
  <si>
    <t>Gross fixed investment (c)</t>
  </si>
  <si>
    <t>Wage rate market sector (c)</t>
  </si>
  <si>
    <t>Wage rate enterprises (d)</t>
  </si>
  <si>
    <t>Investment share (c,d)</t>
  </si>
  <si>
    <t xml:space="preserve">    Dwellings</t>
  </si>
  <si>
    <t xml:space="preserve">    Other fixed assets</t>
  </si>
  <si>
    <t>(d) Private non-residential investment in percentage of gross value added (basic prices)</t>
  </si>
  <si>
    <t>Labour market (g)</t>
  </si>
  <si>
    <t>Labour force in thousands of persons (d)</t>
  </si>
  <si>
    <t>(e) Statistics Netherlands has revised the survey of the labor force. The revision causes a level shift in, among other things, the unemployment rate. The development over time hardly changes. The revised CBS series go back to 2003. Figures from before 2003 are extrapolations by CPB.</t>
  </si>
  <si>
    <t>(d) Statistics Netherlands has revised the survey of the labor force. The revision causes a level shift. The development over time hardly changes. The revised CBS series go back to 2003. Figures from before 2003 are extrapolations by CPB.</t>
  </si>
  <si>
    <t>(g) Statistics Netherlands has revised the survey of the labor force. The revision causes a level shift in, among other things, the unemployment rate. The development over time hardly changes. The revised CBS series go back to 2003. Figures from before 2003 are extrapolations by CPB.</t>
  </si>
  <si>
    <t>Inflation, national consumer price index (CPI)</t>
  </si>
  <si>
    <t>(a) As a result of the revision of the National Accounts 2015, investment growth was revised upwards by 18 %-point in 2015. Because at the same time the import growth has been revised upwards by 6.1% -point, there is no effect on GDP growth. The effect is temporary. In 2016, investment growth was revised downwards by 12.6% -point and import growth by 6.1% -point. It concerns many billions of intellectual property acquired by a Dutch company abroad. For the revision Statistics Netherlands booked this as a purchase of non-produced assets (brand names) without having effect on investments and imports. After revision it is booked as R &amp; D purchases with effect on investments and imports.</t>
  </si>
  <si>
    <t>Imports (a)</t>
  </si>
  <si>
    <t>Capital formation (a)</t>
  </si>
  <si>
    <t>(b) The closure of parts of the government, in combination with the continued payment of salaries, and the NOW wage subsidy have an upward effect on the change in 2020 of 0.2% -points. In 2021 and 2022 there is a downward effect of 0.1%-points.</t>
  </si>
  <si>
    <t>Children in poverty (%) (e)</t>
  </si>
  <si>
    <t>Compensation per hour private sector (d)</t>
  </si>
  <si>
    <t>Purchasing power ; static ; median all households (e)</t>
  </si>
  <si>
    <t>People in poverty (level in %) (f)</t>
  </si>
  <si>
    <t>General government financial balance (i)</t>
  </si>
  <si>
    <t>Taxes and social security contributions (j)</t>
  </si>
  <si>
    <t>Gross government expenditure (i,j)</t>
  </si>
  <si>
    <t>(f) The ratio of the number of persons in households below the poverty line and the total number of persons. The modest-but-adequate budget of the Netherlands Institute for Social Research has been used as the poverty line.</t>
  </si>
  <si>
    <t>(h) Level; disposable houdehold income includes collective savings.</t>
  </si>
  <si>
    <t>(i) In 1995, the annual subsidies to housing corporations were bought off by a transfer of 4.9% GDP.</t>
  </si>
  <si>
    <t>(j) The figures for 2006 are 1.5% GDP higher because of the introduction of the new health-care system.</t>
  </si>
  <si>
    <t>Wage rate market sector (b)</t>
  </si>
  <si>
    <t>Wages as determined in collective labour agreements (e)</t>
  </si>
  <si>
    <t>(b) Market sector concerns enterprises excluding health care.</t>
  </si>
  <si>
    <t>(e) Up to and including 1991: Wages as determined in collective labour agreements of private enterprises; after 1991: weighted wages as determined in collective labour agreements of enterprises and governments.</t>
  </si>
  <si>
    <t>Labour share in enterprise income private sector (level in %)</t>
  </si>
  <si>
    <t>Alternative CPI (purchasing power and poverty figures) (%) (a)</t>
  </si>
  <si>
    <t>(e) The figures for children in poverty take into account the alternative CPI. The ratio of the number of children in households below the poverty line and the total number of children. The modest-but-adequate budget of The Netherlands Institute for Social Research has been used as the poverty line.</t>
  </si>
  <si>
    <t>(e) The alternative cpi has been taken into account for the median purchasing power figures and the persons in poverty.</t>
  </si>
  <si>
    <t>Alternative CPI (purchasing power and poverty figures) (%) (c)</t>
  </si>
  <si>
    <t>Crude oil price (level in dollar per barrel)</t>
  </si>
  <si>
    <t>Exchange rate (level in dollar per euro)</t>
  </si>
  <si>
    <t>Means and expenditures 2023</t>
  </si>
  <si>
    <t>Means and expenditures 2024</t>
  </si>
  <si>
    <t>Key data for the world economy</t>
  </si>
  <si>
    <t>GDP volume</t>
  </si>
  <si>
    <t>World</t>
  </si>
  <si>
    <t>.</t>
  </si>
  <si>
    <t xml:space="preserve"> - of which Euro area</t>
  </si>
  <si>
    <t>World trade volume goods and services</t>
  </si>
  <si>
    <t>External data for the Netherlands</t>
  </si>
  <si>
    <t>Competitors' export prices (a)</t>
  </si>
  <si>
    <t>Euro (dollar per euro)</t>
  </si>
  <si>
    <t>Crude oil price (dollar per barrel)</t>
  </si>
  <si>
    <t xml:space="preserve">Short-term interest rate </t>
  </si>
  <si>
    <t>United States</t>
  </si>
  <si>
    <t>Euro area (b)</t>
  </si>
  <si>
    <t>Long-term interest rate</t>
  </si>
  <si>
    <t xml:space="preserve">Germany </t>
  </si>
  <si>
    <t xml:space="preserve">(b) Germany before 1999. </t>
  </si>
  <si>
    <t>% GDP</t>
  </si>
  <si>
    <t xml:space="preserve">Government expenditure </t>
  </si>
  <si>
    <t>Public administration</t>
  </si>
  <si>
    <t xml:space="preserve">.  </t>
  </si>
  <si>
    <t>Safety</t>
  </si>
  <si>
    <t>Defence</t>
  </si>
  <si>
    <t>Infrastructure</t>
  </si>
  <si>
    <t>Education</t>
  </si>
  <si>
    <t>Care (collectively financed) (b)</t>
  </si>
  <si>
    <t xml:space="preserve">   Long-term care</t>
  </si>
  <si>
    <t xml:space="preserve">   Public health insurance (b)</t>
  </si>
  <si>
    <t xml:space="preserve">   Other (a)</t>
  </si>
  <si>
    <t>Social security</t>
  </si>
  <si>
    <t xml:space="preserve">   Old age pensions and surviving relatives</t>
  </si>
  <si>
    <t xml:space="preserve">   Unemployment insurance and welfare</t>
  </si>
  <si>
    <t xml:space="preserve">   Disablement benefits</t>
  </si>
  <si>
    <t>Transfers to corporations (b)</t>
  </si>
  <si>
    <t>International cooperation</t>
  </si>
  <si>
    <t>Interest</t>
  </si>
  <si>
    <t xml:space="preserve">Gross government expenditure (b)(c) </t>
  </si>
  <si>
    <t>Non-tax revenue</t>
  </si>
  <si>
    <t>Net government expenditure (b)(c)</t>
  </si>
  <si>
    <t>Tax&amp;premium burden (b)</t>
  </si>
  <si>
    <t xml:space="preserve">    Taxes</t>
  </si>
  <si>
    <t xml:space="preserve">    Social security contributions</t>
  </si>
  <si>
    <t>Financial balance and debt</t>
  </si>
  <si>
    <t xml:space="preserve">    Local government</t>
  </si>
  <si>
    <t xml:space="preserve">    Social security funds</t>
  </si>
  <si>
    <t>Structural financial balance general government (EMU, EC-method)</t>
  </si>
  <si>
    <t>Gross debt general government (EMU)</t>
  </si>
  <si>
    <t>Miscellaneous</t>
  </si>
  <si>
    <t>Wage rate general government</t>
  </si>
  <si>
    <t>Price government consumption, compensation of employees</t>
  </si>
  <si>
    <t>Price net material government consumption (IMOC)</t>
  </si>
  <si>
    <t>Employment general government</t>
  </si>
  <si>
    <t>Employment health care and social services</t>
  </si>
  <si>
    <t>(a) From 2020, the item 'other care' includes provincial youth care.</t>
  </si>
  <si>
    <t>(b) In 1995, the annual subsidies to housing corporations were bought off by a transfer of 4.9% GDP.</t>
  </si>
  <si>
    <t>(c) The figures for 2006 are 1.5% GDP higher because of the introduction of the new health care system.</t>
  </si>
  <si>
    <t>Direct expenditure</t>
  </si>
  <si>
    <t xml:space="preserve">    Compensation of employees</t>
  </si>
  <si>
    <t xml:space="preserve">    Purchase of goods and services (excluding capital formation)</t>
  </si>
  <si>
    <t xml:space="preserve">    Fixed capital formation</t>
  </si>
  <si>
    <t xml:space="preserve">    Social benefits in kind</t>
  </si>
  <si>
    <t>Transfers in cash</t>
  </si>
  <si>
    <t xml:space="preserve">    Subsidies (including EU)</t>
  </si>
  <si>
    <t xml:space="preserve">    Other transfers in cash</t>
  </si>
  <si>
    <t xml:space="preserve">          Households</t>
  </si>
  <si>
    <t xml:space="preserve">          Corporations (a)</t>
  </si>
  <si>
    <t xml:space="preserve">          Rest of the world</t>
  </si>
  <si>
    <t>Gross government expenditure (a)(b)</t>
  </si>
  <si>
    <t>Net government expenditure (a)</t>
  </si>
  <si>
    <t>Tax&amp;premium burden</t>
  </si>
  <si>
    <t xml:space="preserve">    Social-security contributions</t>
  </si>
  <si>
    <t xml:space="preserve">    Other central government</t>
  </si>
  <si>
    <t xml:space="preserve">    Social-security funds</t>
  </si>
  <si>
    <t>Real gross government expenditure</t>
  </si>
  <si>
    <t>Employment care industry</t>
  </si>
  <si>
    <t>Price net material government consumption</t>
  </si>
  <si>
    <t>Price intermediate consumption</t>
  </si>
  <si>
    <t>Interest DTC</t>
  </si>
  <si>
    <t>(a) In 1995, the annual subsidies to housing corporations were bought off by a transfer of  4.9% GDP.</t>
  </si>
  <si>
    <t>(b) The figures for 2006 are 1.5% GDP higher because of the introduction of the new health-care system.</t>
  </si>
  <si>
    <t>Wage and income tax</t>
  </si>
  <si>
    <t>Employee insurance premiums</t>
  </si>
  <si>
    <t>Health-care premiums</t>
  </si>
  <si>
    <t>Taxes on production and imports</t>
  </si>
  <si>
    <t>Other taxes</t>
  </si>
  <si>
    <t>Policy induced change in taxes, % GDP</t>
  </si>
  <si>
    <t>level in % GDP</t>
  </si>
  <si>
    <t>Policy-induced development of the financial burden</t>
  </si>
  <si>
    <t xml:space="preserve">          for : households</t>
  </si>
  <si>
    <t xml:space="preserve">                 outside the Netherlands</t>
  </si>
  <si>
    <t>(a) Figures are back to 2018, previous years are not available.</t>
  </si>
  <si>
    <t>year-on-year change in bln euro</t>
  </si>
  <si>
    <t>Inactives</t>
  </si>
  <si>
    <t xml:space="preserve">   General Old-Age Pensions Act (AOW)</t>
  </si>
  <si>
    <t xml:space="preserve">   Sickness absence</t>
  </si>
  <si>
    <t xml:space="preserve">   Disabled benefits</t>
  </si>
  <si>
    <t xml:space="preserve">   Unemployment Insurance Act</t>
  </si>
  <si>
    <t xml:space="preserve">   Welfare</t>
  </si>
  <si>
    <t>Labour input</t>
  </si>
  <si>
    <t>Inactive/active-ratio (%)</t>
  </si>
  <si>
    <t>Capital position employees' insurance funds</t>
  </si>
  <si>
    <t xml:space="preserve">   Disabled</t>
  </si>
  <si>
    <t xml:space="preserve">   Unemployment</t>
  </si>
  <si>
    <t>Capital position health-care funds</t>
  </si>
  <si>
    <t xml:space="preserve">   AWBZ/Wlz (uninsurable risks)</t>
  </si>
  <si>
    <t xml:space="preserve">   Zvw (insurable risks)</t>
  </si>
  <si>
    <t>in billion euros</t>
  </si>
  <si>
    <t xml:space="preserve">inactives / actives </t>
  </si>
  <si>
    <t>in thousand full-time equivalents</t>
  </si>
  <si>
    <t>in %</t>
  </si>
  <si>
    <t>Rates of income tax and national social security</t>
  </si>
  <si>
    <t>General Old-Age Pensions Act (AOW) in first 2 tax brackets</t>
  </si>
  <si>
    <t>Health care (AWBZ/Wlz, uninsurable risks) in first 2 tax brackets</t>
  </si>
  <si>
    <t>Income tax first tax bracket</t>
  </si>
  <si>
    <t>Income tax second tax bracket</t>
  </si>
  <si>
    <t>Income tax third tax bracket</t>
  </si>
  <si>
    <t>Income tax above third tax bracket</t>
  </si>
  <si>
    <t>Other rates</t>
  </si>
  <si>
    <t>Disabled funds: basic employer premium</t>
  </si>
  <si>
    <t>Disabled funds: differentiated employer premium</t>
  </si>
  <si>
    <t>Disabled funds: extra employer premium</t>
  </si>
  <si>
    <t>Child nursery (day care): employer premium</t>
  </si>
  <si>
    <t xml:space="preserve">Short-term unemployment fund: employer premium </t>
  </si>
  <si>
    <t xml:space="preserve">Unemployment fund (AWF): employer premium </t>
  </si>
  <si>
    <t xml:space="preserve">Unemployment fund (AWF): employee premium </t>
  </si>
  <si>
    <t>Health care (Zvw, insurable risks)</t>
  </si>
  <si>
    <t>in euro</t>
  </si>
  <si>
    <t>Income limits and (maximum) deductions in income tax</t>
  </si>
  <si>
    <t>Length first tax bracket</t>
  </si>
  <si>
    <t>Length second tax bracket (born on/after 1-1-1946)</t>
  </si>
  <si>
    <t>Length second tax bracket (born before 1-1-1946)</t>
  </si>
  <si>
    <t>Length third tax bracket (born on/after 1-1-1946)</t>
  </si>
  <si>
    <t>Length third tax bracket (born before 1-1-1946)</t>
  </si>
  <si>
    <t>General deduction</t>
  </si>
  <si>
    <t>General deduction elderly (65-plus)</t>
  </si>
  <si>
    <t>Labour deduction</t>
  </si>
  <si>
    <t>Single-parents deduction</t>
  </si>
  <si>
    <t>Deduction for working couples with children</t>
  </si>
  <si>
    <t>Extra deduction for working couples with children</t>
  </si>
  <si>
    <t>Income related deduction for working couples with children</t>
  </si>
  <si>
    <t>Old-age deduction</t>
  </si>
  <si>
    <t>Old-age deduction above income limit</t>
  </si>
  <si>
    <t>Old-age deduction for singles</t>
  </si>
  <si>
    <t>Extra old-age deduction</t>
  </si>
  <si>
    <t>Other income limits en health-care premiums</t>
  </si>
  <si>
    <t>Income limit for disabled and unemployment premiums</t>
  </si>
  <si>
    <t>Income limit for health-care premium Zvw</t>
  </si>
  <si>
    <t>Nominal premium per adult (Zvw, insurable risks)</t>
  </si>
  <si>
    <t>Standard premium used for extra health-care allowance</t>
  </si>
  <si>
    <t>5e percentiel (f)</t>
  </si>
  <si>
    <t>25e percentiel</t>
  </si>
  <si>
    <t>mediaan</t>
  </si>
  <si>
    <t>75e percentiel</t>
  </si>
  <si>
    <t>95e percentiel (f)</t>
  </si>
  <si>
    <t>nominaal besteedbaar inkomen in euro</t>
  </si>
  <si>
    <t>omvang in % totaal (a)</t>
  </si>
  <si>
    <t>5th percentile (f)</t>
  </si>
  <si>
    <t>25th percentile</t>
  </si>
  <si>
    <t>median</t>
  </si>
  <si>
    <t>75th percentile</t>
  </si>
  <si>
    <t>95th percentile (f)</t>
  </si>
  <si>
    <t>All households</t>
  </si>
  <si>
    <t>Income level (b)</t>
  </si>
  <si>
    <t>Income source (c)</t>
  </si>
  <si>
    <t>Employees and self-employed (d)</t>
  </si>
  <si>
    <t>Social security recipients</t>
  </si>
  <si>
    <t>Pensioners</t>
  </si>
  <si>
    <t>Household type</t>
  </si>
  <si>
    <t>Dual-earner family</t>
  </si>
  <si>
    <t>Singles</t>
  </si>
  <si>
    <t>Single-earner family</t>
  </si>
  <si>
    <t>Family composition (e)</t>
  </si>
  <si>
    <t>With children</t>
  </si>
  <si>
    <t>Without children</t>
  </si>
  <si>
    <t>Family composition (d)</t>
  </si>
  <si>
    <t>(c) Income source is classified according to the highest source of income at the household level. Households with an early retirement pension and student grants as highest source of income are excluded.</t>
  </si>
  <si>
    <t>(d) The change in real disposable income for this group does not include wage drift, such as bonus payments.</t>
  </si>
  <si>
    <t>(e) Family composition is classified according to the presence of children up to 18 years and excludes households consisting of pensioners.</t>
  </si>
  <si>
    <t>(f) The lowest and highest value are cut of at 5% and 95% respectively, because the projection of the minimum and maximum is imprecise.</t>
  </si>
  <si>
    <t>disposable income in euros</t>
  </si>
  <si>
    <t>size income class in % total (a)</t>
  </si>
  <si>
    <t>Change in real disposable income (static) (a)</t>
  </si>
  <si>
    <t>Median all households</t>
  </si>
  <si>
    <t>1 - 20% income group</t>
  </si>
  <si>
    <t>21 - 40% income group</t>
  </si>
  <si>
    <t>41 - 60% income group</t>
  </si>
  <si>
    <t>61 - 80% income group</t>
  </si>
  <si>
    <t>81 - 100% income group</t>
  </si>
  <si>
    <t>Employees and self-employed</t>
  </si>
  <si>
    <t>Households with children</t>
  </si>
  <si>
    <t>Households without children</t>
  </si>
  <si>
    <t>Most common gross income (euro per year) (c)</t>
  </si>
  <si>
    <t xml:space="preserve">Price index </t>
  </si>
  <si>
    <t>billion euro</t>
  </si>
  <si>
    <t>Wages of companies</t>
  </si>
  <si>
    <t>Labour costs</t>
  </si>
  <si>
    <t>% labour costs</t>
  </si>
  <si>
    <t>Wages and social-security contributions of companies</t>
  </si>
  <si>
    <t>Paid by employers</t>
  </si>
  <si>
    <t xml:space="preserve">      Pension contributions</t>
  </si>
  <si>
    <t xml:space="preserve">      Social-security premiums</t>
  </si>
  <si>
    <t xml:space="preserve">      Wages payed during sickness</t>
  </si>
  <si>
    <t xml:space="preserve">      Other</t>
  </si>
  <si>
    <t>Paid by employees</t>
  </si>
  <si>
    <t xml:space="preserve">      Income taxes</t>
  </si>
  <si>
    <t xml:space="preserve">      Allowances</t>
  </si>
  <si>
    <t>(a) From 2004 onwards, purchasing power is based on national accounts after revision and covers a larger number of households. Static purchasing power does not take into account transitions such as a promotion, job loss, sharing a house, divorce and an addition to the family. Incidental wages are excluded (including the effect of shifting social premiums employers to gross wages in 2001). The median is the middle purchasing power value of households arranged by size. This means that half of all households experience higher purchasing power and half of them lower purchasing power.</t>
  </si>
  <si>
    <t>(b) New definition since 2013. The new level in 2013 is 2500 euro lower than before.</t>
  </si>
  <si>
    <t>(c) To enhance comparibility with the new healthcare system since 2006 the older years are increased with private healthcare premiums.</t>
  </si>
  <si>
    <t>% change (a)</t>
  </si>
  <si>
    <t>Gross participation rate of persons aged 15-74 (% of the population)</t>
  </si>
  <si>
    <t>Inflation Euro area (HICP)</t>
  </si>
  <si>
    <t xml:space="preserve">   Surviving Relatives Act (Anw)</t>
  </si>
  <si>
    <t>Surviving Relatives Act (Anw) in first 2 tax brackets</t>
  </si>
  <si>
    <t>Franchise for Awf premiums</t>
  </si>
  <si>
    <t>Means and expenditures 2025</t>
  </si>
  <si>
    <t>"before revision"</t>
  </si>
  <si>
    <t>Means and expenditures 2026</t>
  </si>
  <si>
    <t>Means and expenditures 2027</t>
  </si>
  <si>
    <t>before revision</t>
  </si>
  <si>
    <t>after revision</t>
  </si>
  <si>
    <t>Financial balance general government (EMU) (b)(d)</t>
  </si>
  <si>
    <t xml:space="preserve">    Central government (b)(d)</t>
  </si>
  <si>
    <t>Financial balance general government (EMU) (a,c)</t>
  </si>
  <si>
    <t xml:space="preserve">    State (a,c)</t>
  </si>
  <si>
    <t>(c) This includes incidental revenues from the sale of telecom-frequencies:  0.7% GDP in 2000 and 0.6% GDP in 2013</t>
  </si>
  <si>
    <t>(d) This includes incidental revenues from the sale of telecom-frequencies:  0.7% GDP in 2000 and 0.6% GDP in 2013.</t>
  </si>
  <si>
    <t>(d) The NOW wage cost subsidy, and the continuity contribution to health care, have an upward effect on the wage mutation in 2020 of 3.4%-points and a downward effect of 2%-points in 2021 and 1.3%-points in 2022.</t>
  </si>
  <si>
    <t>(c) The NOW wage cost subsidy has an upward effect on the wage rate in 2020 of 3.8%-points and a downward effect of 2.2%-points in 2021 and 1.4%-points in 2022.</t>
  </si>
  <si>
    <t>The figures in the tables below correspond to the National Accounts 2023 from Statistics Netherlands.</t>
  </si>
  <si>
    <t>The figures include the the National Accounts revision 2021.</t>
  </si>
  <si>
    <t>The figures for the years 1995-2023 are based on Statistics Netherlands information after revision as published on Statline in June 2024, supplemented with CPB interpolations and estimates made by the CPB with the aid of developments prior to the revision 2021.</t>
  </si>
  <si>
    <t>All figures from before 1995 date from before the 2021 review, this means there is a revision break in the time series. This break has been made visible by including in the time series the year 1995 both before and after revision.</t>
  </si>
  <si>
    <t>in prices</t>
  </si>
  <si>
    <t>Value</t>
  </si>
  <si>
    <t>prices</t>
  </si>
  <si>
    <t>growth rate</t>
  </si>
  <si>
    <t>Annual</t>
  </si>
  <si>
    <t>Volume</t>
  </si>
  <si>
    <t>volume</t>
  </si>
  <si>
    <t>Appendix 04_1 MEV25, Means and expenditures 2023 (values in billions of euros, annual growth rates in %)</t>
  </si>
  <si>
    <t>to contents</t>
  </si>
  <si>
    <t/>
  </si>
  <si>
    <t>Appendix 04_2 MEV25, Means and expenditures 2024 (values in billions of euros, annual growth rates in %)</t>
  </si>
  <si>
    <t>Appendix 04_3 MEV25, Means and expenditures 2025 (values in billions of euros, annual growth rates in %)</t>
  </si>
  <si>
    <t>Appendix 04_4 MEV25, Means and expenditures 2026 (values in billions of euros, annual growth rates in %)</t>
  </si>
  <si>
    <t>Appendix 04_5 MEV25, Means and expenditures 2027 (values in billions of euros, annual growth rates in %)</t>
  </si>
  <si>
    <t>Appendix 04_6 MEV25, Means and expenditures 2028 (values in billions of euros, annual growth rates in %)</t>
  </si>
  <si>
    <t>Social security, 1970-2028</t>
  </si>
  <si>
    <t>Key figures general government, 1970-2028</t>
  </si>
  <si>
    <t>Key figures government expenditure, 1970-2028</t>
  </si>
  <si>
    <t>Main indicators labour market, 1970-2028</t>
  </si>
  <si>
    <t>Prices, wages and the linking of social security to the minimum wage, 1970-2028</t>
  </si>
  <si>
    <t>Dutch foreign trade, 1970-2028</t>
  </si>
  <si>
    <t>Consumption, income and savings of households and gross fixed investment, 1970-2028</t>
  </si>
  <si>
    <t>Means and expenditures, billions euros in current prices, 1970-2028</t>
  </si>
  <si>
    <t>Means and expenditures, annual percentage changes, 1970-2028</t>
  </si>
  <si>
    <t>Key data for the world economy and external data for the Netherlands, 1970-2028</t>
  </si>
  <si>
    <t>Additional Economic Indicators for the Netherlands, 1970-2028</t>
  </si>
  <si>
    <t>Main Economic Indicators for the Netherlands, 1970-2028</t>
  </si>
  <si>
    <t>Appendices Macro Economic Outlook (MEV) 2025 projection</t>
  </si>
  <si>
    <t>List of appendices</t>
  </si>
  <si>
    <t>Means and expenditures 2028</t>
  </si>
  <si>
    <t>Rates of income tax and social security, 2001-2028</t>
  </si>
  <si>
    <t>Policy-induced development of the financial burden, 2018-2028</t>
  </si>
  <si>
    <t>Tax and premium receipts, 2000-2028</t>
  </si>
  <si>
    <t>after revision</t>
  </si>
  <si>
    <t>before revision</t>
  </si>
  <si>
    <t>Appendix 01 MEV25, Main Economic Indicators for the Netherlands, 1970-2028</t>
  </si>
  <si>
    <t>Appendix 02 MEV25, Additional Economic Indicators for the Netherlands, 1970-2028</t>
  </si>
  <si>
    <t>.</t>
  </si>
  <si>
    <t>Appendix 03 MEV25, Key data for the world economy and external data for the Netherlands, 1970-2028</t>
  </si>
  <si>
    <t>Appendix 05 MEV25, Means and expenditures, annual percentage changes, 1970-2028</t>
  </si>
  <si>
    <t>Appendix 06 MEV25, Means and expenditures, billions euros in current prices, 1970-2028</t>
  </si>
  <si>
    <t>Appendix 07 MEV25, Consumption, income and savings of households and gross fixed investment  1970-2028</t>
  </si>
  <si>
    <t>Appendix 08 MEV25, Dutch foreign trade 1970-2028 (e f)</t>
  </si>
  <si>
    <t>Appendix 09 MEV25, Prices, wages and the linking of social security to the minimum wage 1970-2028</t>
  </si>
  <si>
    <t>Appendix 10 MEV25, Main indicators labour market  1970-2028 (a e)</t>
  </si>
  <si>
    <t>4</t>
  </si>
  <si>
    <t>8</t>
  </si>
  <si>
    <t>26</t>
  </si>
  <si>
    <t>Appendix 11 MEV25, Key figures government expenditure 1970-2028</t>
  </si>
  <si>
    <t>Appendix 12 MEV25, Key figures general government 1970-2028</t>
  </si>
  <si>
    <t>Appendix 13 MEV25, Tax and premium receipts, 2000-2028</t>
  </si>
  <si>
    <t>Appendix 14 MEV25, Policy-induced development of the financial burden, 2018-2028 (a)</t>
  </si>
  <si>
    <t>Appendix 15 MEV25, Social security 1970-2028</t>
  </si>
  <si>
    <t>Appendix 16 MEV25, Rates of income tax and social security,  2001-2028</t>
  </si>
  <si>
    <t>Appendix 17 MEV25, Disposable income, 2024 en 2025</t>
  </si>
  <si>
    <t>0,1</t>
  </si>
  <si>
    <t>-0,3</t>
  </si>
  <si>
    <t>-0,2</t>
  </si>
  <si>
    <t>-0,1</t>
  </si>
  <si>
    <t>Appendix 18 MEV25, Purchasing power, wedge and social-security contribution 1970-2028</t>
  </si>
  <si>
    <t>Disposable income, 2024 en 2025</t>
  </si>
  <si>
    <t>Purchasing power growth separate years  2024 en 2025</t>
  </si>
  <si>
    <t>Purchasing power growth 2025-2028, average per year</t>
  </si>
  <si>
    <t>Appendix 19B MEV25, Purchasing power growth, average per year, 2025-2028</t>
  </si>
  <si>
    <t>Appendix 19A MEV25, Purchasing power growth, separate years, 2024 en 2025</t>
  </si>
  <si>
    <t>1 - 20% (&lt;112% minimum wage)</t>
  </si>
  <si>
    <t>21 - 40% (112-178% minimum wage)</t>
  </si>
  <si>
    <t>41 - 60% (178-272% minimum wage)</t>
  </si>
  <si>
    <t>61 - 80% (272-404% minimum wage)</t>
  </si>
  <si>
    <t>81 - 100% (&gt;404% minimum wage)</t>
  </si>
  <si>
    <t>61 - 80% (272-402% minimum wage)</t>
  </si>
  <si>
    <t>81 - 100% (&gt;402% minimum wage)</t>
  </si>
  <si>
    <t>(a) The static percentage change in real disposable income does not include wage drift.</t>
  </si>
  <si>
    <t>2025-2028</t>
  </si>
  <si>
    <t>Corporate taks</t>
  </si>
  <si>
    <t>(a) Percentage of total number of households in  2024 and 2025</t>
  </si>
  <si>
    <t>(b) Gross household income from labour or social security at the household level; gross minimum wage approximately equals 27235 euro in 2024 and 28713 euro in 2025. Each group encompasses 20% of the households, in ascending order of income.</t>
  </si>
  <si>
    <t>20</t>
  </si>
  <si>
    <t>66</t>
  </si>
  <si>
    <t>50</t>
  </si>
  <si>
    <t>46</t>
  </si>
  <si>
    <t>21 - 40% (111-178% minimum wage)</t>
  </si>
  <si>
    <t>(b) Gross household income from labour or social security at the household level; gross minimum wage approximately equals 28713 euro in 2025 assuming a workweek of 36 hours . Each group encompasses 20% of the households, in ascending order of income.</t>
  </si>
  <si>
    <t>(c) The alternative CPI takes into account prices of both new and existing energy contracts. See par. 1.4 of the 'Central Economic Plan-CEP-2023-Verdieping' ; for more information on the alternative cpi series and see website CBS.</t>
  </si>
  <si>
    <t>Purchasing power, wedge and social-security contributions, 1970-2028</t>
  </si>
  <si>
    <t xml:space="preserve">                 businesses (b)</t>
  </si>
  <si>
    <t>(b) Including government as employer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</si>
</sst>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0"/>
    <numFmt numFmtId="167" formatCode="#,##0.0"/>
  </numFmts>
  <fonts count="31" x14ac:knownFonts="1">
    <font>
      <sz val="10"/>
      <name val="Arial"/>
      <family val="2"/>
      <charset val="1"/>
    </font>
    <font>
      <sz val="11"/>
      <color theme="1"/>
      <name val="Calibri"/>
      <family val="2"/>
      <scheme val="minor"/>
    </font>
    <font>
      <sz val="11"/>
      <color theme="1"/>
      <name val="Calibri"/>
      <family val="2"/>
      <scheme val="minor"/>
    </font>
    <font>
      <u/>
      <sz val="10"/>
      <color theme="10"/>
      <name val="Arial"/>
      <family val="2"/>
    </font>
    <font>
      <sz val="11"/>
      <color theme="1"/>
      <name val="Calibri"/>
      <family val="2"/>
      <scheme val="minor"/>
    </font>
    <font>
      <sz val="11"/>
      <color rgb="FF000000"/>
      <name val="Calibri"/>
      <family val="2"/>
      <scheme val="minor"/>
    </font>
    <font>
      <u/>
      <sz val="11"/>
      <color theme="10"/>
      <name val="Calibri"/>
      <family val="2"/>
      <scheme val="minor"/>
    </font>
    <font>
      <b/>
      <u/>
      <sz val="11"/>
      <color theme="1"/>
      <name val="Calibri"/>
      <family val="2"/>
      <scheme val="minor"/>
    </font>
    <font>
      <sz val="11"/>
      <color indexed="8"/>
      <name val="Calibri"/>
      <family val="2"/>
      <scheme val="minor"/>
    </font>
    <font>
      <b/>
      <sz val="11"/>
      <color rgb="FFD1005D"/>
      <name val="Calibri"/>
      <family val="2"/>
      <scheme val="minor"/>
    </font>
    <font>
      <sz val="8"/>
      <color rgb="FF000000"/>
      <name val="Calibri"/>
      <family val="2"/>
      <scheme val="minor"/>
    </font>
    <font>
      <sz val="8"/>
      <color rgb="FF000000"/>
      <name val="Calibri"/>
      <family val="2"/>
      <scheme val="minor"/>
    </font>
    <font>
      <sz val="10"/>
      <color rgb="FF000000"/>
      <name val="Arial"/>
    </font>
    <font>
      <b/>
      <sz val="11"/>
      <color rgb="FF000000"/>
      <name val="Calibri"/>
      <family val="2"/>
      <scheme val="minor"/>
    </font>
    <font>
      <sz val="8"/>
      <color indexed="8"/>
      <name val="Calibri"/>
      <family val="2"/>
      <scheme val="minor"/>
    </font>
    <font>
      <sz val="8"/>
      <color rgb="FF000000"/>
      <name val="Arial"/>
      <family val="2"/>
    </font>
    <font>
      <sz val="11"/>
      <color rgb="FF000000"/>
      <name val="Calibri"/>
      <family val="2"/>
      <scheme val="minor"/>
    </font>
    <font>
      <b/>
      <sz val="11"/>
      <color indexed="8"/>
      <name val="Calibri"/>
      <family val="2"/>
      <scheme val="minor"/>
    </font>
    <font>
      <sz val="10"/>
      <color rgb="FF000000"/>
      <name val="Arial"/>
      <family val="2"/>
    </font>
    <font>
      <b/>
      <sz val="11"/>
      <color rgb="FF000000"/>
      <name val="Calibri"/>
      <family val="2"/>
    </font>
    <font>
      <sz val="11"/>
      <color rgb="FF000000"/>
      <name val="Calibri"/>
      <family val="2"/>
    </font>
    <font>
      <sz val="11"/>
      <color rgb="FF000000"/>
      <name val="Calibri"/>
      <family val="2"/>
    </font>
    <font>
      <u/>
      <sz val="11"/>
      <color theme="10"/>
      <name val="Calibri"/>
      <family val="2"/>
    </font>
    <font>
      <sz val="9"/>
      <color rgb="FF000000"/>
      <name val="Arial"/>
      <family val="2"/>
    </font>
    <font>
      <sz val="10"/>
      <color rgb="FF000000"/>
      <name val="Arial"/>
      <family val="2"/>
    </font>
    <font>
      <sz val="11"/>
      <color rgb="FFFF0000"/>
      <name val="Calibri"/>
      <family val="2"/>
      <scheme val="minor"/>
    </font>
    <font>
      <sz val="10"/>
      <color rgb="FF000000"/>
      <name val="Lucida Console"/>
      <family val="3"/>
    </font>
    <font>
      <sz val="8"/>
      <name val="Calibri"/>
      <family val="2"/>
      <scheme val="minor"/>
    </font>
    <font>
      <u/>
      <sz val="10"/>
      <color theme="10"/>
      <name val="Arial"/>
      <family val="2"/>
      <charset val="1"/>
    </font>
    <font>
      <sz val="11"/>
      <name val="Calibri"/>
      <family val="2"/>
      <scheme val="minor"/>
    </font>
    <font>
      <sz val="8"/>
      <color rgb="FF000000"/>
      <name val="Calibri"/>
      <family val="2"/>
    </font>
  </fonts>
  <fills count="2">
    <fill>
      <patternFill patternType="none"/>
    </fill>
    <fill>
      <patternFill patternType="gray125"/>
    </fill>
  </fills>
  <borders count="5">
    <border>
      <left/>
      <right/>
      <top/>
      <bottom/>
      <diagonal/>
    </border>
    <border>
      <left/>
      <right/>
      <top/>
      <bottom style="thin">
        <color auto="1"/>
      </bottom>
      <diagonal/>
    </border>
    <border>
      <left/>
      <right/>
      <top/>
      <bottom style="thin">
        <color indexed="8"/>
      </bottom>
      <diagonal/>
    </border>
    <border>
      <left/>
      <right/>
      <top style="thin">
        <color auto="1"/>
      </top>
      <bottom/>
      <diagonal/>
    </border>
    <border>
      <left/>
      <right/>
      <top/>
      <bottom style="thin">
        <color indexed="64"/>
      </bottom>
      <diagonal/>
    </border>
  </borders>
  <cellStyleXfs count="2">
    <xf numFmtId="0" fontId="0" fillId="0" borderId="0"/>
    <xf numFmtId="0" fontId="28" fillId="0" borderId="0" applyNumberFormat="0" applyFill="0" applyBorder="0" applyAlignment="0" applyProtection="0"/>
  </cellStyleXfs>
  <cellXfs count="154">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wrapText="1"/>
    </xf>
    <xf numFmtId="0" fontId="9" fillId="0" borderId="0" xfId="0" applyFont="1" applyAlignment="1">
      <alignment vertical="center"/>
    </xf>
    <xf numFmtId="0" fontId="10" fillId="0" borderId="0" xfId="0" applyFont="1"/>
    <xf numFmtId="0" fontId="11" fillId="0" borderId="0" xfId="0" applyFont="1" applyAlignment="1">
      <alignment horizontal="left"/>
    </xf>
    <xf numFmtId="0" fontId="5" fillId="0" borderId="0" xfId="0" applyFont="1" applyAlignment="1">
      <alignment horizontal="left"/>
    </xf>
    <xf numFmtId="0" fontId="12" fillId="0" borderId="0" xfId="0" applyFont="1"/>
    <xf numFmtId="164" fontId="5" fillId="0" borderId="0" xfId="0" applyNumberFormat="1" applyFont="1"/>
    <xf numFmtId="2" fontId="5" fillId="0" borderId="0" xfId="0" applyNumberFormat="1" applyFont="1"/>
    <xf numFmtId="0" fontId="12" fillId="0" borderId="1" xfId="0" applyFont="1" applyBorder="1"/>
    <xf numFmtId="164" fontId="5" fillId="0" borderId="1" xfId="0" applyNumberFormat="1" applyFont="1" applyBorder="1"/>
    <xf numFmtId="0" fontId="13" fillId="0" borderId="2" xfId="0" applyFont="1" applyBorder="1" applyAlignment="1">
      <alignment horizontal="left" wrapText="1"/>
    </xf>
    <xf numFmtId="1" fontId="5" fillId="0" borderId="0" xfId="0" applyNumberFormat="1" applyFont="1"/>
    <xf numFmtId="0" fontId="5" fillId="0" borderId="0" xfId="0" applyFont="1" applyAlignment="1">
      <alignment horizontal="right"/>
    </xf>
    <xf numFmtId="0" fontId="13" fillId="0" borderId="0" xfId="0" applyFont="1"/>
    <xf numFmtId="0" fontId="5" fillId="0" borderId="1" xfId="0" applyFont="1" applyBorder="1"/>
    <xf numFmtId="0" fontId="13" fillId="0" borderId="0" xfId="0" applyFont="1" applyAlignment="1">
      <alignment horizontal="left"/>
    </xf>
    <xf numFmtId="0" fontId="10" fillId="0" borderId="0" xfId="0" applyFont="1" applyAlignment="1">
      <alignment horizontal="left"/>
    </xf>
    <xf numFmtId="164" fontId="10" fillId="0" borderId="0" xfId="0" applyNumberFormat="1" applyFont="1"/>
    <xf numFmtId="165" fontId="14" fillId="0" borderId="0" xfId="0" applyNumberFormat="1" applyFont="1"/>
    <xf numFmtId="165" fontId="10" fillId="0" borderId="0" xfId="0" applyNumberFormat="1" applyFont="1"/>
    <xf numFmtId="0" fontId="15" fillId="0" borderId="0" xfId="0" applyFont="1" applyAlignment="1">
      <alignment horizontal="left"/>
    </xf>
    <xf numFmtId="164" fontId="5" fillId="0" borderId="0" xfId="0" applyNumberFormat="1" applyFont="1" applyAlignment="1">
      <alignment horizontal="center"/>
    </xf>
    <xf numFmtId="0" fontId="12" fillId="0" borderId="0" xfId="0" applyFont="1" applyAlignment="1">
      <alignment horizontal="center"/>
    </xf>
    <xf numFmtId="165" fontId="13" fillId="0" borderId="1" xfId="0" applyNumberFormat="1" applyFont="1" applyBorder="1" applyAlignment="1">
      <alignment horizontal="left" wrapText="1"/>
    </xf>
    <xf numFmtId="0" fontId="16" fillId="0" borderId="0" xfId="0" applyFont="1" applyAlignment="1">
      <alignment horizontal="left"/>
    </xf>
    <xf numFmtId="0" fontId="8" fillId="0" borderId="0" xfId="0" applyFont="1"/>
    <xf numFmtId="165" fontId="13" fillId="0" borderId="0" xfId="0" applyNumberFormat="1" applyFont="1" applyAlignment="1">
      <alignment horizontal="left"/>
    </xf>
    <xf numFmtId="0" fontId="8" fillId="0" borderId="0" xfId="0" applyFont="1" applyAlignment="1">
      <alignment horizontal="left"/>
    </xf>
    <xf numFmtId="0" fontId="15" fillId="0" borderId="0" xfId="0" applyFont="1"/>
    <xf numFmtId="164" fontId="8" fillId="0" borderId="0" xfId="0" applyNumberFormat="1" applyFont="1"/>
    <xf numFmtId="165" fontId="13" fillId="0" borderId="0" xfId="0" applyNumberFormat="1" applyFont="1"/>
    <xf numFmtId="165" fontId="8" fillId="0" borderId="0" xfId="0" applyNumberFormat="1" applyFont="1"/>
    <xf numFmtId="165" fontId="5" fillId="0" borderId="0" xfId="0" applyNumberFormat="1" applyFont="1"/>
    <xf numFmtId="2" fontId="8" fillId="0" borderId="0" xfId="0" applyNumberFormat="1" applyFont="1"/>
    <xf numFmtId="164" fontId="17" fillId="0" borderId="0" xfId="0" applyNumberFormat="1" applyFont="1"/>
    <xf numFmtId="164" fontId="8" fillId="0" borderId="1" xfId="0" applyNumberFormat="1" applyFont="1" applyBorder="1"/>
    <xf numFmtId="0" fontId="5" fillId="0" borderId="1" xfId="0" applyFont="1" applyBorder="1" applyAlignment="1">
      <alignment horizontal="left"/>
    </xf>
    <xf numFmtId="164" fontId="12" fillId="0" borderId="0" xfId="0" applyNumberFormat="1" applyFont="1"/>
    <xf numFmtId="0" fontId="5" fillId="0" borderId="2" xfId="0" applyFont="1" applyBorder="1"/>
    <xf numFmtId="166" fontId="5" fillId="0" borderId="0" xfId="0" applyNumberFormat="1" applyFont="1"/>
    <xf numFmtId="0" fontId="18" fillId="0" borderId="0" xfId="0" applyFont="1" applyAlignment="1">
      <alignment horizontal="left"/>
    </xf>
    <xf numFmtId="0" fontId="13" fillId="0" borderId="0" xfId="0" applyFont="1" applyAlignment="1">
      <alignment horizontal="right"/>
    </xf>
    <xf numFmtId="0" fontId="19" fillId="0" borderId="1" xfId="0" applyFont="1" applyBorder="1" applyAlignment="1">
      <alignment horizontal="left" wrapText="1"/>
    </xf>
    <xf numFmtId="0" fontId="20" fillId="0" borderId="1" xfId="0" applyFont="1" applyBorder="1"/>
    <xf numFmtId="0" fontId="20" fillId="0" borderId="0" xfId="0" applyFont="1"/>
    <xf numFmtId="1" fontId="20" fillId="0" borderId="0" xfId="0" applyNumberFormat="1" applyFont="1"/>
    <xf numFmtId="1" fontId="21" fillId="0" borderId="0" xfId="0" applyNumberFormat="1" applyFont="1"/>
    <xf numFmtId="0" fontId="20" fillId="0" borderId="0" xfId="0" applyFont="1" applyAlignment="1">
      <alignment horizontal="right"/>
    </xf>
    <xf numFmtId="165" fontId="20" fillId="0" borderId="0" xfId="0" applyNumberFormat="1" applyFont="1"/>
    <xf numFmtId="164" fontId="20" fillId="0" borderId="0" xfId="0" applyNumberFormat="1" applyFont="1" applyAlignment="1">
      <alignment horizontal="center"/>
    </xf>
    <xf numFmtId="164" fontId="20" fillId="0" borderId="0" xfId="0" applyNumberFormat="1" applyFont="1"/>
    <xf numFmtId="167" fontId="20" fillId="0" borderId="0" xfId="0" applyNumberFormat="1" applyFont="1"/>
    <xf numFmtId="164" fontId="21" fillId="0" borderId="0" xfId="0" applyNumberFormat="1" applyFont="1"/>
    <xf numFmtId="0" fontId="22" fillId="0" borderId="0" xfId="0" applyFont="1"/>
    <xf numFmtId="0" fontId="20" fillId="0" borderId="0" xfId="0" applyFont="1" applyAlignment="1">
      <alignment horizontal="left"/>
    </xf>
    <xf numFmtId="0" fontId="19" fillId="0" borderId="0" xfId="0" applyFont="1" applyAlignment="1">
      <alignment horizontal="left"/>
    </xf>
    <xf numFmtId="0" fontId="18" fillId="0" borderId="0" xfId="0" applyFont="1"/>
    <xf numFmtId="164" fontId="20" fillId="0" borderId="1" xfId="0" applyNumberFormat="1" applyFont="1" applyBorder="1"/>
    <xf numFmtId="164" fontId="21" fillId="0" borderId="1" xfId="0" applyNumberFormat="1" applyFont="1" applyBorder="1"/>
    <xf numFmtId="164" fontId="21" fillId="0" borderId="0" xfId="0" applyNumberFormat="1" applyFont="1" applyAlignment="1">
      <alignment horizontal="left"/>
    </xf>
    <xf numFmtId="164" fontId="20" fillId="0" borderId="0" xfId="0" applyNumberFormat="1" applyFont="1" applyAlignment="1">
      <alignment horizontal="left"/>
    </xf>
    <xf numFmtId="167" fontId="5" fillId="0" borderId="0" xfId="0" applyNumberFormat="1" applyFont="1"/>
    <xf numFmtId="1" fontId="5" fillId="0" borderId="0" xfId="0" applyNumberFormat="1" applyFont="1" applyAlignment="1">
      <alignment horizontal="right"/>
    </xf>
    <xf numFmtId="0" fontId="23" fillId="0" borderId="0" xfId="0" applyFont="1" applyAlignment="1">
      <alignment horizontal="left"/>
    </xf>
    <xf numFmtId="0" fontId="13" fillId="0" borderId="1" xfId="0" applyFont="1" applyBorder="1" applyAlignment="1">
      <alignment horizontal="left" wrapText="1"/>
    </xf>
    <xf numFmtId="0" fontId="18" fillId="0" borderId="1" xfId="0" applyFont="1" applyBorder="1" applyAlignment="1">
      <alignment horizontal="left"/>
    </xf>
    <xf numFmtId="0" fontId="16" fillId="0" borderId="0" xfId="0" applyFont="1"/>
    <xf numFmtId="1" fontId="16" fillId="0" borderId="0" xfId="0" applyNumberFormat="1" applyFont="1" applyAlignment="1">
      <alignment horizontal="right"/>
    </xf>
    <xf numFmtId="0" fontId="16" fillId="0" borderId="1" xfId="0" applyFont="1" applyBorder="1" applyAlignment="1">
      <alignment horizontal="left"/>
    </xf>
    <xf numFmtId="0" fontId="18" fillId="0" borderId="0" xfId="0" applyFont="1" applyAlignment="1">
      <alignment horizontal="right"/>
    </xf>
    <xf numFmtId="164" fontId="4" fillId="0" borderId="0" xfId="0" applyNumberFormat="1" applyFont="1"/>
    <xf numFmtId="0" fontId="24" fillId="0" borderId="1" xfId="0" applyFont="1" applyBorder="1"/>
    <xf numFmtId="0" fontId="10" fillId="0" borderId="0" xfId="0" applyFont="1" applyAlignment="1">
      <alignment horizontal="left" vertical="center"/>
    </xf>
    <xf numFmtId="0" fontId="13" fillId="0" borderId="0" xfId="0" applyFont="1" applyAlignment="1">
      <alignment vertical="top"/>
    </xf>
    <xf numFmtId="0" fontId="5" fillId="0" borderId="0" xfId="0" applyFont="1" applyAlignment="1">
      <alignment vertical="top"/>
    </xf>
    <xf numFmtId="0" fontId="8" fillId="0" borderId="0" xfId="0" applyFont="1" applyAlignment="1">
      <alignment vertical="top"/>
    </xf>
    <xf numFmtId="1" fontId="5" fillId="0" borderId="0" xfId="0" applyNumberFormat="1" applyFont="1" applyAlignment="1">
      <alignment vertical="top"/>
    </xf>
    <xf numFmtId="1" fontId="5" fillId="0" borderId="0" xfId="0" applyNumberFormat="1" applyFont="1" applyAlignment="1">
      <alignment horizontal="right" vertical="top"/>
    </xf>
    <xf numFmtId="0" fontId="5" fillId="0" borderId="0" xfId="0" applyFont="1" applyAlignment="1">
      <alignment horizontal="left" vertical="top"/>
    </xf>
    <xf numFmtId="167" fontId="5" fillId="0" borderId="0" xfId="0" applyNumberFormat="1" applyFont="1" applyAlignment="1">
      <alignment vertical="top"/>
    </xf>
    <xf numFmtId="164" fontId="5" fillId="0" borderId="0" xfId="0" applyNumberFormat="1" applyFont="1" applyAlignment="1">
      <alignment vertical="top"/>
    </xf>
    <xf numFmtId="164" fontId="5" fillId="0" borderId="0" xfId="0" applyNumberFormat="1" applyFont="1" applyAlignment="1">
      <alignment horizontal="right" vertical="top"/>
    </xf>
    <xf numFmtId="0" fontId="5" fillId="0" borderId="0" xfId="0" applyFont="1" applyAlignment="1">
      <alignment horizontal="right" vertical="top"/>
    </xf>
    <xf numFmtId="12" fontId="5" fillId="0" borderId="0" xfId="0" applyNumberFormat="1" applyFont="1" applyAlignment="1">
      <alignment horizontal="right" vertical="top"/>
    </xf>
    <xf numFmtId="0" fontId="5" fillId="0" borderId="1" xfId="0" applyFont="1" applyBorder="1" applyAlignment="1">
      <alignment vertical="top"/>
    </xf>
    <xf numFmtId="0" fontId="15" fillId="0" borderId="0" xfId="0" applyFont="1" applyAlignment="1">
      <alignment vertical="top" wrapText="1"/>
    </xf>
    <xf numFmtId="0" fontId="13" fillId="0" borderId="0" xfId="0" applyFont="1" applyAlignment="1">
      <alignment horizontal="left" vertical="top"/>
    </xf>
    <xf numFmtId="0" fontId="5" fillId="0" borderId="3" xfId="0" applyFont="1" applyBorder="1"/>
    <xf numFmtId="1" fontId="5" fillId="0" borderId="3" xfId="0" applyNumberFormat="1" applyFont="1" applyBorder="1" applyAlignment="1">
      <alignment horizontal="right"/>
    </xf>
    <xf numFmtId="0" fontId="13" fillId="0" borderId="0" xfId="0" applyFont="1" applyAlignment="1">
      <alignment wrapText="1"/>
    </xf>
    <xf numFmtId="0" fontId="5" fillId="0" borderId="3" xfId="0" applyFont="1" applyBorder="1" applyAlignment="1">
      <alignment horizontal="right"/>
    </xf>
    <xf numFmtId="1" fontId="16" fillId="0" borderId="3" xfId="0" applyNumberFormat="1" applyFont="1" applyBorder="1"/>
    <xf numFmtId="0" fontId="8" fillId="0" borderId="3" xfId="0" applyFont="1" applyBorder="1"/>
    <xf numFmtId="2" fontId="16" fillId="0" borderId="1" xfId="0" applyNumberFormat="1" applyFont="1" applyBorder="1"/>
    <xf numFmtId="0" fontId="13" fillId="0" borderId="1" xfId="0" applyFont="1" applyBorder="1" applyAlignment="1">
      <alignment vertical="top" wrapText="1"/>
    </xf>
    <xf numFmtId="0" fontId="16" fillId="0" borderId="1" xfId="0" applyFont="1" applyBorder="1"/>
    <xf numFmtId="0" fontId="16" fillId="0" borderId="0" xfId="0" applyFont="1" applyAlignment="1">
      <alignment horizontal="left" vertical="top"/>
    </xf>
    <xf numFmtId="2" fontId="4" fillId="0" borderId="0" xfId="0" applyNumberFormat="1" applyFont="1"/>
    <xf numFmtId="1" fontId="4" fillId="0" borderId="0" xfId="0" applyNumberFormat="1" applyFont="1"/>
    <xf numFmtId="0" fontId="16" fillId="0" borderId="3" xfId="0" applyFont="1" applyBorder="1" applyAlignment="1">
      <alignment horizontal="right"/>
    </xf>
    <xf numFmtId="0" fontId="25" fillId="0" borderId="0" xfId="0" applyFont="1"/>
    <xf numFmtId="0" fontId="5" fillId="0" borderId="0" xfId="0" applyFont="1" applyAlignment="1">
      <alignment horizontal="center"/>
    </xf>
    <xf numFmtId="0" fontId="5" fillId="0" borderId="0" xfId="0" applyFont="1" applyAlignment="1">
      <alignment horizontal="center" vertical="top"/>
    </xf>
    <xf numFmtId="2" fontId="5" fillId="0" borderId="0" xfId="0" applyNumberFormat="1" applyFont="1" applyAlignment="1">
      <alignment horizontal="right"/>
    </xf>
    <xf numFmtId="0" fontId="13" fillId="0" borderId="0" xfId="0" applyFont="1" applyAlignment="1">
      <alignment horizontal="left" wrapText="1"/>
    </xf>
    <xf numFmtId="0" fontId="5" fillId="0" borderId="1" xfId="0" applyFont="1" applyBorder="1" applyAlignment="1">
      <alignment horizontal="center"/>
    </xf>
    <xf numFmtId="0" fontId="5" fillId="0" borderId="1" xfId="0" applyFont="1" applyBorder="1" applyAlignment="1">
      <alignment horizontal="center" vertical="top"/>
    </xf>
    <xf numFmtId="0" fontId="13" fillId="0" borderId="1" xfId="0" applyFont="1" applyBorder="1"/>
    <xf numFmtId="0" fontId="5" fillId="0" borderId="3" xfId="0" applyFont="1" applyBorder="1" applyAlignment="1">
      <alignment horizontal="left"/>
    </xf>
    <xf numFmtId="0" fontId="13" fillId="0" borderId="3" xfId="0" applyFont="1" applyBorder="1" applyAlignment="1">
      <alignment horizontal="right"/>
    </xf>
    <xf numFmtId="0" fontId="17" fillId="0" borderId="0" xfId="0" applyFont="1"/>
    <xf numFmtId="164" fontId="16" fillId="0" borderId="0" xfId="0" applyNumberFormat="1" applyFont="1"/>
    <xf numFmtId="0" fontId="8" fillId="0" borderId="0" xfId="0" applyFont="1" applyAlignment="1">
      <alignment horizontal="right"/>
    </xf>
    <xf numFmtId="10" fontId="5" fillId="0" borderId="0" xfId="0" applyNumberFormat="1" applyFont="1"/>
    <xf numFmtId="1" fontId="16" fillId="0" borderId="0" xfId="0" applyNumberFormat="1" applyFont="1"/>
    <xf numFmtId="2" fontId="16" fillId="0" borderId="0" xfId="0" applyNumberFormat="1" applyFont="1" applyAlignment="1">
      <alignment horizontal="center"/>
    </xf>
    <xf numFmtId="2" fontId="5" fillId="0" borderId="0" xfId="0" applyNumberFormat="1" applyFont="1" applyAlignment="1">
      <alignment horizontal="center"/>
    </xf>
    <xf numFmtId="0" fontId="4" fillId="0" borderId="1" xfId="0" applyFont="1" applyBorder="1"/>
    <xf numFmtId="0" fontId="8" fillId="0" borderId="0" xfId="0" applyFont="1" applyAlignment="1">
      <alignment vertical="top" wrapText="1"/>
    </xf>
    <xf numFmtId="0" fontId="4" fillId="0" borderId="3" xfId="0" applyFont="1" applyBorder="1"/>
    <xf numFmtId="1" fontId="4" fillId="0" borderId="3" xfId="0" applyNumberFormat="1" applyFont="1" applyBorder="1"/>
    <xf numFmtId="0" fontId="5" fillId="0" borderId="0" xfId="0" applyFont="1" applyAlignment="1">
      <alignment wrapText="1"/>
    </xf>
    <xf numFmtId="0" fontId="26" fillId="0" borderId="0" xfId="0" applyFont="1" applyAlignment="1">
      <alignment horizontal="left"/>
    </xf>
    <xf numFmtId="164" fontId="4" fillId="0" borderId="0" xfId="0" applyNumberFormat="1" applyFont="1" applyAlignment="1">
      <alignment horizontal="right"/>
    </xf>
    <xf numFmtId="0" fontId="12" fillId="0" borderId="0" xfId="0" applyFont="1" applyAlignment="1">
      <alignment horizontal="right"/>
    </xf>
    <xf numFmtId="2" fontId="12" fillId="0" borderId="0" xfId="0" applyNumberFormat="1" applyFont="1"/>
    <xf numFmtId="0" fontId="5" fillId="0" borderId="3" xfId="0" applyFont="1" applyBorder="1" applyAlignment="1">
      <alignment horizontal="left" wrapText="1"/>
    </xf>
    <xf numFmtId="0" fontId="5" fillId="0" borderId="1" xfId="0" applyFont="1" applyBorder="1" applyAlignment="1">
      <alignment horizontal="right"/>
    </xf>
    <xf numFmtId="165" fontId="5" fillId="0" borderId="3" xfId="0" applyNumberFormat="1" applyFont="1" applyBorder="1"/>
    <xf numFmtId="0" fontId="5" fillId="0" borderId="1" xfId="0" applyFont="1" applyBorder="1" applyAlignment="1">
      <alignment wrapText="1"/>
    </xf>
    <xf numFmtId="2" fontId="5" fillId="0" borderId="1" xfId="0" applyNumberFormat="1" applyFont="1" applyBorder="1"/>
    <xf numFmtId="0" fontId="2" fillId="0" borderId="0" xfId="0" applyFont="1"/>
    <xf numFmtId="2" fontId="0" fillId="0" borderId="0" xfId="0" applyNumberFormat="1"/>
    <xf numFmtId="0" fontId="0" fillId="0" borderId="4" xfId="0" applyBorder="1"/>
    <xf numFmtId="2" fontId="5" fillId="0" borderId="4" xfId="0" applyNumberFormat="1" applyFont="1" applyBorder="1"/>
    <xf numFmtId="164" fontId="5" fillId="0" borderId="0" xfId="0" applyNumberFormat="1" applyFont="1" applyAlignment="1">
      <alignment horizontal="right"/>
    </xf>
    <xf numFmtId="0" fontId="6" fillId="0" borderId="0" xfId="1" applyFont="1"/>
    <xf numFmtId="0" fontId="29" fillId="0" borderId="0" xfId="0" applyFont="1"/>
    <xf numFmtId="0" fontId="2" fillId="0" borderId="0" xfId="0" applyFont="1" applyAlignment="1">
      <alignment vertical="center"/>
    </xf>
    <xf numFmtId="0" fontId="2" fillId="0" borderId="0" xfId="0" applyFont="1" applyAlignment="1">
      <alignment wrapText="1"/>
    </xf>
    <xf numFmtId="0" fontId="27" fillId="0" borderId="0" xfId="0" applyFont="1" applyFill="1"/>
    <xf numFmtId="0" fontId="27" fillId="0" borderId="0" xfId="0" applyFont="1" applyFill="1" applyAlignment="1">
      <alignment horizontal="left"/>
    </xf>
    <xf numFmtId="0" fontId="30" fillId="0" borderId="0" xfId="0" applyFont="1" applyAlignment="1">
      <alignment horizontal="left"/>
    </xf>
    <xf numFmtId="0" fontId="14" fillId="0" borderId="0" xfId="0" applyFont="1" applyAlignment="1">
      <alignment vertical="top"/>
    </xf>
    <xf numFmtId="164" fontId="29" fillId="0" borderId="0" xfId="0" applyNumberFormat="1" applyFont="1"/>
    <xf numFmtId="0" fontId="1" fillId="0" borderId="0" xfId="0" applyFont="1"/>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0"/>
  <sheetViews>
    <sheetView tabSelected="1" workbookViewId="0">
      <selection activeCell="A2" sqref="A2"/>
    </sheetView>
  </sheetViews>
  <sheetFormatPr defaultColWidth="11.42578125" defaultRowHeight="12.75" x14ac:dyDescent="0.2"/>
  <cols>
    <col min="1" max="1" width="35.7109375" customWidth="1"/>
    <col min="2" max="2" width="80.7109375" customWidth="1"/>
  </cols>
  <sheetData>
    <row r="1" spans="1:2" ht="15" x14ac:dyDescent="0.25">
      <c r="A1" s="2" t="s">
        <v>472</v>
      </c>
      <c r="B1" s="5" t="s">
        <v>471</v>
      </c>
    </row>
    <row r="2" spans="1:2" ht="15" x14ac:dyDescent="0.25">
      <c r="A2" s="3"/>
      <c r="B2" s="3"/>
    </row>
    <row r="3" spans="1:2" ht="15" x14ac:dyDescent="0.25">
      <c r="A3" s="4" t="str">
        <f>HYPERLINK("#'readme'!A1", "readme")</f>
        <v>readme</v>
      </c>
      <c r="B3" s="139"/>
    </row>
    <row r="4" spans="1:2" ht="15" x14ac:dyDescent="0.25">
      <c r="A4" s="4" t="str">
        <f>HYPERLINK("#'Appendix_01'!A1", "Appendix_01")</f>
        <v>Appendix_01</v>
      </c>
      <c r="B4" s="139" t="s">
        <v>470</v>
      </c>
    </row>
    <row r="5" spans="1:2" ht="15" x14ac:dyDescent="0.25">
      <c r="A5" s="4" t="str">
        <f>HYPERLINK("#'Appendix_02'!A1", "Appendix_02")</f>
        <v>Appendix_02</v>
      </c>
      <c r="B5" s="139" t="s">
        <v>469</v>
      </c>
    </row>
    <row r="6" spans="1:2" ht="15" x14ac:dyDescent="0.25">
      <c r="A6" s="4" t="str">
        <f>HYPERLINK("#'Appendix_03'!A1", "Appendix_03")</f>
        <v>Appendix_03</v>
      </c>
      <c r="B6" s="139" t="s">
        <v>468</v>
      </c>
    </row>
    <row r="7" spans="1:2" ht="15" x14ac:dyDescent="0.25">
      <c r="A7" s="144" t="str">
        <f>HYPERLINK("#'Appendix_04_1'!A1", "Appendix_04_1")</f>
        <v>Appendix_04_1</v>
      </c>
      <c r="B7" s="139" t="s">
        <v>210</v>
      </c>
    </row>
    <row r="8" spans="1:2" ht="15" x14ac:dyDescent="0.25">
      <c r="A8" s="144" t="str">
        <f>HYPERLINK("#'Appendix_04_2'!A1", "Appendix_04_2")</f>
        <v>Appendix_04_2</v>
      </c>
      <c r="B8" s="139" t="s">
        <v>211</v>
      </c>
    </row>
    <row r="9" spans="1:2" ht="15" x14ac:dyDescent="0.25">
      <c r="A9" s="144" t="str">
        <f>HYPERLINK("#'Appendix_04_3'!A1", "Appendix_04_3")</f>
        <v>Appendix_04_3</v>
      </c>
      <c r="B9" s="139" t="s">
        <v>426</v>
      </c>
    </row>
    <row r="10" spans="1:2" ht="15" x14ac:dyDescent="0.25">
      <c r="A10" s="144" t="str">
        <f>HYPERLINK("#'Appendix_04_4'!A1", "Appendix_04_4")</f>
        <v>Appendix_04_4</v>
      </c>
      <c r="B10" s="139" t="s">
        <v>428</v>
      </c>
    </row>
    <row r="11" spans="1:2" ht="15" x14ac:dyDescent="0.25">
      <c r="A11" s="144" t="str">
        <f>HYPERLINK("#'Appendix_04_5'!A1", "Appendix_04_5")</f>
        <v>Appendix_04_5</v>
      </c>
      <c r="B11" s="139" t="s">
        <v>429</v>
      </c>
    </row>
    <row r="12" spans="1:2" ht="15" x14ac:dyDescent="0.25">
      <c r="A12" s="144" t="str">
        <f>HYPERLINK("#'Appendix_04_6'!A1", "Appendix_04_6")</f>
        <v>Appendix_04_6</v>
      </c>
      <c r="B12" s="139" t="s">
        <v>473</v>
      </c>
    </row>
    <row r="13" spans="1:2" ht="15" x14ac:dyDescent="0.25">
      <c r="A13" s="4" t="str">
        <f>HYPERLINK("#'Appendix_05'!A1", "Appendix_05")</f>
        <v>Appendix_05</v>
      </c>
      <c r="B13" s="139" t="s">
        <v>467</v>
      </c>
    </row>
    <row r="14" spans="1:2" ht="15" x14ac:dyDescent="0.25">
      <c r="A14" s="4" t="str">
        <f>HYPERLINK("#'Appendix_06'!A1", "Appendix_06")</f>
        <v>Appendix_06</v>
      </c>
      <c r="B14" s="139" t="s">
        <v>466</v>
      </c>
    </row>
    <row r="15" spans="1:2" ht="15" x14ac:dyDescent="0.25">
      <c r="A15" s="4" t="str">
        <f>HYPERLINK("#'Appendix_07'!A1", "Appendix_07")</f>
        <v>Appendix_07</v>
      </c>
      <c r="B15" s="139" t="s">
        <v>465</v>
      </c>
    </row>
    <row r="16" spans="1:2" ht="15" x14ac:dyDescent="0.25">
      <c r="A16" s="4" t="str">
        <f>HYPERLINK("#'Appendix_08'!A1", "Appendix_08")</f>
        <v>Appendix_08</v>
      </c>
      <c r="B16" s="139" t="s">
        <v>464</v>
      </c>
    </row>
    <row r="17" spans="1:2" ht="15" x14ac:dyDescent="0.25">
      <c r="A17" s="4" t="str">
        <f>HYPERLINK("#'Appendix_09'!A1", "Appendix_09")</f>
        <v>Appendix_09</v>
      </c>
      <c r="B17" s="139" t="s">
        <v>463</v>
      </c>
    </row>
    <row r="18" spans="1:2" ht="15" x14ac:dyDescent="0.25">
      <c r="A18" s="4" t="str">
        <f>HYPERLINK("#'Appendix_10'!A1", "Appendix_10")</f>
        <v>Appendix_10</v>
      </c>
      <c r="B18" s="139" t="s">
        <v>462</v>
      </c>
    </row>
    <row r="19" spans="1:2" ht="15" x14ac:dyDescent="0.25">
      <c r="A19" s="4" t="str">
        <f>HYPERLINK("#'Appendix_11'!A1", "Appendix_11")</f>
        <v>Appendix_11</v>
      </c>
      <c r="B19" s="139" t="s">
        <v>461</v>
      </c>
    </row>
    <row r="20" spans="1:2" ht="15" x14ac:dyDescent="0.25">
      <c r="A20" s="4" t="str">
        <f>HYPERLINK("#'Appendix_12'!A1", "Appendix_12")</f>
        <v>Appendix_12</v>
      </c>
      <c r="B20" s="139" t="s">
        <v>460</v>
      </c>
    </row>
    <row r="21" spans="1:2" ht="15" x14ac:dyDescent="0.25">
      <c r="A21" s="4" t="str">
        <f>HYPERLINK("#'Appendix_13'!A1", "Appendix_13")</f>
        <v>Appendix_13</v>
      </c>
      <c r="B21" s="139" t="s">
        <v>476</v>
      </c>
    </row>
    <row r="22" spans="1:2" ht="15" x14ac:dyDescent="0.25">
      <c r="A22" s="4" t="str">
        <f>HYPERLINK("#'Appendix_14'!A1", "Appendix_14")</f>
        <v>Appendix_14</v>
      </c>
      <c r="B22" s="139" t="s">
        <v>475</v>
      </c>
    </row>
    <row r="23" spans="1:2" ht="15" x14ac:dyDescent="0.25">
      <c r="A23" s="4" t="str">
        <f>HYPERLINK("#'Appendix_15'!A1", "Appendix_15")</f>
        <v>Appendix_15</v>
      </c>
      <c r="B23" s="139" t="s">
        <v>459</v>
      </c>
    </row>
    <row r="24" spans="1:2" ht="15" x14ac:dyDescent="0.25">
      <c r="A24" s="4" t="str">
        <f>HYPERLINK("#'Appendix_16'!A1", "Appendix_16")</f>
        <v>Appendix_16</v>
      </c>
      <c r="B24" s="139" t="s">
        <v>474</v>
      </c>
    </row>
    <row r="25" spans="1:2" ht="15" x14ac:dyDescent="0.25">
      <c r="A25" s="4" t="str">
        <f>HYPERLINK("#'Appendix_17'!A1", "Appendix_17")</f>
        <v>Appendix_17</v>
      </c>
      <c r="B25" s="139" t="s">
        <v>504</v>
      </c>
    </row>
    <row r="26" spans="1:2" ht="15" x14ac:dyDescent="0.25">
      <c r="A26" s="4" t="str">
        <f>HYPERLINK("#'Appendix_18'!A1", "Appendix_18")</f>
        <v>Appendix_18</v>
      </c>
      <c r="B26" s="153" t="s">
        <v>528</v>
      </c>
    </row>
    <row r="27" spans="1:2" ht="15" x14ac:dyDescent="0.25">
      <c r="A27" s="4" t="str">
        <f>HYPERLINK("#'Appendix_19A'!A1", "Appendix_19A")</f>
        <v>Appendix_19A</v>
      </c>
      <c r="B27" s="139" t="s">
        <v>505</v>
      </c>
    </row>
    <row r="28" spans="1:2" ht="15" x14ac:dyDescent="0.25">
      <c r="A28" s="4" t="str">
        <f>HYPERLINK("#'Appendix_19B'!A1", "Appendix_19B")</f>
        <v>Appendix_19B</v>
      </c>
      <c r="B28" s="139" t="s">
        <v>506</v>
      </c>
    </row>
    <row r="29" spans="1:2" ht="15" x14ac:dyDescent="0.25">
      <c r="A29" s="4"/>
      <c r="B29" s="139"/>
    </row>
    <row r="30" spans="1:2" ht="15" x14ac:dyDescent="0.25">
      <c r="A30" s="3"/>
      <c r="B30" s="145"/>
    </row>
  </sheetData>
  <pageMargins left="0.7" right="0.7" top="0.75" bottom="0.75" header="0.3" footer="0.3"/>
  <pageSetup orientation="portrait" horizontalDpi="1200" verticalDpi="12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0"/>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
      <c r="A1" s="1" t="s">
        <v>452</v>
      </c>
      <c r="B1" s="132"/>
      <c r="C1" s="132"/>
      <c r="D1" s="132"/>
      <c r="E1" s="132"/>
      <c r="F1" s="132"/>
      <c r="G1" s="132"/>
      <c r="H1" s="132"/>
      <c r="I1" s="132"/>
      <c r="J1" s="132"/>
      <c r="K1" s="132"/>
      <c r="L1" s="132"/>
    </row>
    <row r="2" spans="1:12" ht="45" customHeight="1" x14ac:dyDescent="0.25">
      <c r="A2" s="134" t="s">
        <v>453</v>
      </c>
      <c r="B2" s="136"/>
      <c r="C2" s="95"/>
      <c r="D2" s="95"/>
      <c r="E2" s="95"/>
      <c r="F2" s="95"/>
      <c r="G2" s="95"/>
      <c r="H2" s="95"/>
      <c r="I2" s="95"/>
      <c r="J2" s="95"/>
      <c r="K2" s="95"/>
      <c r="L2" s="95"/>
    </row>
    <row r="3" spans="1:12" ht="89.25" customHeight="1" x14ac:dyDescent="0.25">
      <c r="A3" s="31" t="s">
        <v>457</v>
      </c>
      <c r="B3" s="135"/>
      <c r="C3" s="22"/>
      <c r="D3" s="22"/>
      <c r="E3" s="22"/>
      <c r="F3" s="22"/>
      <c r="G3" s="22"/>
      <c r="H3" s="22"/>
      <c r="I3" s="22"/>
      <c r="J3" s="22"/>
      <c r="K3" s="22"/>
      <c r="L3" s="22"/>
    </row>
    <row r="4" spans="1:12" ht="15" customHeight="1" x14ac:dyDescent="0.25">
      <c r="A4" s="12"/>
      <c r="B4" s="136" t="s">
        <v>445</v>
      </c>
      <c r="C4" s="12" t="s">
        <v>448</v>
      </c>
      <c r="D4" s="3" t="s">
        <v>449</v>
      </c>
      <c r="E4" s="12" t="s">
        <v>448</v>
      </c>
      <c r="F4" s="136" t="s">
        <v>445</v>
      </c>
      <c r="G4" s="3"/>
      <c r="H4" s="136" t="s">
        <v>445</v>
      </c>
      <c r="I4" s="12" t="s">
        <v>448</v>
      </c>
      <c r="J4" s="3" t="s">
        <v>449</v>
      </c>
      <c r="K4" s="12" t="s">
        <v>448</v>
      </c>
      <c r="L4" s="136" t="s">
        <v>445</v>
      </c>
    </row>
    <row r="5" spans="1:12" ht="15" customHeight="1" x14ac:dyDescent="0.25">
      <c r="A5" s="12"/>
      <c r="B5" s="3" t="s">
        <v>444</v>
      </c>
      <c r="C5" s="12" t="s">
        <v>447</v>
      </c>
      <c r="D5" s="3" t="s">
        <v>444</v>
      </c>
      <c r="E5" s="12" t="s">
        <v>447</v>
      </c>
      <c r="F5" s="3" t="s">
        <v>444</v>
      </c>
      <c r="G5" s="3"/>
      <c r="H5" s="3" t="s">
        <v>444</v>
      </c>
      <c r="I5" s="12" t="s">
        <v>447</v>
      </c>
      <c r="J5" s="3" t="s">
        <v>444</v>
      </c>
      <c r="K5" s="12" t="s">
        <v>447</v>
      </c>
      <c r="L5" s="3" t="s">
        <v>444</v>
      </c>
    </row>
    <row r="6" spans="1:12" ht="15" customHeight="1" x14ac:dyDescent="0.25">
      <c r="A6" s="22"/>
      <c r="B6" s="135">
        <v>2026</v>
      </c>
      <c r="C6" s="44" t="s">
        <v>450</v>
      </c>
      <c r="D6" s="135">
        <v>2026</v>
      </c>
      <c r="E6" s="137" t="s">
        <v>446</v>
      </c>
      <c r="F6" s="135">
        <v>2027</v>
      </c>
      <c r="G6" s="22"/>
      <c r="H6" s="135">
        <v>2026</v>
      </c>
      <c r="I6" s="44" t="s">
        <v>450</v>
      </c>
      <c r="J6" s="135">
        <v>2026</v>
      </c>
      <c r="K6" s="137" t="s">
        <v>446</v>
      </c>
      <c r="L6" s="135">
        <v>2027</v>
      </c>
    </row>
    <row r="7" spans="1:12" ht="15" customHeight="1" x14ac:dyDescent="0.2"/>
    <row r="8" spans="1:12" ht="15" customHeight="1" x14ac:dyDescent="0.25">
      <c r="A8" s="12" t="s">
        <v>46</v>
      </c>
      <c r="B8" s="14">
        <v>578.70000000000005</v>
      </c>
      <c r="C8" s="14">
        <v>0.1</v>
      </c>
      <c r="D8" s="14">
        <v>579.20000000000005</v>
      </c>
      <c r="E8" s="14">
        <v>4.0999999999999996</v>
      </c>
      <c r="F8" s="14">
        <v>602.79999999999995</v>
      </c>
      <c r="G8" s="12" t="s">
        <v>58</v>
      </c>
      <c r="H8" s="14">
        <v>852</v>
      </c>
      <c r="I8" s="14">
        <v>1.7</v>
      </c>
      <c r="J8" s="14">
        <v>866.2</v>
      </c>
      <c r="K8" s="14">
        <v>2.8</v>
      </c>
      <c r="L8" s="14">
        <v>890.4</v>
      </c>
    </row>
    <row r="9" spans="1:12" ht="15" customHeight="1" x14ac:dyDescent="0.25">
      <c r="A9" s="3" t="s">
        <v>47</v>
      </c>
      <c r="B9" s="14">
        <v>473.7</v>
      </c>
      <c r="C9" s="14">
        <v>0.5</v>
      </c>
      <c r="D9" s="14">
        <v>475.9</v>
      </c>
      <c r="E9" s="14">
        <v>3.9</v>
      </c>
      <c r="F9" s="14">
        <v>494.5</v>
      </c>
      <c r="G9" s="3"/>
      <c r="H9" s="14"/>
      <c r="I9" s="14"/>
      <c r="J9" s="14"/>
      <c r="K9" s="14"/>
      <c r="L9" s="14"/>
    </row>
    <row r="10" spans="1:12" ht="15" x14ac:dyDescent="0.25">
      <c r="A10" s="3" t="s">
        <v>48</v>
      </c>
      <c r="B10" s="14">
        <v>105</v>
      </c>
      <c r="C10" s="14">
        <v>-1.7</v>
      </c>
      <c r="D10" s="14">
        <v>103.2</v>
      </c>
      <c r="E10" s="14">
        <v>4.9000000000000004</v>
      </c>
      <c r="F10" s="14">
        <v>108.3</v>
      </c>
      <c r="G10" s="3" t="s">
        <v>59</v>
      </c>
      <c r="H10" s="14">
        <v>538.1</v>
      </c>
      <c r="I10" s="14">
        <v>1.5</v>
      </c>
      <c r="J10" s="14">
        <v>546.1</v>
      </c>
      <c r="K10" s="14">
        <v>2.4</v>
      </c>
      <c r="L10" s="14">
        <v>559.4</v>
      </c>
    </row>
    <row r="11" spans="1:12" ht="15" customHeight="1" x14ac:dyDescent="0.25">
      <c r="A11" s="3"/>
      <c r="B11" s="14"/>
      <c r="C11" s="14"/>
      <c r="D11" s="14"/>
      <c r="E11" s="14"/>
      <c r="F11" s="14"/>
      <c r="G11" s="3"/>
      <c r="H11" s="14"/>
      <c r="I11" s="14"/>
      <c r="J11" s="14"/>
      <c r="K11" s="14"/>
      <c r="L11" s="14"/>
    </row>
    <row r="12" spans="1:12" ht="15" customHeight="1" x14ac:dyDescent="0.25">
      <c r="A12" s="12" t="s">
        <v>49</v>
      </c>
      <c r="B12" s="14">
        <v>342.2</v>
      </c>
      <c r="C12" s="14"/>
      <c r="D12" s="14"/>
      <c r="E12" s="14"/>
      <c r="F12" s="14">
        <v>350.3</v>
      </c>
      <c r="G12" s="12" t="s">
        <v>48</v>
      </c>
      <c r="H12" s="14">
        <v>313.89999999999998</v>
      </c>
      <c r="I12" s="14">
        <v>1.9</v>
      </c>
      <c r="J12" s="14">
        <v>320</v>
      </c>
      <c r="K12" s="14">
        <v>3.4</v>
      </c>
      <c r="L12" s="14">
        <v>331</v>
      </c>
    </row>
    <row r="13" spans="1:12" ht="15" customHeight="1" x14ac:dyDescent="0.25">
      <c r="A13" s="3"/>
      <c r="B13" s="14"/>
      <c r="C13" s="14"/>
      <c r="D13" s="14"/>
      <c r="E13" s="14"/>
      <c r="F13" s="14"/>
      <c r="G13" s="3" t="s">
        <v>60</v>
      </c>
      <c r="H13" s="14">
        <v>134.9</v>
      </c>
      <c r="I13" s="14">
        <v>7.1</v>
      </c>
      <c r="J13" s="14">
        <v>144.4</v>
      </c>
      <c r="K13" s="14">
        <v>2.2000000000000002</v>
      </c>
      <c r="L13" s="14">
        <v>147.6</v>
      </c>
    </row>
    <row r="14" spans="1:12" ht="15" customHeight="1" x14ac:dyDescent="0.25">
      <c r="A14" s="12" t="s">
        <v>50</v>
      </c>
      <c r="B14" s="14">
        <v>186.9</v>
      </c>
      <c r="C14" s="14">
        <v>1.6</v>
      </c>
      <c r="D14" s="14">
        <v>189.9</v>
      </c>
      <c r="E14" s="14">
        <v>2.1</v>
      </c>
      <c r="F14" s="14">
        <v>193.9</v>
      </c>
      <c r="G14" s="12" t="s">
        <v>61</v>
      </c>
      <c r="H14" s="14">
        <v>105</v>
      </c>
      <c r="I14" s="14">
        <v>-2.2000000000000002</v>
      </c>
      <c r="J14" s="14">
        <v>102.7</v>
      </c>
      <c r="K14" s="14">
        <v>5.4</v>
      </c>
      <c r="L14" s="14">
        <v>108.3</v>
      </c>
    </row>
    <row r="15" spans="1:12" ht="15" customHeight="1" x14ac:dyDescent="0.25">
      <c r="A15" s="3" t="s">
        <v>47</v>
      </c>
      <c r="B15" s="14">
        <v>152.4</v>
      </c>
      <c r="C15" s="14">
        <v>1.7</v>
      </c>
      <c r="D15" s="14">
        <v>154.9</v>
      </c>
      <c r="E15" s="14">
        <v>2.1</v>
      </c>
      <c r="F15" s="14">
        <v>158.1</v>
      </c>
      <c r="G15" s="12" t="s">
        <v>62</v>
      </c>
      <c r="H15" s="14">
        <v>74.099999999999994</v>
      </c>
      <c r="I15" s="14">
        <v>-1.6</v>
      </c>
      <c r="J15" s="14">
        <v>72.900000000000006</v>
      </c>
      <c r="K15" s="14">
        <v>3.1</v>
      </c>
      <c r="L15" s="14">
        <v>75.099999999999994</v>
      </c>
    </row>
    <row r="16" spans="1:12" ht="15" customHeight="1" x14ac:dyDescent="0.25">
      <c r="A16" s="3" t="s">
        <v>48</v>
      </c>
      <c r="B16" s="14">
        <v>34.6</v>
      </c>
      <c r="C16" s="14">
        <v>1.4</v>
      </c>
      <c r="D16" s="14">
        <v>35</v>
      </c>
      <c r="E16" s="14">
        <v>2.1</v>
      </c>
      <c r="F16" s="14">
        <v>35.799999999999997</v>
      </c>
      <c r="G16" s="12"/>
      <c r="H16" s="14"/>
      <c r="I16" s="14"/>
      <c r="J16" s="14"/>
      <c r="K16" s="14"/>
      <c r="L16" s="14"/>
    </row>
    <row r="17" spans="1:12" ht="15" customHeight="1" x14ac:dyDescent="0.25">
      <c r="A17" s="3"/>
      <c r="B17" s="14"/>
      <c r="C17" s="14"/>
      <c r="D17" s="14"/>
      <c r="E17" s="14"/>
      <c r="F17" s="14"/>
      <c r="G17" s="3"/>
      <c r="H17" s="14"/>
      <c r="I17" s="14"/>
      <c r="J17" s="14"/>
      <c r="K17" s="14"/>
      <c r="L17" s="14"/>
    </row>
    <row r="18" spans="1:12" ht="15" customHeight="1" x14ac:dyDescent="0.25">
      <c r="A18" s="3" t="s">
        <v>156</v>
      </c>
      <c r="B18" s="14">
        <v>117.6</v>
      </c>
      <c r="C18" s="14"/>
      <c r="D18" s="14"/>
      <c r="E18" s="14"/>
      <c r="F18" s="14">
        <v>128.30000000000001</v>
      </c>
      <c r="G18" s="12" t="s">
        <v>63</v>
      </c>
      <c r="H18" s="14">
        <v>243.3</v>
      </c>
      <c r="I18" s="14">
        <v>1.7</v>
      </c>
      <c r="J18" s="14">
        <v>247.5</v>
      </c>
      <c r="K18" s="14">
        <v>2.1</v>
      </c>
      <c r="L18" s="14">
        <v>252.8</v>
      </c>
    </row>
    <row r="19" spans="1:12" ht="15" customHeight="1" x14ac:dyDescent="0.25">
      <c r="A19" s="3"/>
      <c r="B19" s="14"/>
      <c r="C19" s="14"/>
      <c r="D19" s="14"/>
      <c r="E19" s="14"/>
      <c r="F19" s="14"/>
      <c r="G19" s="3" t="s">
        <v>80</v>
      </c>
      <c r="H19" s="14">
        <v>202.6</v>
      </c>
      <c r="I19" s="14">
        <v>1.4</v>
      </c>
      <c r="J19" s="14">
        <v>205.4</v>
      </c>
      <c r="K19" s="14">
        <v>2.1</v>
      </c>
      <c r="L19" s="14">
        <v>209.7</v>
      </c>
    </row>
    <row r="20" spans="1:12" ht="15" customHeight="1" x14ac:dyDescent="0.25">
      <c r="A20" s="3"/>
      <c r="B20" s="14"/>
      <c r="C20" s="14"/>
      <c r="D20" s="14"/>
      <c r="E20" s="14"/>
      <c r="F20" s="14"/>
      <c r="G20" s="3" t="s">
        <v>175</v>
      </c>
      <c r="H20" s="14">
        <v>64.3</v>
      </c>
      <c r="I20" s="14">
        <v>1.3</v>
      </c>
      <c r="J20" s="14">
        <v>65.099999999999994</v>
      </c>
      <c r="K20" s="14">
        <v>2.1</v>
      </c>
      <c r="L20" s="14">
        <v>66.5</v>
      </c>
    </row>
    <row r="21" spans="1:12" ht="15" customHeight="1" x14ac:dyDescent="0.25">
      <c r="G21" s="12" t="s">
        <v>176</v>
      </c>
      <c r="H21" s="14">
        <v>138.30000000000001</v>
      </c>
      <c r="I21" s="14">
        <v>1.4</v>
      </c>
      <c r="J21" s="14">
        <v>140.30000000000001</v>
      </c>
      <c r="K21" s="14">
        <v>2.1</v>
      </c>
      <c r="L21" s="14">
        <v>143.19999999999999</v>
      </c>
    </row>
    <row r="22" spans="1:12" ht="15" customHeight="1" x14ac:dyDescent="0.25">
      <c r="A22" s="12"/>
      <c r="B22" s="14"/>
      <c r="C22" s="14"/>
      <c r="D22" s="14"/>
      <c r="E22" s="14"/>
      <c r="F22" s="14"/>
      <c r="G22" s="12" t="s">
        <v>81</v>
      </c>
      <c r="H22" s="14">
        <v>40.700000000000003</v>
      </c>
      <c r="I22" s="14">
        <v>3.6</v>
      </c>
      <c r="J22" s="14">
        <v>42.2</v>
      </c>
      <c r="K22" s="14">
        <v>2.1</v>
      </c>
      <c r="L22" s="14">
        <v>43.1</v>
      </c>
    </row>
    <row r="23" spans="1:12" ht="15" customHeight="1" x14ac:dyDescent="0.25">
      <c r="A23" s="12"/>
      <c r="B23" s="14"/>
      <c r="C23" s="14"/>
      <c r="D23" s="14"/>
      <c r="E23" s="14"/>
      <c r="F23" s="14"/>
      <c r="G23" s="3"/>
      <c r="H23" s="14"/>
      <c r="I23" s="14"/>
      <c r="J23" s="14"/>
      <c r="K23" s="14"/>
      <c r="L23" s="14"/>
    </row>
    <row r="24" spans="1:12" ht="15" customHeight="1" x14ac:dyDescent="0.25">
      <c r="A24" s="3"/>
      <c r="B24" s="14"/>
      <c r="C24" s="14"/>
      <c r="D24" s="14"/>
      <c r="E24" s="14"/>
      <c r="F24" s="14"/>
      <c r="G24" s="12" t="s">
        <v>64</v>
      </c>
      <c r="H24" s="14">
        <v>-0.1</v>
      </c>
      <c r="I24" s="14"/>
      <c r="J24" s="14">
        <v>2.7</v>
      </c>
      <c r="K24" s="14"/>
      <c r="L24" s="14">
        <v>2.7</v>
      </c>
    </row>
    <row r="25" spans="1:12" ht="15" customHeight="1" x14ac:dyDescent="0.25">
      <c r="A25" s="3"/>
      <c r="B25" s="14"/>
      <c r="C25" s="14"/>
      <c r="D25" s="14"/>
      <c r="E25" s="14"/>
      <c r="F25" s="14"/>
      <c r="G25" s="12"/>
      <c r="H25" s="14"/>
      <c r="I25" s="14"/>
      <c r="J25" s="14"/>
      <c r="K25" s="14"/>
      <c r="L25" s="14"/>
    </row>
    <row r="26" spans="1:12" ht="15" customHeight="1" x14ac:dyDescent="0.25">
      <c r="A26" s="12" t="s">
        <v>51</v>
      </c>
      <c r="B26" s="14">
        <v>1225.5</v>
      </c>
      <c r="C26" s="14">
        <v>1.4</v>
      </c>
      <c r="D26" s="14">
        <v>1242.5</v>
      </c>
      <c r="E26" s="14">
        <v>2.6</v>
      </c>
      <c r="F26" s="14">
        <v>1275.3</v>
      </c>
      <c r="G26" s="12" t="s">
        <v>65</v>
      </c>
      <c r="H26" s="14">
        <v>1095.3</v>
      </c>
      <c r="I26" s="14">
        <v>1.9</v>
      </c>
      <c r="J26" s="14">
        <v>1116.4000000000001</v>
      </c>
      <c r="K26" s="14">
        <v>2.6</v>
      </c>
      <c r="L26" s="14">
        <v>1145.9000000000001</v>
      </c>
    </row>
    <row r="27" spans="1:12" ht="15" customHeight="1" x14ac:dyDescent="0.25">
      <c r="A27" s="3"/>
      <c r="B27" s="14"/>
      <c r="C27" s="14"/>
      <c r="D27" s="14"/>
      <c r="E27" s="14"/>
      <c r="F27" s="14"/>
      <c r="G27" s="3"/>
      <c r="H27" s="14"/>
      <c r="I27" s="14"/>
      <c r="J27" s="14"/>
      <c r="K27" s="14"/>
      <c r="L27" s="14"/>
    </row>
    <row r="28" spans="1:12" ht="15" customHeight="1" x14ac:dyDescent="0.25">
      <c r="A28" s="12" t="s">
        <v>52</v>
      </c>
      <c r="B28" s="14">
        <v>890.2</v>
      </c>
      <c r="C28" s="14">
        <v>2.9</v>
      </c>
      <c r="D28" s="14">
        <v>916.4</v>
      </c>
      <c r="E28" s="14">
        <v>0.5</v>
      </c>
      <c r="F28" s="14">
        <v>920.6</v>
      </c>
      <c r="G28" s="12" t="s">
        <v>66</v>
      </c>
      <c r="H28" s="14">
        <v>1020.4</v>
      </c>
      <c r="I28" s="14">
        <v>2.2000000000000002</v>
      </c>
      <c r="J28" s="14">
        <v>1042.5</v>
      </c>
      <c r="K28" s="14">
        <v>0.7</v>
      </c>
      <c r="L28" s="14">
        <v>1050.0999999999999</v>
      </c>
    </row>
    <row r="29" spans="1:12" ht="15" customHeight="1" x14ac:dyDescent="0.25">
      <c r="A29" s="12"/>
      <c r="B29" s="14"/>
      <c r="C29" s="14"/>
      <c r="D29" s="14"/>
      <c r="E29" s="14"/>
      <c r="F29" s="14"/>
      <c r="G29" s="3"/>
      <c r="H29" s="14"/>
      <c r="I29" s="14"/>
      <c r="J29" s="14"/>
      <c r="K29" s="14"/>
      <c r="L29" s="14"/>
    </row>
    <row r="30" spans="1:12" ht="15" customHeight="1" x14ac:dyDescent="0.25">
      <c r="A30" s="44" t="s">
        <v>53</v>
      </c>
      <c r="B30" s="17">
        <v>2115.6999999999998</v>
      </c>
      <c r="C30" s="17">
        <v>2</v>
      </c>
      <c r="D30" s="17">
        <v>2158.9</v>
      </c>
      <c r="E30" s="17">
        <v>1.7</v>
      </c>
      <c r="F30" s="17">
        <v>2195.9</v>
      </c>
      <c r="G30" s="44" t="s">
        <v>67</v>
      </c>
      <c r="H30" s="17">
        <v>2115.6999999999998</v>
      </c>
      <c r="I30" s="17">
        <v>2</v>
      </c>
      <c r="J30" s="17">
        <v>2158.9</v>
      </c>
      <c r="K30" s="17">
        <v>1.7</v>
      </c>
      <c r="L30" s="17">
        <v>2195.9</v>
      </c>
    </row>
    <row r="31" spans="1:12" ht="15" customHeight="1" x14ac:dyDescent="0.25">
      <c r="A31" s="3"/>
      <c r="B31" s="14"/>
      <c r="C31" s="14"/>
      <c r="D31" s="14"/>
      <c r="E31" s="14"/>
      <c r="F31" s="14"/>
      <c r="G31" s="12"/>
      <c r="H31" s="14"/>
      <c r="I31" s="14"/>
      <c r="J31" s="14"/>
      <c r="K31" s="14"/>
      <c r="L31" s="14"/>
    </row>
    <row r="32" spans="1:12" ht="15" customHeight="1" x14ac:dyDescent="0.25">
      <c r="A32" s="12" t="s">
        <v>54</v>
      </c>
      <c r="B32" s="14">
        <v>390.5</v>
      </c>
      <c r="C32" s="14"/>
      <c r="D32" s="14"/>
      <c r="E32" s="14"/>
      <c r="F32" s="14">
        <v>391.3</v>
      </c>
      <c r="G32" s="12" t="s">
        <v>68</v>
      </c>
      <c r="H32" s="14">
        <v>130.19999999999999</v>
      </c>
      <c r="I32" s="14"/>
      <c r="J32" s="14"/>
      <c r="K32" s="14"/>
      <c r="L32" s="14">
        <v>129.4</v>
      </c>
    </row>
    <row r="33" spans="1:12" ht="15" customHeight="1" x14ac:dyDescent="0.25">
      <c r="A33" s="12" t="s">
        <v>55</v>
      </c>
      <c r="B33" s="14">
        <v>24.6</v>
      </c>
      <c r="C33" s="14"/>
      <c r="D33" s="14"/>
      <c r="E33" s="14"/>
      <c r="F33" s="14">
        <v>25.1</v>
      </c>
      <c r="G33" s="12" t="s">
        <v>69</v>
      </c>
      <c r="H33" s="14">
        <v>380.2</v>
      </c>
      <c r="I33" s="14"/>
      <c r="J33" s="14"/>
      <c r="K33" s="14"/>
      <c r="L33" s="14">
        <v>380.4</v>
      </c>
    </row>
    <row r="34" spans="1:12" ht="15" customHeight="1" x14ac:dyDescent="0.25">
      <c r="A34" s="12" t="s">
        <v>56</v>
      </c>
      <c r="B34" s="14">
        <v>114.3</v>
      </c>
      <c r="C34" s="14"/>
      <c r="D34" s="14"/>
      <c r="E34" s="14"/>
      <c r="F34" s="14">
        <v>112.8</v>
      </c>
      <c r="G34" s="12" t="s">
        <v>70</v>
      </c>
      <c r="H34" s="14">
        <v>19</v>
      </c>
      <c r="I34" s="14"/>
      <c r="J34" s="14"/>
      <c r="K34" s="14"/>
      <c r="L34" s="14">
        <v>19.399999999999999</v>
      </c>
    </row>
    <row r="35" spans="1:12" ht="15" customHeight="1" x14ac:dyDescent="0.25">
      <c r="A35" s="12"/>
      <c r="B35" s="14"/>
      <c r="C35" s="14"/>
      <c r="D35" s="14"/>
      <c r="E35" s="14"/>
      <c r="F35" s="14"/>
      <c r="G35" s="12"/>
      <c r="H35" s="14"/>
      <c r="I35" s="14"/>
      <c r="J35" s="14"/>
      <c r="K35" s="14"/>
      <c r="L35" s="14"/>
    </row>
    <row r="36" spans="1:12" ht="15" customHeight="1" x14ac:dyDescent="0.25">
      <c r="A36" s="12" t="s">
        <v>57</v>
      </c>
      <c r="B36" s="14">
        <v>529.5</v>
      </c>
      <c r="C36" s="14"/>
      <c r="D36" s="14"/>
      <c r="E36" s="14"/>
      <c r="F36" s="14">
        <v>529.20000000000005</v>
      </c>
      <c r="G36" s="12" t="s">
        <v>57</v>
      </c>
      <c r="H36" s="14">
        <v>529.5</v>
      </c>
      <c r="I36" s="14"/>
      <c r="J36" s="14"/>
      <c r="K36" s="14"/>
      <c r="L36" s="14">
        <v>529.20000000000005</v>
      </c>
    </row>
    <row r="37" spans="1:12" ht="15" customHeight="1" x14ac:dyDescent="0.25">
      <c r="A37" s="44"/>
      <c r="B37" s="138"/>
      <c r="C37" s="138"/>
      <c r="D37" s="138"/>
      <c r="E37" s="138"/>
      <c r="F37" s="138"/>
      <c r="G37" s="22"/>
      <c r="H37" s="22"/>
      <c r="I37" s="22"/>
      <c r="J37" s="22"/>
      <c r="K37" s="22"/>
      <c r="L37" s="22"/>
    </row>
    <row r="38" spans="1:12" ht="15" customHeight="1" x14ac:dyDescent="0.2">
      <c r="B38" s="133"/>
      <c r="C38" s="133"/>
      <c r="D38" s="133"/>
      <c r="E38" s="133"/>
      <c r="F38" s="133"/>
    </row>
    <row r="39" spans="1:12" ht="15" customHeight="1" x14ac:dyDescent="0.2"/>
    <row r="40" spans="1:12" ht="15" customHeight="1" x14ac:dyDescent="0.2"/>
  </sheetData>
  <hyperlinks>
    <hyperlink ref="A1" location="contents!A1" display="to contents #text_start" xr:uid="{00000000-0004-0000-0A00-000000000000}"/>
  </hyperlinks>
  <pageMargins left="0.7" right="0.7" top="0.75" bottom="0.75" header="0.3" footer="0.3"/>
  <pageSetup orientation="portrait" horizontalDpi="1200" verticalDpi="12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0"/>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
      <c r="A1" s="1" t="s">
        <v>452</v>
      </c>
      <c r="B1" s="132"/>
      <c r="C1" s="132"/>
      <c r="D1" s="132"/>
      <c r="E1" s="132"/>
      <c r="F1" s="132"/>
      <c r="G1" s="132"/>
      <c r="H1" s="132"/>
      <c r="I1" s="132"/>
      <c r="J1" s="132"/>
      <c r="K1" s="132"/>
      <c r="L1" s="132"/>
    </row>
    <row r="2" spans="1:12" ht="45" customHeight="1" x14ac:dyDescent="0.25">
      <c r="A2" s="134" t="s">
        <v>453</v>
      </c>
      <c r="B2" s="136"/>
      <c r="C2" s="95"/>
      <c r="D2" s="95"/>
      <c r="E2" s="95"/>
      <c r="F2" s="95"/>
      <c r="G2" s="95"/>
      <c r="H2" s="95"/>
      <c r="I2" s="95"/>
      <c r="J2" s="95"/>
      <c r="K2" s="95"/>
      <c r="L2" s="95"/>
    </row>
    <row r="3" spans="1:12" ht="89.25" customHeight="1" x14ac:dyDescent="0.25">
      <c r="A3" s="31" t="s">
        <v>458</v>
      </c>
      <c r="B3" s="135"/>
      <c r="C3" s="22"/>
      <c r="D3" s="22"/>
      <c r="E3" s="22"/>
      <c r="F3" s="22"/>
      <c r="G3" s="22"/>
      <c r="H3" s="22"/>
      <c r="I3" s="22"/>
      <c r="J3" s="22"/>
      <c r="K3" s="22"/>
      <c r="L3" s="22"/>
    </row>
    <row r="4" spans="1:12" ht="15" customHeight="1" x14ac:dyDescent="0.25">
      <c r="A4" s="12"/>
      <c r="B4" s="136" t="s">
        <v>445</v>
      </c>
      <c r="C4" s="12" t="s">
        <v>448</v>
      </c>
      <c r="D4" s="3" t="s">
        <v>449</v>
      </c>
      <c r="E4" s="12" t="s">
        <v>448</v>
      </c>
      <c r="F4" s="136" t="s">
        <v>445</v>
      </c>
      <c r="G4" s="3"/>
      <c r="H4" s="136" t="s">
        <v>445</v>
      </c>
      <c r="I4" s="12" t="s">
        <v>448</v>
      </c>
      <c r="J4" s="3" t="s">
        <v>449</v>
      </c>
      <c r="K4" s="12" t="s">
        <v>448</v>
      </c>
      <c r="L4" s="136" t="s">
        <v>445</v>
      </c>
    </row>
    <row r="5" spans="1:12" ht="15" customHeight="1" x14ac:dyDescent="0.25">
      <c r="A5" s="12"/>
      <c r="B5" s="3" t="s">
        <v>444</v>
      </c>
      <c r="C5" s="12" t="s">
        <v>447</v>
      </c>
      <c r="D5" s="3" t="s">
        <v>444</v>
      </c>
      <c r="E5" s="12" t="s">
        <v>447</v>
      </c>
      <c r="F5" s="3" t="s">
        <v>444</v>
      </c>
      <c r="G5" s="3"/>
      <c r="H5" s="3" t="s">
        <v>444</v>
      </c>
      <c r="I5" s="12" t="s">
        <v>447</v>
      </c>
      <c r="J5" s="3" t="s">
        <v>444</v>
      </c>
      <c r="K5" s="12" t="s">
        <v>447</v>
      </c>
      <c r="L5" s="3" t="s">
        <v>444</v>
      </c>
    </row>
    <row r="6" spans="1:12" ht="15" customHeight="1" x14ac:dyDescent="0.25">
      <c r="A6" s="22"/>
      <c r="B6" s="135">
        <v>2027</v>
      </c>
      <c r="C6" s="44" t="s">
        <v>450</v>
      </c>
      <c r="D6" s="135">
        <v>2027</v>
      </c>
      <c r="E6" s="137" t="s">
        <v>446</v>
      </c>
      <c r="F6" s="135">
        <v>2028</v>
      </c>
      <c r="G6" s="22"/>
      <c r="H6" s="135">
        <v>2027</v>
      </c>
      <c r="I6" s="44" t="s">
        <v>450</v>
      </c>
      <c r="J6" s="135">
        <v>2027</v>
      </c>
      <c r="K6" s="137" t="s">
        <v>446</v>
      </c>
      <c r="L6" s="135">
        <v>2028</v>
      </c>
    </row>
    <row r="7" spans="1:12" ht="15" customHeight="1" x14ac:dyDescent="0.2"/>
    <row r="8" spans="1:12" ht="15" customHeight="1" x14ac:dyDescent="0.25">
      <c r="A8" s="12" t="s">
        <v>46</v>
      </c>
      <c r="B8" s="14">
        <v>602.79999999999995</v>
      </c>
      <c r="C8" s="14">
        <v>0</v>
      </c>
      <c r="D8" s="14">
        <v>602.70000000000005</v>
      </c>
      <c r="E8" s="14">
        <v>3.9</v>
      </c>
      <c r="F8" s="14">
        <v>626.29999999999995</v>
      </c>
      <c r="G8" s="12" t="s">
        <v>58</v>
      </c>
      <c r="H8" s="14">
        <v>890.4</v>
      </c>
      <c r="I8" s="14">
        <v>1.2</v>
      </c>
      <c r="J8" s="14">
        <v>901.2</v>
      </c>
      <c r="K8" s="14">
        <v>2.5</v>
      </c>
      <c r="L8" s="14">
        <v>923.7</v>
      </c>
    </row>
    <row r="9" spans="1:12" ht="15" customHeight="1" x14ac:dyDescent="0.25">
      <c r="A9" s="3" t="s">
        <v>47</v>
      </c>
      <c r="B9" s="14">
        <v>494.5</v>
      </c>
      <c r="C9" s="14">
        <v>0.1</v>
      </c>
      <c r="D9" s="14">
        <v>495.1</v>
      </c>
      <c r="E9" s="14">
        <v>3.8</v>
      </c>
      <c r="F9" s="14">
        <v>514</v>
      </c>
      <c r="G9" s="3"/>
      <c r="H9" s="14"/>
      <c r="I9" s="14"/>
      <c r="J9" s="14"/>
      <c r="K9" s="14"/>
      <c r="L9" s="14"/>
    </row>
    <row r="10" spans="1:12" ht="15" x14ac:dyDescent="0.25">
      <c r="A10" s="3" t="s">
        <v>48</v>
      </c>
      <c r="B10" s="14">
        <v>108.3</v>
      </c>
      <c r="C10" s="14">
        <v>-0.6</v>
      </c>
      <c r="D10" s="14">
        <v>107.7</v>
      </c>
      <c r="E10" s="14">
        <v>4.3</v>
      </c>
      <c r="F10" s="14">
        <v>112.3</v>
      </c>
      <c r="G10" s="3" t="s">
        <v>59</v>
      </c>
      <c r="H10" s="14">
        <v>559.4</v>
      </c>
      <c r="I10" s="14">
        <v>1.2</v>
      </c>
      <c r="J10" s="14">
        <v>566.1</v>
      </c>
      <c r="K10" s="14">
        <v>2.4</v>
      </c>
      <c r="L10" s="14">
        <v>579.6</v>
      </c>
    </row>
    <row r="11" spans="1:12" ht="15" customHeight="1" x14ac:dyDescent="0.25">
      <c r="A11" s="3"/>
      <c r="B11" s="14"/>
      <c r="C11" s="14"/>
      <c r="D11" s="14"/>
      <c r="E11" s="14"/>
      <c r="F11" s="14"/>
      <c r="G11" s="3"/>
      <c r="H11" s="14"/>
      <c r="I11" s="14"/>
      <c r="J11" s="14"/>
      <c r="K11" s="14"/>
      <c r="L11" s="14"/>
    </row>
    <row r="12" spans="1:12" ht="15" customHeight="1" x14ac:dyDescent="0.25">
      <c r="A12" s="12" t="s">
        <v>49</v>
      </c>
      <c r="B12" s="14">
        <v>350.3</v>
      </c>
      <c r="C12" s="14"/>
      <c r="D12" s="14"/>
      <c r="E12" s="14"/>
      <c r="F12" s="14">
        <v>360.2</v>
      </c>
      <c r="G12" s="12" t="s">
        <v>48</v>
      </c>
      <c r="H12" s="14">
        <v>331</v>
      </c>
      <c r="I12" s="14">
        <v>1.2</v>
      </c>
      <c r="J12" s="14">
        <v>335</v>
      </c>
      <c r="K12" s="14">
        <v>2.7</v>
      </c>
      <c r="L12" s="14">
        <v>344.1</v>
      </c>
    </row>
    <row r="13" spans="1:12" ht="15" customHeight="1" x14ac:dyDescent="0.25">
      <c r="A13" s="3"/>
      <c r="B13" s="14"/>
      <c r="C13" s="14"/>
      <c r="D13" s="14"/>
      <c r="E13" s="14"/>
      <c r="F13" s="14"/>
      <c r="G13" s="3" t="s">
        <v>60</v>
      </c>
      <c r="H13" s="14">
        <v>147.6</v>
      </c>
      <c r="I13" s="14">
        <v>3.3</v>
      </c>
      <c r="J13" s="14">
        <v>152.5</v>
      </c>
      <c r="K13" s="14">
        <v>2.2000000000000002</v>
      </c>
      <c r="L13" s="14">
        <v>155.9</v>
      </c>
    </row>
    <row r="14" spans="1:12" ht="15" customHeight="1" x14ac:dyDescent="0.25">
      <c r="A14" s="12" t="s">
        <v>50</v>
      </c>
      <c r="B14" s="14">
        <v>193.9</v>
      </c>
      <c r="C14" s="14">
        <v>1.6</v>
      </c>
      <c r="D14" s="14">
        <v>196.9</v>
      </c>
      <c r="E14" s="14">
        <v>2</v>
      </c>
      <c r="F14" s="14">
        <v>201</v>
      </c>
      <c r="G14" s="12" t="s">
        <v>61</v>
      </c>
      <c r="H14" s="14">
        <v>108.3</v>
      </c>
      <c r="I14" s="14">
        <v>-0.8</v>
      </c>
      <c r="J14" s="14">
        <v>107.5</v>
      </c>
      <c r="K14" s="14">
        <v>4.5</v>
      </c>
      <c r="L14" s="14">
        <v>112.3</v>
      </c>
    </row>
    <row r="15" spans="1:12" ht="15" customHeight="1" x14ac:dyDescent="0.25">
      <c r="A15" s="3" t="s">
        <v>47</v>
      </c>
      <c r="B15" s="14">
        <v>158.1</v>
      </c>
      <c r="C15" s="14">
        <v>1.6</v>
      </c>
      <c r="D15" s="14">
        <v>160.69999999999999</v>
      </c>
      <c r="E15" s="14">
        <v>2</v>
      </c>
      <c r="F15" s="14">
        <v>164</v>
      </c>
      <c r="G15" s="12" t="s">
        <v>62</v>
      </c>
      <c r="H15" s="14">
        <v>75.099999999999994</v>
      </c>
      <c r="I15" s="14">
        <v>-0.1</v>
      </c>
      <c r="J15" s="14">
        <v>75</v>
      </c>
      <c r="K15" s="14">
        <v>1.2</v>
      </c>
      <c r="L15" s="14">
        <v>75.900000000000006</v>
      </c>
    </row>
    <row r="16" spans="1:12" ht="15" customHeight="1" x14ac:dyDescent="0.25">
      <c r="A16" s="3" t="s">
        <v>48</v>
      </c>
      <c r="B16" s="14">
        <v>35.799999999999997</v>
      </c>
      <c r="C16" s="14">
        <v>1.3</v>
      </c>
      <c r="D16" s="14">
        <v>36.299999999999997</v>
      </c>
      <c r="E16" s="14">
        <v>2.1</v>
      </c>
      <c r="F16" s="14">
        <v>37</v>
      </c>
      <c r="G16" s="12"/>
      <c r="H16" s="14"/>
      <c r="I16" s="14"/>
      <c r="J16" s="14"/>
      <c r="K16" s="14"/>
      <c r="L16" s="14"/>
    </row>
    <row r="17" spans="1:12" ht="15" customHeight="1" x14ac:dyDescent="0.25">
      <c r="A17" s="3"/>
      <c r="B17" s="14"/>
      <c r="C17" s="14"/>
      <c r="D17" s="14"/>
      <c r="E17" s="14"/>
      <c r="F17" s="14"/>
      <c r="G17" s="3"/>
      <c r="H17" s="14"/>
      <c r="I17" s="14"/>
      <c r="J17" s="14"/>
      <c r="K17" s="14"/>
      <c r="L17" s="14"/>
    </row>
    <row r="18" spans="1:12" ht="15" customHeight="1" x14ac:dyDescent="0.25">
      <c r="A18" s="3" t="s">
        <v>156</v>
      </c>
      <c r="B18" s="14">
        <v>128.30000000000001</v>
      </c>
      <c r="C18" s="14"/>
      <c r="D18" s="14"/>
      <c r="E18" s="14"/>
      <c r="F18" s="14">
        <v>133</v>
      </c>
      <c r="G18" s="12" t="s">
        <v>63</v>
      </c>
      <c r="H18" s="14">
        <v>252.8</v>
      </c>
      <c r="I18" s="14">
        <v>2.5</v>
      </c>
      <c r="J18" s="14">
        <v>259.2</v>
      </c>
      <c r="K18" s="14">
        <v>2</v>
      </c>
      <c r="L18" s="14">
        <v>264.5</v>
      </c>
    </row>
    <row r="19" spans="1:12" ht="15" customHeight="1" x14ac:dyDescent="0.25">
      <c r="A19" s="3"/>
      <c r="B19" s="14"/>
      <c r="C19" s="14"/>
      <c r="D19" s="14"/>
      <c r="E19" s="14"/>
      <c r="F19" s="14"/>
      <c r="G19" s="3" t="s">
        <v>80</v>
      </c>
      <c r="H19" s="14">
        <v>209.7</v>
      </c>
      <c r="I19" s="14">
        <v>1</v>
      </c>
      <c r="J19" s="14">
        <v>211.9</v>
      </c>
      <c r="K19" s="14">
        <v>2</v>
      </c>
      <c r="L19" s="14">
        <v>216.2</v>
      </c>
    </row>
    <row r="20" spans="1:12" ht="15" customHeight="1" x14ac:dyDescent="0.25">
      <c r="A20" s="3"/>
      <c r="B20" s="14"/>
      <c r="C20" s="14"/>
      <c r="D20" s="14"/>
      <c r="E20" s="14"/>
      <c r="F20" s="14"/>
      <c r="G20" s="3" t="s">
        <v>175</v>
      </c>
      <c r="H20" s="14">
        <v>66.5</v>
      </c>
      <c r="I20" s="14">
        <v>1.1000000000000001</v>
      </c>
      <c r="J20" s="14">
        <v>67.2</v>
      </c>
      <c r="K20" s="14">
        <v>2</v>
      </c>
      <c r="L20" s="14">
        <v>68.599999999999994</v>
      </c>
    </row>
    <row r="21" spans="1:12" ht="15" customHeight="1" x14ac:dyDescent="0.25">
      <c r="G21" s="12" t="s">
        <v>176</v>
      </c>
      <c r="H21" s="14">
        <v>143.19999999999999</v>
      </c>
      <c r="I21" s="14">
        <v>1</v>
      </c>
      <c r="J21" s="14">
        <v>144.69999999999999</v>
      </c>
      <c r="K21" s="14">
        <v>2</v>
      </c>
      <c r="L21" s="14">
        <v>147.6</v>
      </c>
    </row>
    <row r="22" spans="1:12" ht="15" customHeight="1" x14ac:dyDescent="0.25">
      <c r="A22" s="12"/>
      <c r="B22" s="14"/>
      <c r="C22" s="14"/>
      <c r="D22" s="14"/>
      <c r="E22" s="14"/>
      <c r="F22" s="14"/>
      <c r="G22" s="12" t="s">
        <v>81</v>
      </c>
      <c r="H22" s="14">
        <v>43.1</v>
      </c>
      <c r="I22" s="14">
        <v>9.9</v>
      </c>
      <c r="J22" s="14">
        <v>47.3</v>
      </c>
      <c r="K22" s="14">
        <v>2.1</v>
      </c>
      <c r="L22" s="14">
        <v>48.3</v>
      </c>
    </row>
    <row r="23" spans="1:12" ht="15" customHeight="1" x14ac:dyDescent="0.25">
      <c r="A23" s="12"/>
      <c r="B23" s="14"/>
      <c r="C23" s="14"/>
      <c r="D23" s="14"/>
      <c r="E23" s="14"/>
      <c r="F23" s="14"/>
      <c r="G23" s="3"/>
      <c r="H23" s="14"/>
      <c r="I23" s="14"/>
      <c r="J23" s="14"/>
      <c r="K23" s="14"/>
      <c r="L23" s="14"/>
    </row>
    <row r="24" spans="1:12" ht="15" customHeight="1" x14ac:dyDescent="0.25">
      <c r="A24" s="3"/>
      <c r="B24" s="14"/>
      <c r="C24" s="14"/>
      <c r="D24" s="14"/>
      <c r="E24" s="14"/>
      <c r="F24" s="14"/>
      <c r="G24" s="12" t="s">
        <v>64</v>
      </c>
      <c r="H24" s="14">
        <v>2.7</v>
      </c>
      <c r="I24" s="14"/>
      <c r="J24" s="14">
        <v>3.2</v>
      </c>
      <c r="K24" s="14"/>
      <c r="L24" s="14">
        <v>3.2</v>
      </c>
    </row>
    <row r="25" spans="1:12" ht="15" customHeight="1" x14ac:dyDescent="0.25">
      <c r="A25" s="3"/>
      <c r="B25" s="14"/>
      <c r="C25" s="14"/>
      <c r="D25" s="14"/>
      <c r="E25" s="14"/>
      <c r="F25" s="14"/>
      <c r="G25" s="12"/>
      <c r="H25" s="14"/>
      <c r="I25" s="14"/>
      <c r="J25" s="14"/>
      <c r="K25" s="14"/>
      <c r="L25" s="14"/>
    </row>
    <row r="26" spans="1:12" ht="15" customHeight="1" x14ac:dyDescent="0.25">
      <c r="A26" s="12" t="s">
        <v>51</v>
      </c>
      <c r="B26" s="14">
        <v>1275.3</v>
      </c>
      <c r="C26" s="14">
        <v>1.1000000000000001</v>
      </c>
      <c r="D26" s="14">
        <v>1289.3</v>
      </c>
      <c r="E26" s="14">
        <v>2.4</v>
      </c>
      <c r="F26" s="14">
        <v>1320.5</v>
      </c>
      <c r="G26" s="12" t="s">
        <v>65</v>
      </c>
      <c r="H26" s="14">
        <v>1145.9000000000001</v>
      </c>
      <c r="I26" s="14">
        <v>1.5</v>
      </c>
      <c r="J26" s="14">
        <v>1163.5999999999999</v>
      </c>
      <c r="K26" s="14">
        <v>2.4</v>
      </c>
      <c r="L26" s="14">
        <v>1191.5</v>
      </c>
    </row>
    <row r="27" spans="1:12" ht="15" customHeight="1" x14ac:dyDescent="0.25">
      <c r="A27" s="3"/>
      <c r="B27" s="14"/>
      <c r="C27" s="14"/>
      <c r="D27" s="14"/>
      <c r="E27" s="14"/>
      <c r="F27" s="14"/>
      <c r="G27" s="3"/>
      <c r="H27" s="14"/>
      <c r="I27" s="14"/>
      <c r="J27" s="14"/>
      <c r="K27" s="14"/>
      <c r="L27" s="14"/>
    </row>
    <row r="28" spans="1:12" ht="15" customHeight="1" x14ac:dyDescent="0.25">
      <c r="A28" s="12" t="s">
        <v>52</v>
      </c>
      <c r="B28" s="14">
        <v>920.6</v>
      </c>
      <c r="C28" s="14">
        <v>2.8</v>
      </c>
      <c r="D28" s="14">
        <v>946.5</v>
      </c>
      <c r="E28" s="14">
        <v>0.6</v>
      </c>
      <c r="F28" s="14">
        <v>952.5</v>
      </c>
      <c r="G28" s="12" t="s">
        <v>66</v>
      </c>
      <c r="H28" s="14">
        <v>1050.0999999999999</v>
      </c>
      <c r="I28" s="14">
        <v>2.1</v>
      </c>
      <c r="J28" s="14">
        <v>1072.2</v>
      </c>
      <c r="K28" s="14">
        <v>0.9</v>
      </c>
      <c r="L28" s="14">
        <v>1081.5</v>
      </c>
    </row>
    <row r="29" spans="1:12" ht="15" customHeight="1" x14ac:dyDescent="0.25">
      <c r="A29" s="12"/>
      <c r="B29" s="14"/>
      <c r="C29" s="14"/>
      <c r="D29" s="14"/>
      <c r="E29" s="14"/>
      <c r="F29" s="14"/>
      <c r="G29" s="3"/>
      <c r="H29" s="14"/>
      <c r="I29" s="14"/>
      <c r="J29" s="14"/>
      <c r="K29" s="14"/>
      <c r="L29" s="14"/>
    </row>
    <row r="30" spans="1:12" ht="15" customHeight="1" x14ac:dyDescent="0.25">
      <c r="A30" s="44" t="s">
        <v>53</v>
      </c>
      <c r="B30" s="17">
        <v>2195.9</v>
      </c>
      <c r="C30" s="17">
        <v>1.8</v>
      </c>
      <c r="D30" s="17">
        <v>2235.8000000000002</v>
      </c>
      <c r="E30" s="17">
        <v>1.7</v>
      </c>
      <c r="F30" s="17">
        <v>2273</v>
      </c>
      <c r="G30" s="44" t="s">
        <v>67</v>
      </c>
      <c r="H30" s="17">
        <v>2195.9</v>
      </c>
      <c r="I30" s="17">
        <v>1.8</v>
      </c>
      <c r="J30" s="17">
        <v>2235.8000000000002</v>
      </c>
      <c r="K30" s="17">
        <v>1.7</v>
      </c>
      <c r="L30" s="17">
        <v>2273</v>
      </c>
    </row>
    <row r="31" spans="1:12" ht="15" customHeight="1" x14ac:dyDescent="0.25">
      <c r="A31" s="3"/>
      <c r="B31" s="14"/>
      <c r="C31" s="14"/>
      <c r="D31" s="14"/>
      <c r="E31" s="14"/>
      <c r="F31" s="14"/>
      <c r="G31" s="12"/>
      <c r="H31" s="14"/>
      <c r="I31" s="14"/>
      <c r="J31" s="14"/>
      <c r="K31" s="14"/>
      <c r="L31" s="14"/>
    </row>
    <row r="32" spans="1:12" ht="15" customHeight="1" x14ac:dyDescent="0.25">
      <c r="A32" s="12" t="s">
        <v>54</v>
      </c>
      <c r="B32" s="14">
        <v>391.3</v>
      </c>
      <c r="C32" s="14"/>
      <c r="D32" s="14"/>
      <c r="E32" s="14"/>
      <c r="F32" s="14">
        <v>392.1</v>
      </c>
      <c r="G32" s="12" t="s">
        <v>68</v>
      </c>
      <c r="H32" s="14">
        <v>129.4</v>
      </c>
      <c r="I32" s="14"/>
      <c r="J32" s="14"/>
      <c r="K32" s="14"/>
      <c r="L32" s="14">
        <v>129</v>
      </c>
    </row>
    <row r="33" spans="1:12" ht="15" customHeight="1" x14ac:dyDescent="0.25">
      <c r="A33" s="12" t="s">
        <v>55</v>
      </c>
      <c r="B33" s="14">
        <v>25.1</v>
      </c>
      <c r="C33" s="14"/>
      <c r="D33" s="14"/>
      <c r="E33" s="14"/>
      <c r="F33" s="14">
        <v>25.7</v>
      </c>
      <c r="G33" s="12" t="s">
        <v>69</v>
      </c>
      <c r="H33" s="14">
        <v>380.4</v>
      </c>
      <c r="I33" s="14"/>
      <c r="J33" s="14"/>
      <c r="K33" s="14"/>
      <c r="L33" s="14">
        <v>380.6</v>
      </c>
    </row>
    <row r="34" spans="1:12" ht="15" customHeight="1" x14ac:dyDescent="0.25">
      <c r="A34" s="12" t="s">
        <v>56</v>
      </c>
      <c r="B34" s="14">
        <v>112.8</v>
      </c>
      <c r="C34" s="14"/>
      <c r="D34" s="14"/>
      <c r="E34" s="14"/>
      <c r="F34" s="14">
        <v>111.7</v>
      </c>
      <c r="G34" s="12" t="s">
        <v>70</v>
      </c>
      <c r="H34" s="14">
        <v>19.399999999999999</v>
      </c>
      <c r="I34" s="14"/>
      <c r="J34" s="14"/>
      <c r="K34" s="14"/>
      <c r="L34" s="14">
        <v>19.8</v>
      </c>
    </row>
    <row r="35" spans="1:12" ht="15" customHeight="1" x14ac:dyDescent="0.25">
      <c r="A35" s="12"/>
      <c r="B35" s="14"/>
      <c r="C35" s="14"/>
      <c r="D35" s="14"/>
      <c r="E35" s="14"/>
      <c r="F35" s="14"/>
      <c r="G35" s="12"/>
      <c r="H35" s="14"/>
      <c r="I35" s="14"/>
      <c r="J35" s="14"/>
      <c r="K35" s="14"/>
      <c r="L35" s="14"/>
    </row>
    <row r="36" spans="1:12" ht="15" customHeight="1" x14ac:dyDescent="0.25">
      <c r="A36" s="12" t="s">
        <v>57</v>
      </c>
      <c r="B36" s="14">
        <v>529.20000000000005</v>
      </c>
      <c r="C36" s="14"/>
      <c r="D36" s="14"/>
      <c r="E36" s="14"/>
      <c r="F36" s="14">
        <v>529.4</v>
      </c>
      <c r="G36" s="12" t="s">
        <v>57</v>
      </c>
      <c r="H36" s="14">
        <v>529.20000000000005</v>
      </c>
      <c r="I36" s="14"/>
      <c r="J36" s="14"/>
      <c r="K36" s="14"/>
      <c r="L36" s="14">
        <v>529.4</v>
      </c>
    </row>
    <row r="37" spans="1:12" ht="15" customHeight="1" x14ac:dyDescent="0.25">
      <c r="A37" s="44"/>
      <c r="B37" s="138"/>
      <c r="C37" s="138"/>
      <c r="D37" s="138"/>
      <c r="E37" s="138"/>
      <c r="F37" s="138"/>
      <c r="G37" s="22"/>
      <c r="H37" s="22"/>
      <c r="I37" s="22"/>
      <c r="J37" s="22"/>
      <c r="K37" s="22"/>
      <c r="L37" s="22"/>
    </row>
    <row r="38" spans="1:12" ht="15" customHeight="1" x14ac:dyDescent="0.2">
      <c r="B38" s="133"/>
      <c r="C38" s="133"/>
      <c r="D38" s="133"/>
      <c r="E38" s="133"/>
      <c r="F38" s="133"/>
    </row>
    <row r="39" spans="1:12" ht="15" customHeight="1" x14ac:dyDescent="0.2"/>
    <row r="40" spans="1:12" ht="15" customHeight="1" x14ac:dyDescent="0.2"/>
  </sheetData>
  <hyperlinks>
    <hyperlink ref="A1" location="contents!A1" display="to contents #text_start" xr:uid="{00000000-0004-0000-0B00-000000000000}"/>
  </hyperlinks>
  <pageMargins left="0.7" right="0.7" top="0.75" bottom="0.75" header="0.3" footer="0.3"/>
  <pageSetup orientation="portrait" horizontalDpi="1200" verticalDpi="12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I84"/>
  <sheetViews>
    <sheetView topLeftCell="A72" workbookViewId="0">
      <selection activeCell="A84" sqref="A84"/>
    </sheetView>
  </sheetViews>
  <sheetFormatPr defaultColWidth="11.42578125" defaultRowHeight="12.75" x14ac:dyDescent="0.2"/>
  <cols>
    <col min="1" max="1" width="51.7109375" customWidth="1"/>
    <col min="2" max="26" width="8" customWidth="1"/>
    <col min="27" max="28" width="15.7109375" customWidth="1"/>
    <col min="29" max="62" width="8" customWidth="1"/>
  </cols>
  <sheetData>
    <row r="1" spans="1:61" x14ac:dyDescent="0.2">
      <c r="A1" s="1" t="s">
        <v>452</v>
      </c>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row>
    <row r="2" spans="1:61" x14ac:dyDescent="0.2">
      <c r="A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row>
    <row r="3" spans="1:61" ht="33.75" customHeight="1" x14ac:dyDescent="0.25">
      <c r="A3" s="18" t="s">
        <v>483</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row>
    <row r="4" spans="1:61"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row>
    <row r="5" spans="1:61" ht="15" customHeight="1" x14ac:dyDescent="0.25">
      <c r="A5" s="20" t="s">
        <v>0</v>
      </c>
      <c r="B5" s="3"/>
      <c r="C5" s="3"/>
      <c r="D5" s="3"/>
      <c r="E5" s="3"/>
      <c r="F5" s="3"/>
      <c r="G5" s="3"/>
      <c r="H5" s="3"/>
      <c r="I5" s="3"/>
      <c r="J5" s="3"/>
      <c r="K5" s="3"/>
      <c r="L5" s="3"/>
      <c r="M5" s="3"/>
      <c r="N5" s="3"/>
      <c r="O5" s="3"/>
      <c r="P5" s="3"/>
      <c r="Q5" s="3"/>
      <c r="R5" s="3"/>
      <c r="S5" s="3"/>
      <c r="T5" s="3"/>
      <c r="U5" s="3"/>
      <c r="V5" s="3"/>
      <c r="W5" s="3"/>
      <c r="X5" s="3"/>
      <c r="Y5" s="3"/>
      <c r="Z5" s="3"/>
      <c r="AA5" s="3" t="s">
        <v>478</v>
      </c>
      <c r="AB5" s="3" t="s">
        <v>477</v>
      </c>
    </row>
    <row r="6" spans="1:61" ht="15" customHeight="1" x14ac:dyDescent="0.25">
      <c r="A6" s="23" t="s">
        <v>72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row>
    <row r="7" spans="1:61" ht="15" customHeight="1" x14ac:dyDescent="0.25">
      <c r="A7" s="2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row>
    <row r="8" spans="1:61" ht="15" customHeight="1" x14ac:dyDescent="0.25">
      <c r="A8" s="12" t="s">
        <v>46</v>
      </c>
      <c r="B8" s="14">
        <v>1.8</v>
      </c>
      <c r="C8" s="14">
        <v>-0.4</v>
      </c>
      <c r="D8" s="14">
        <v>-1.3</v>
      </c>
      <c r="E8" s="14">
        <v>-0.6</v>
      </c>
      <c r="F8" s="14">
        <v>-2.7</v>
      </c>
      <c r="G8" s="14">
        <v>-3.4</v>
      </c>
      <c r="H8" s="14">
        <v>2.2000000000000002</v>
      </c>
      <c r="I8" s="14">
        <v>0.1</v>
      </c>
      <c r="J8" s="14">
        <v>-0.9</v>
      </c>
      <c r="K8" s="14">
        <v>0.9</v>
      </c>
      <c r="L8" s="14">
        <v>1.5</v>
      </c>
      <c r="M8" s="14">
        <v>0</v>
      </c>
      <c r="N8" s="14">
        <v>-2.2999999999999998</v>
      </c>
      <c r="O8" s="14">
        <v>-2.5</v>
      </c>
      <c r="P8" s="14">
        <v>0.1</v>
      </c>
      <c r="Q8" s="14">
        <v>0.3</v>
      </c>
      <c r="R8" s="14">
        <v>1.9</v>
      </c>
      <c r="S8" s="14">
        <v>1.4</v>
      </c>
      <c r="T8" s="14">
        <v>2.2000000000000002</v>
      </c>
      <c r="U8" s="14">
        <v>2.4</v>
      </c>
      <c r="V8" s="14">
        <v>3.1</v>
      </c>
      <c r="W8" s="14">
        <v>1</v>
      </c>
      <c r="X8" s="14">
        <v>2.2999999999999998</v>
      </c>
      <c r="Y8" s="14">
        <v>-1.3</v>
      </c>
      <c r="Z8" s="14">
        <v>0.3</v>
      </c>
      <c r="AA8" s="14">
        <v>2</v>
      </c>
      <c r="AB8" s="14"/>
      <c r="AC8" s="14">
        <v>3</v>
      </c>
      <c r="AD8" s="14">
        <v>2.5</v>
      </c>
      <c r="AE8" s="14">
        <v>3.2</v>
      </c>
      <c r="AF8" s="14">
        <v>3.4</v>
      </c>
      <c r="AG8" s="14">
        <v>1.4</v>
      </c>
      <c r="AH8" s="14">
        <v>2.1</v>
      </c>
      <c r="AI8" s="14">
        <v>-0.2</v>
      </c>
      <c r="AJ8" s="14">
        <v>-0.9</v>
      </c>
      <c r="AK8" s="14">
        <v>-0.3</v>
      </c>
      <c r="AL8" s="14">
        <v>-0.9</v>
      </c>
      <c r="AM8" s="14">
        <v>1.3</v>
      </c>
      <c r="AN8" s="14">
        <v>2.6</v>
      </c>
      <c r="AO8" s="14">
        <v>2</v>
      </c>
      <c r="AP8" s="14">
        <v>-1.6</v>
      </c>
      <c r="AQ8" s="14">
        <v>-1.1000000000000001</v>
      </c>
      <c r="AR8" s="14">
        <v>0.7</v>
      </c>
      <c r="AS8" s="14">
        <v>-1.3</v>
      </c>
      <c r="AT8" s="14">
        <v>-1.2</v>
      </c>
      <c r="AU8" s="14">
        <v>0.1</v>
      </c>
      <c r="AV8" s="14">
        <v>0.4</v>
      </c>
      <c r="AW8" s="14">
        <v>2.2999999999999998</v>
      </c>
      <c r="AX8" s="14">
        <v>2.4</v>
      </c>
      <c r="AY8" s="14">
        <v>2.9</v>
      </c>
      <c r="AZ8" s="14">
        <v>2.6</v>
      </c>
      <c r="BA8" s="14">
        <v>-3.6</v>
      </c>
      <c r="BB8" s="14">
        <v>4.2</v>
      </c>
      <c r="BC8" s="14">
        <v>3.4</v>
      </c>
      <c r="BD8" s="14">
        <v>1</v>
      </c>
      <c r="BE8" s="14">
        <v>0.6</v>
      </c>
      <c r="BF8" s="14">
        <v>0.3</v>
      </c>
      <c r="BG8" s="14">
        <v>0.3</v>
      </c>
      <c r="BH8" s="14">
        <v>0.1</v>
      </c>
      <c r="BI8" s="14">
        <v>0</v>
      </c>
    </row>
    <row r="9" spans="1:61" ht="15" customHeight="1" x14ac:dyDescent="0.25">
      <c r="A9" s="3" t="s">
        <v>47</v>
      </c>
      <c r="B9" s="14">
        <v>1.3</v>
      </c>
      <c r="C9" s="14">
        <v>-1.3</v>
      </c>
      <c r="D9" s="14">
        <v>-2.6</v>
      </c>
      <c r="E9" s="14">
        <v>-1.2</v>
      </c>
      <c r="F9" s="14">
        <v>-3.4</v>
      </c>
      <c r="G9" s="14">
        <v>-4.2</v>
      </c>
      <c r="H9" s="14">
        <v>1.5</v>
      </c>
      <c r="I9" s="14">
        <v>-0.4</v>
      </c>
      <c r="J9" s="14">
        <v>-1.2</v>
      </c>
      <c r="K9" s="14">
        <v>0.4</v>
      </c>
      <c r="L9" s="14">
        <v>1.6</v>
      </c>
      <c r="M9" s="14">
        <v>-0.9</v>
      </c>
      <c r="N9" s="14">
        <v>-3.3</v>
      </c>
      <c r="O9" s="14">
        <v>-2.9</v>
      </c>
      <c r="P9" s="14">
        <v>0.4</v>
      </c>
      <c r="Q9" s="14">
        <v>0.3</v>
      </c>
      <c r="R9" s="14">
        <v>2.2999999999999998</v>
      </c>
      <c r="S9" s="14">
        <v>1.4</v>
      </c>
      <c r="T9" s="14">
        <v>3</v>
      </c>
      <c r="U9" s="14">
        <v>3.1</v>
      </c>
      <c r="V9" s="14">
        <v>3.7</v>
      </c>
      <c r="W9" s="14">
        <v>1.5</v>
      </c>
      <c r="X9" s="14">
        <v>2.6</v>
      </c>
      <c r="Y9" s="14">
        <v>-1.1000000000000001</v>
      </c>
      <c r="Z9" s="14">
        <v>0.4</v>
      </c>
      <c r="AA9" s="14">
        <v>2.2000000000000002</v>
      </c>
      <c r="AB9" s="14"/>
      <c r="AC9" s="14">
        <v>3.7</v>
      </c>
      <c r="AD9" s="14">
        <v>3</v>
      </c>
      <c r="AE9" s="14">
        <v>3.7</v>
      </c>
      <c r="AF9" s="14">
        <v>3.9</v>
      </c>
      <c r="AG9" s="14">
        <v>1.6</v>
      </c>
      <c r="AH9" s="14">
        <v>2.1</v>
      </c>
      <c r="AI9" s="14">
        <v>-0.8</v>
      </c>
      <c r="AJ9" s="14">
        <v>-1.7</v>
      </c>
      <c r="AK9" s="14">
        <v>0.1</v>
      </c>
      <c r="AL9" s="14">
        <v>-0.7</v>
      </c>
      <c r="AM9" s="14">
        <v>1.8</v>
      </c>
      <c r="AN9" s="14">
        <v>3.1</v>
      </c>
      <c r="AO9" s="14">
        <v>2</v>
      </c>
      <c r="AP9" s="14">
        <v>-2.4</v>
      </c>
      <c r="AQ9" s="14">
        <v>-1.5</v>
      </c>
      <c r="AR9" s="14">
        <v>1.5</v>
      </c>
      <c r="AS9" s="14">
        <v>-1.2</v>
      </c>
      <c r="AT9" s="14">
        <v>-1.2</v>
      </c>
      <c r="AU9" s="14">
        <v>0.2</v>
      </c>
      <c r="AV9" s="14">
        <v>0.8</v>
      </c>
      <c r="AW9" s="14">
        <v>2.8</v>
      </c>
      <c r="AX9" s="14">
        <v>3</v>
      </c>
      <c r="AY9" s="14">
        <v>3.3</v>
      </c>
      <c r="AZ9" s="14">
        <v>2.6</v>
      </c>
      <c r="BA9" s="14">
        <v>-4.5999999999999996</v>
      </c>
      <c r="BB9" s="14">
        <v>4.3</v>
      </c>
      <c r="BC9" s="14">
        <v>3.8</v>
      </c>
      <c r="BD9" s="14">
        <v>0.8</v>
      </c>
      <c r="BE9" s="14">
        <v>0.5</v>
      </c>
      <c r="BF9" s="14">
        <v>0.4</v>
      </c>
      <c r="BG9" s="14">
        <v>0.1</v>
      </c>
      <c r="BH9" s="14">
        <v>0.5</v>
      </c>
      <c r="BI9" s="14">
        <v>0.1</v>
      </c>
    </row>
    <row r="10" spans="1:61" ht="15" customHeight="1" x14ac:dyDescent="0.25">
      <c r="A10" s="3" t="s">
        <v>48</v>
      </c>
      <c r="B10" s="14">
        <v>3.3</v>
      </c>
      <c r="C10" s="14">
        <v>2.9</v>
      </c>
      <c r="D10" s="14">
        <v>3.4</v>
      </c>
      <c r="E10" s="14">
        <v>1.7</v>
      </c>
      <c r="F10" s="14">
        <v>-0.4</v>
      </c>
      <c r="G10" s="14">
        <v>-0.6</v>
      </c>
      <c r="H10" s="14">
        <v>4.7</v>
      </c>
      <c r="I10" s="14">
        <v>1.6</v>
      </c>
      <c r="J10" s="14">
        <v>0.2</v>
      </c>
      <c r="K10" s="14">
        <v>2.6</v>
      </c>
      <c r="L10" s="14">
        <v>1.1000000000000001</v>
      </c>
      <c r="M10" s="14">
        <v>3</v>
      </c>
      <c r="N10" s="14">
        <v>0.9</v>
      </c>
      <c r="O10" s="14">
        <v>-1.3</v>
      </c>
      <c r="P10" s="14">
        <v>-0.8</v>
      </c>
      <c r="Q10" s="14">
        <v>0.4</v>
      </c>
      <c r="R10" s="14">
        <v>0.2</v>
      </c>
      <c r="S10" s="14">
        <v>1.3</v>
      </c>
      <c r="T10" s="14">
        <v>-0.3</v>
      </c>
      <c r="U10" s="14">
        <v>-0.2</v>
      </c>
      <c r="V10" s="14">
        <v>0.8</v>
      </c>
      <c r="W10" s="14">
        <v>-1.4</v>
      </c>
      <c r="X10" s="14">
        <v>1.2</v>
      </c>
      <c r="Y10" s="14">
        <v>-1.7</v>
      </c>
      <c r="Z10" s="14">
        <v>-0.1</v>
      </c>
      <c r="AA10" s="14">
        <v>1.1000000000000001</v>
      </c>
      <c r="AB10" s="14"/>
      <c r="AC10" s="14">
        <v>-0.1</v>
      </c>
      <c r="AD10" s="14">
        <v>0.3</v>
      </c>
      <c r="AE10" s="14">
        <v>1</v>
      </c>
      <c r="AF10" s="14">
        <v>1.3</v>
      </c>
      <c r="AG10" s="14">
        <v>0.6</v>
      </c>
      <c r="AH10" s="14">
        <v>2.2999999999999998</v>
      </c>
      <c r="AI10" s="14">
        <v>2.8</v>
      </c>
      <c r="AJ10" s="14">
        <v>2.7</v>
      </c>
      <c r="AK10" s="14">
        <v>-1.7</v>
      </c>
      <c r="AL10" s="14">
        <v>-2.1</v>
      </c>
      <c r="AM10" s="14">
        <v>-1</v>
      </c>
      <c r="AN10" s="14">
        <v>0.3</v>
      </c>
      <c r="AO10" s="14">
        <v>2</v>
      </c>
      <c r="AP10" s="14">
        <v>1.7</v>
      </c>
      <c r="AQ10" s="14">
        <v>0.8</v>
      </c>
      <c r="AR10" s="14">
        <v>-2.4</v>
      </c>
      <c r="AS10" s="14">
        <v>-2</v>
      </c>
      <c r="AT10" s="14">
        <v>-1.2</v>
      </c>
      <c r="AU10" s="14">
        <v>-0.1</v>
      </c>
      <c r="AV10" s="14">
        <v>-1.5</v>
      </c>
      <c r="AW10" s="14">
        <v>0.1</v>
      </c>
      <c r="AX10" s="14">
        <v>-0.3</v>
      </c>
      <c r="AY10" s="14">
        <v>0.8</v>
      </c>
      <c r="AZ10" s="14">
        <v>2.4</v>
      </c>
      <c r="BA10" s="14">
        <v>1.1000000000000001</v>
      </c>
      <c r="BB10" s="14">
        <v>3.5</v>
      </c>
      <c r="BC10" s="14">
        <v>1.9</v>
      </c>
      <c r="BD10" s="14">
        <v>2.2999999999999998</v>
      </c>
      <c r="BE10" s="14">
        <v>1.4</v>
      </c>
      <c r="BF10" s="14">
        <v>-0.3</v>
      </c>
      <c r="BG10" s="14">
        <v>0.9</v>
      </c>
      <c r="BH10" s="14">
        <v>-1.7</v>
      </c>
      <c r="BI10" s="14">
        <v>-0.6</v>
      </c>
    </row>
    <row r="11" spans="1:61" ht="15" customHeight="1" x14ac:dyDescent="0.25">
      <c r="A11" s="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row>
    <row r="12" spans="1:61" ht="15" customHeight="1" x14ac:dyDescent="0.25">
      <c r="A12" s="12" t="s">
        <v>50</v>
      </c>
      <c r="B12" s="14">
        <v>7.2</v>
      </c>
      <c r="C12" s="14">
        <v>7.2</v>
      </c>
      <c r="D12" s="14">
        <v>6.1</v>
      </c>
      <c r="E12" s="14">
        <v>5.3</v>
      </c>
      <c r="F12" s="14">
        <v>4.5999999999999996</v>
      </c>
      <c r="G12" s="14">
        <v>4</v>
      </c>
      <c r="H12" s="14">
        <v>3.6</v>
      </c>
      <c r="I12" s="14">
        <v>3.6</v>
      </c>
      <c r="J12" s="14">
        <v>3.7</v>
      </c>
      <c r="K12" s="14">
        <v>3.5</v>
      </c>
      <c r="L12" s="14">
        <v>3.2</v>
      </c>
      <c r="M12" s="14">
        <v>2.5</v>
      </c>
      <c r="N12" s="14">
        <v>2</v>
      </c>
      <c r="O12" s="14">
        <v>2</v>
      </c>
      <c r="P12" s="14">
        <v>2.5</v>
      </c>
      <c r="Q12" s="14">
        <v>3.2</v>
      </c>
      <c r="R12" s="14">
        <v>3.9</v>
      </c>
      <c r="S12" s="14">
        <v>4.0999999999999996</v>
      </c>
      <c r="T12" s="14">
        <v>3.9</v>
      </c>
      <c r="U12" s="14">
        <v>4</v>
      </c>
      <c r="V12" s="14">
        <v>4.2</v>
      </c>
      <c r="W12" s="14">
        <v>4</v>
      </c>
      <c r="X12" s="14">
        <v>3.6</v>
      </c>
      <c r="Y12" s="14">
        <v>3</v>
      </c>
      <c r="Z12" s="14">
        <v>2.2999999999999998</v>
      </c>
      <c r="AA12" s="14">
        <v>2.2000000000000002</v>
      </c>
      <c r="AB12" s="14"/>
      <c r="AC12" s="14">
        <v>2.4</v>
      </c>
      <c r="AD12" s="14">
        <v>2.8</v>
      </c>
      <c r="AE12" s="14">
        <v>4.0999999999999996</v>
      </c>
      <c r="AF12" s="14">
        <v>4.8</v>
      </c>
      <c r="AG12" s="14">
        <v>4.9000000000000004</v>
      </c>
      <c r="AH12" s="14">
        <v>4.3</v>
      </c>
      <c r="AI12" s="14">
        <v>3.2</v>
      </c>
      <c r="AJ12" s="14">
        <v>2.5</v>
      </c>
      <c r="AK12" s="14">
        <v>2.1</v>
      </c>
      <c r="AL12" s="14">
        <v>2.1</v>
      </c>
      <c r="AM12" s="14">
        <v>2.1</v>
      </c>
      <c r="AN12" s="14">
        <v>2.9</v>
      </c>
      <c r="AO12" s="14">
        <v>3.2</v>
      </c>
      <c r="AP12" s="14">
        <v>2</v>
      </c>
      <c r="AQ12" s="14">
        <v>1.2</v>
      </c>
      <c r="AR12" s="14">
        <v>1.1000000000000001</v>
      </c>
      <c r="AS12" s="14">
        <v>1</v>
      </c>
      <c r="AT12" s="14">
        <v>1.2</v>
      </c>
      <c r="AU12" s="14">
        <v>1.1000000000000001</v>
      </c>
      <c r="AV12" s="14">
        <v>1.1000000000000001</v>
      </c>
      <c r="AW12" s="14">
        <v>1.7</v>
      </c>
      <c r="AX12" s="14">
        <v>1.7</v>
      </c>
      <c r="AY12" s="14">
        <v>1.7</v>
      </c>
      <c r="AZ12" s="14">
        <v>1.7</v>
      </c>
      <c r="BA12" s="14">
        <v>1.7</v>
      </c>
      <c r="BB12" s="14">
        <v>1.6</v>
      </c>
      <c r="BC12" s="14">
        <v>2</v>
      </c>
      <c r="BD12" s="14">
        <v>2</v>
      </c>
      <c r="BE12" s="14">
        <v>-0.4</v>
      </c>
      <c r="BF12" s="14">
        <v>1.6</v>
      </c>
      <c r="BG12" s="14">
        <v>1.3</v>
      </c>
      <c r="BH12" s="14">
        <v>1.6</v>
      </c>
      <c r="BI12" s="14">
        <v>1.6</v>
      </c>
    </row>
    <row r="13" spans="1:61" ht="15" customHeight="1" x14ac:dyDescent="0.25">
      <c r="A13" s="3" t="s">
        <v>47</v>
      </c>
      <c r="B13" s="14">
        <v>6.8</v>
      </c>
      <c r="C13" s="14">
        <v>6.9</v>
      </c>
      <c r="D13" s="14">
        <v>5.6</v>
      </c>
      <c r="E13" s="14">
        <v>5.3</v>
      </c>
      <c r="F13" s="14">
        <v>4.5</v>
      </c>
      <c r="G13" s="14">
        <v>3.5</v>
      </c>
      <c r="H13" s="14">
        <v>3</v>
      </c>
      <c r="I13" s="14">
        <v>3.6</v>
      </c>
      <c r="J13" s="14">
        <v>3.6</v>
      </c>
      <c r="K13" s="14">
        <v>3.6</v>
      </c>
      <c r="L13" s="14">
        <v>3.3</v>
      </c>
      <c r="M13" s="14">
        <v>2.4</v>
      </c>
      <c r="N13" s="14">
        <v>1.7</v>
      </c>
      <c r="O13" s="14">
        <v>1.8</v>
      </c>
      <c r="P13" s="14">
        <v>2.9</v>
      </c>
      <c r="Q13" s="14">
        <v>3.7</v>
      </c>
      <c r="R13" s="14">
        <v>4.3</v>
      </c>
      <c r="S13" s="14">
        <v>4.5</v>
      </c>
      <c r="T13" s="14">
        <v>4.2</v>
      </c>
      <c r="U13" s="14">
        <v>4.5999999999999996</v>
      </c>
      <c r="V13" s="14">
        <v>4.7</v>
      </c>
      <c r="W13" s="14">
        <v>4.3</v>
      </c>
      <c r="X13" s="14">
        <v>3.8</v>
      </c>
      <c r="Y13" s="14">
        <v>3</v>
      </c>
      <c r="Z13" s="14">
        <v>2.2999999999999998</v>
      </c>
      <c r="AA13" s="14">
        <v>2.2000000000000002</v>
      </c>
      <c r="AB13" s="14"/>
      <c r="AC13" s="14">
        <v>2.5</v>
      </c>
      <c r="AD13" s="14">
        <v>2.9</v>
      </c>
      <c r="AE13" s="14">
        <v>4.4000000000000004</v>
      </c>
      <c r="AF13" s="14">
        <v>5.0999999999999996</v>
      </c>
      <c r="AG13" s="14">
        <v>5.0999999999999996</v>
      </c>
      <c r="AH13" s="14">
        <v>4.5999999999999996</v>
      </c>
      <c r="AI13" s="14">
        <v>3</v>
      </c>
      <c r="AJ13" s="14">
        <v>2.2999999999999998</v>
      </c>
      <c r="AK13" s="14">
        <v>1.8</v>
      </c>
      <c r="AL13" s="14">
        <v>2</v>
      </c>
      <c r="AM13" s="14">
        <v>2.1</v>
      </c>
      <c r="AN13" s="14">
        <v>3</v>
      </c>
      <c r="AO13" s="14">
        <v>3.5</v>
      </c>
      <c r="AP13" s="14">
        <v>1.9</v>
      </c>
      <c r="AQ13" s="14">
        <v>1.2</v>
      </c>
      <c r="AR13" s="14">
        <v>1</v>
      </c>
      <c r="AS13" s="14">
        <v>0.9</v>
      </c>
      <c r="AT13" s="14">
        <v>1.3</v>
      </c>
      <c r="AU13" s="14">
        <v>1.1000000000000001</v>
      </c>
      <c r="AV13" s="14">
        <v>1.1000000000000001</v>
      </c>
      <c r="AW13" s="14">
        <v>1.9</v>
      </c>
      <c r="AX13" s="14">
        <v>1.9</v>
      </c>
      <c r="AY13" s="14">
        <v>1.9</v>
      </c>
      <c r="AZ13" s="14">
        <v>1.8</v>
      </c>
      <c r="BA13" s="14">
        <v>1.7</v>
      </c>
      <c r="BB13" s="14">
        <v>1.8</v>
      </c>
      <c r="BC13" s="14">
        <v>2.2000000000000002</v>
      </c>
      <c r="BD13" s="14">
        <v>2</v>
      </c>
      <c r="BE13" s="14">
        <v>-0.8</v>
      </c>
      <c r="BF13" s="14">
        <v>1.6</v>
      </c>
      <c r="BG13" s="14">
        <v>1.3</v>
      </c>
      <c r="BH13" s="14">
        <v>1.7</v>
      </c>
      <c r="BI13" s="14">
        <v>1.6</v>
      </c>
    </row>
    <row r="14" spans="1:61" ht="15" customHeight="1" x14ac:dyDescent="0.25">
      <c r="A14" s="3" t="s">
        <v>48</v>
      </c>
      <c r="B14" s="14">
        <v>9.1</v>
      </c>
      <c r="C14" s="14">
        <v>8.6</v>
      </c>
      <c r="D14" s="14">
        <v>7.9</v>
      </c>
      <c r="E14" s="14">
        <v>5.0999999999999996</v>
      </c>
      <c r="F14" s="14">
        <v>5.0999999999999996</v>
      </c>
      <c r="G14" s="14">
        <v>6</v>
      </c>
      <c r="H14" s="14">
        <v>5.9</v>
      </c>
      <c r="I14" s="14">
        <v>3.7</v>
      </c>
      <c r="J14" s="14">
        <v>4.0999999999999996</v>
      </c>
      <c r="K14" s="14">
        <v>3</v>
      </c>
      <c r="L14" s="14">
        <v>2.9</v>
      </c>
      <c r="M14" s="14">
        <v>3</v>
      </c>
      <c r="N14" s="14">
        <v>3</v>
      </c>
      <c r="O14" s="14">
        <v>2.6</v>
      </c>
      <c r="P14" s="14">
        <v>1.2</v>
      </c>
      <c r="Q14" s="14">
        <v>1.3</v>
      </c>
      <c r="R14" s="14">
        <v>2.6</v>
      </c>
      <c r="S14" s="14">
        <v>2.9</v>
      </c>
      <c r="T14" s="14">
        <v>2.8</v>
      </c>
      <c r="U14" s="14">
        <v>1.7</v>
      </c>
      <c r="V14" s="14">
        <v>2</v>
      </c>
      <c r="W14" s="14">
        <v>2.7</v>
      </c>
      <c r="X14" s="14">
        <v>2.6</v>
      </c>
      <c r="Y14" s="14">
        <v>3</v>
      </c>
      <c r="Z14" s="14">
        <v>2.7</v>
      </c>
      <c r="AA14" s="14">
        <v>2.2999999999999998</v>
      </c>
      <c r="AB14" s="14"/>
      <c r="AC14" s="14">
        <v>2.2999999999999998</v>
      </c>
      <c r="AD14" s="14">
        <v>2.4</v>
      </c>
      <c r="AE14" s="14">
        <v>2.7</v>
      </c>
      <c r="AF14" s="14">
        <v>3.6</v>
      </c>
      <c r="AG14" s="14">
        <v>3.8</v>
      </c>
      <c r="AH14" s="14">
        <v>3.1</v>
      </c>
      <c r="AI14" s="14">
        <v>4.4000000000000004</v>
      </c>
      <c r="AJ14" s="14">
        <v>3.3</v>
      </c>
      <c r="AK14" s="14">
        <v>3.6</v>
      </c>
      <c r="AL14" s="14">
        <v>2.7</v>
      </c>
      <c r="AM14" s="14">
        <v>2.4</v>
      </c>
      <c r="AN14" s="14">
        <v>2.4</v>
      </c>
      <c r="AO14" s="14">
        <v>1.9</v>
      </c>
      <c r="AP14" s="14">
        <v>2.2999999999999998</v>
      </c>
      <c r="AQ14" s="14">
        <v>1</v>
      </c>
      <c r="AR14" s="14">
        <v>1.7</v>
      </c>
      <c r="AS14" s="14">
        <v>1.7</v>
      </c>
      <c r="AT14" s="14">
        <v>0.7</v>
      </c>
      <c r="AU14" s="14">
        <v>0.9</v>
      </c>
      <c r="AV14" s="14">
        <v>1</v>
      </c>
      <c r="AW14" s="14">
        <v>0.7</v>
      </c>
      <c r="AX14" s="14">
        <v>0.9</v>
      </c>
      <c r="AY14" s="14">
        <v>1</v>
      </c>
      <c r="AZ14" s="14">
        <v>1.2</v>
      </c>
      <c r="BA14" s="14">
        <v>1.9</v>
      </c>
      <c r="BB14" s="14">
        <v>1</v>
      </c>
      <c r="BC14" s="14">
        <v>1.1000000000000001</v>
      </c>
      <c r="BD14" s="14">
        <v>1.5</v>
      </c>
      <c r="BE14" s="14">
        <v>1.3</v>
      </c>
      <c r="BF14" s="14">
        <v>1.3</v>
      </c>
      <c r="BG14" s="14">
        <v>1.3</v>
      </c>
      <c r="BH14" s="14">
        <v>1.4</v>
      </c>
      <c r="BI14" s="14">
        <v>1.3</v>
      </c>
    </row>
    <row r="15" spans="1:61" ht="15" customHeight="1" x14ac:dyDescent="0.25">
      <c r="A15" s="3"/>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row>
    <row r="16" spans="1:61" ht="15" customHeight="1" x14ac:dyDescent="0.25">
      <c r="A16" s="12" t="s">
        <v>51</v>
      </c>
      <c r="B16" s="14">
        <v>6.1</v>
      </c>
      <c r="C16" s="14">
        <v>4.5</v>
      </c>
      <c r="D16" s="14">
        <v>3.7</v>
      </c>
      <c r="E16" s="14">
        <v>5.3</v>
      </c>
      <c r="F16" s="14">
        <v>3.3</v>
      </c>
      <c r="G16" s="14">
        <v>0.2</v>
      </c>
      <c r="H16" s="14">
        <v>4.3</v>
      </c>
      <c r="I16" s="14">
        <v>2.2000000000000002</v>
      </c>
      <c r="J16" s="14">
        <v>2.8</v>
      </c>
      <c r="K16" s="14">
        <v>2.1</v>
      </c>
      <c r="L16" s="14">
        <v>1.3</v>
      </c>
      <c r="M16" s="14">
        <v>-0.9</v>
      </c>
      <c r="N16" s="14">
        <v>-1.3</v>
      </c>
      <c r="O16" s="14">
        <v>2</v>
      </c>
      <c r="P16" s="14">
        <v>3</v>
      </c>
      <c r="Q16" s="14">
        <v>2.7</v>
      </c>
      <c r="R16" s="14">
        <v>2.8</v>
      </c>
      <c r="S16" s="14">
        <v>2</v>
      </c>
      <c r="T16" s="14">
        <v>3.3</v>
      </c>
      <c r="U16" s="14">
        <v>4.5999999999999996</v>
      </c>
      <c r="V16" s="14">
        <v>3.9</v>
      </c>
      <c r="W16" s="14">
        <v>2.5</v>
      </c>
      <c r="X16" s="14">
        <v>1.9</v>
      </c>
      <c r="Y16" s="14">
        <v>1.2</v>
      </c>
      <c r="Z16" s="14">
        <v>3</v>
      </c>
      <c r="AA16" s="14">
        <v>3.1</v>
      </c>
      <c r="AB16" s="14"/>
      <c r="AC16" s="14">
        <v>3.4</v>
      </c>
      <c r="AD16" s="14">
        <v>4.2</v>
      </c>
      <c r="AE16" s="14">
        <v>4.5999999999999996</v>
      </c>
      <c r="AF16" s="14">
        <v>5</v>
      </c>
      <c r="AG16" s="14">
        <v>4.2</v>
      </c>
      <c r="AH16" s="14">
        <v>2.2999999999999998</v>
      </c>
      <c r="AI16" s="14">
        <v>0.2</v>
      </c>
      <c r="AJ16" s="14">
        <v>0.1</v>
      </c>
      <c r="AK16" s="14">
        <v>2</v>
      </c>
      <c r="AL16" s="14">
        <v>2</v>
      </c>
      <c r="AM16" s="14">
        <v>3.5</v>
      </c>
      <c r="AN16" s="14">
        <v>3.9</v>
      </c>
      <c r="AO16" s="14">
        <v>2.1</v>
      </c>
      <c r="AP16" s="14">
        <v>-3.7</v>
      </c>
      <c r="AQ16" s="14">
        <v>1.3</v>
      </c>
      <c r="AR16" s="14">
        <v>1.8</v>
      </c>
      <c r="AS16" s="14">
        <v>-1</v>
      </c>
      <c r="AT16" s="14">
        <v>0</v>
      </c>
      <c r="AU16" s="14">
        <v>1.6</v>
      </c>
      <c r="AV16" s="14">
        <v>2.1</v>
      </c>
      <c r="AW16" s="14">
        <v>2.4</v>
      </c>
      <c r="AX16" s="14">
        <v>2.8</v>
      </c>
      <c r="AY16" s="14">
        <v>2.2999999999999998</v>
      </c>
      <c r="AZ16" s="14">
        <v>2.2999999999999998</v>
      </c>
      <c r="BA16" s="14">
        <v>-3.9</v>
      </c>
      <c r="BB16" s="14">
        <v>6.3</v>
      </c>
      <c r="BC16" s="14">
        <v>5</v>
      </c>
      <c r="BD16" s="14">
        <v>0.1</v>
      </c>
      <c r="BE16" s="14">
        <v>0.6</v>
      </c>
      <c r="BF16" s="14">
        <v>1.5</v>
      </c>
      <c r="BG16" s="14">
        <v>1.5</v>
      </c>
      <c r="BH16" s="14">
        <v>1.4</v>
      </c>
      <c r="BI16" s="14">
        <v>1.1000000000000001</v>
      </c>
    </row>
    <row r="17" spans="1:61" ht="15" customHeight="1" x14ac:dyDescent="0.25">
      <c r="A17" s="3"/>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row>
    <row r="18" spans="1:61" ht="15" customHeight="1" x14ac:dyDescent="0.25">
      <c r="A18" s="12" t="s">
        <v>185</v>
      </c>
      <c r="B18" s="14">
        <v>14</v>
      </c>
      <c r="C18" s="14">
        <v>4.2</v>
      </c>
      <c r="D18" s="14">
        <v>2.6</v>
      </c>
      <c r="E18" s="14">
        <v>8.8000000000000007</v>
      </c>
      <c r="F18" s="14">
        <v>0.5</v>
      </c>
      <c r="G18" s="14">
        <v>-3.3</v>
      </c>
      <c r="H18" s="14">
        <v>8.9</v>
      </c>
      <c r="I18" s="14">
        <v>2.5</v>
      </c>
      <c r="J18" s="14">
        <v>3.5</v>
      </c>
      <c r="K18" s="14">
        <v>6.8</v>
      </c>
      <c r="L18" s="14">
        <v>2.5</v>
      </c>
      <c r="M18" s="14">
        <v>-2.7</v>
      </c>
      <c r="N18" s="14">
        <v>-0.7</v>
      </c>
      <c r="O18" s="14">
        <v>3.9</v>
      </c>
      <c r="P18" s="14">
        <v>6.7</v>
      </c>
      <c r="Q18" s="14">
        <v>5.3</v>
      </c>
      <c r="R18" s="14">
        <v>3.8</v>
      </c>
      <c r="S18" s="14">
        <v>3.1</v>
      </c>
      <c r="T18" s="14">
        <v>6.9</v>
      </c>
      <c r="U18" s="14">
        <v>9</v>
      </c>
      <c r="V18" s="14">
        <v>4.0999999999999996</v>
      </c>
      <c r="W18" s="14">
        <v>7.1</v>
      </c>
      <c r="X18" s="14">
        <v>2.9</v>
      </c>
      <c r="Y18" s="14">
        <v>1.2</v>
      </c>
      <c r="Z18" s="14">
        <v>9.4</v>
      </c>
      <c r="AA18" s="14">
        <v>10.5</v>
      </c>
      <c r="AB18" s="14"/>
      <c r="AC18" s="14">
        <v>5.3</v>
      </c>
      <c r="AD18" s="14">
        <v>10.8</v>
      </c>
      <c r="AE18" s="14">
        <v>8.3000000000000007</v>
      </c>
      <c r="AF18" s="14">
        <v>9.9</v>
      </c>
      <c r="AG18" s="14">
        <v>11.3</v>
      </c>
      <c r="AH18" s="14">
        <v>2.5</v>
      </c>
      <c r="AI18" s="14">
        <v>0.3</v>
      </c>
      <c r="AJ18" s="14">
        <v>2.2000000000000002</v>
      </c>
      <c r="AK18" s="14">
        <v>6.5</v>
      </c>
      <c r="AL18" s="14">
        <v>5.5</v>
      </c>
      <c r="AM18" s="14">
        <v>7.6</v>
      </c>
      <c r="AN18" s="14">
        <v>7.8</v>
      </c>
      <c r="AO18" s="14">
        <v>-0.7</v>
      </c>
      <c r="AP18" s="14">
        <v>-7.9</v>
      </c>
      <c r="AQ18" s="14">
        <v>8.4</v>
      </c>
      <c r="AR18" s="14">
        <v>4.5999999999999996</v>
      </c>
      <c r="AS18" s="14">
        <v>2.9</v>
      </c>
      <c r="AT18" s="14">
        <v>2.9</v>
      </c>
      <c r="AU18" s="14">
        <v>4</v>
      </c>
      <c r="AV18" s="14">
        <v>15.4</v>
      </c>
      <c r="AW18" s="14">
        <v>-2.2999999999999998</v>
      </c>
      <c r="AX18" s="14">
        <v>7.6</v>
      </c>
      <c r="AY18" s="14">
        <v>5.5</v>
      </c>
      <c r="AZ18" s="14">
        <v>4</v>
      </c>
      <c r="BA18" s="14">
        <v>-4.0999999999999996</v>
      </c>
      <c r="BB18" s="14">
        <v>6.5</v>
      </c>
      <c r="BC18" s="14">
        <v>4.4000000000000004</v>
      </c>
      <c r="BD18" s="14">
        <v>-1.8</v>
      </c>
      <c r="BE18" s="14">
        <v>-0.7</v>
      </c>
      <c r="BF18" s="14">
        <v>3.7</v>
      </c>
      <c r="BG18" s="14">
        <v>3.5</v>
      </c>
      <c r="BH18" s="14">
        <v>2.9</v>
      </c>
      <c r="BI18" s="14">
        <v>2.8</v>
      </c>
    </row>
    <row r="19" spans="1:61" ht="15" customHeight="1" x14ac:dyDescent="0.25">
      <c r="A19" s="12"/>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row>
    <row r="20" spans="1:61" ht="15" customHeight="1" x14ac:dyDescent="0.25">
      <c r="A20" s="12" t="s">
        <v>53</v>
      </c>
      <c r="B20" s="14">
        <v>8.3000000000000007</v>
      </c>
      <c r="C20" s="14">
        <v>4.4000000000000004</v>
      </c>
      <c r="D20" s="14">
        <v>3.4</v>
      </c>
      <c r="E20" s="14">
        <v>6.3</v>
      </c>
      <c r="F20" s="14">
        <v>2.5</v>
      </c>
      <c r="G20" s="14">
        <v>-0.9</v>
      </c>
      <c r="H20" s="14">
        <v>5.7</v>
      </c>
      <c r="I20" s="14">
        <v>2.2999999999999998</v>
      </c>
      <c r="J20" s="14">
        <v>3</v>
      </c>
      <c r="K20" s="14">
        <v>3.5</v>
      </c>
      <c r="L20" s="14">
        <v>1.6</v>
      </c>
      <c r="M20" s="14">
        <v>-1.5</v>
      </c>
      <c r="N20" s="14">
        <v>-1.1000000000000001</v>
      </c>
      <c r="O20" s="14">
        <v>2.6</v>
      </c>
      <c r="P20" s="14">
        <v>4.2</v>
      </c>
      <c r="Q20" s="14">
        <v>3.6</v>
      </c>
      <c r="R20" s="14">
        <v>3.1</v>
      </c>
      <c r="S20" s="14">
        <v>2.4</v>
      </c>
      <c r="T20" s="14">
        <v>4.5</v>
      </c>
      <c r="U20" s="14">
        <v>6.1</v>
      </c>
      <c r="V20" s="14">
        <v>4</v>
      </c>
      <c r="W20" s="14">
        <v>4</v>
      </c>
      <c r="X20" s="14">
        <v>2.2000000000000002</v>
      </c>
      <c r="Y20" s="14">
        <v>1.2</v>
      </c>
      <c r="Z20" s="14">
        <v>5</v>
      </c>
      <c r="AA20" s="14">
        <v>5.5</v>
      </c>
      <c r="AB20" s="14"/>
      <c r="AC20" s="14">
        <v>4</v>
      </c>
      <c r="AD20" s="14">
        <v>6.5</v>
      </c>
      <c r="AE20" s="14">
        <v>5.9</v>
      </c>
      <c r="AF20" s="14">
        <v>6.7</v>
      </c>
      <c r="AG20" s="14">
        <v>6.7</v>
      </c>
      <c r="AH20" s="14">
        <v>2.4</v>
      </c>
      <c r="AI20" s="14">
        <v>0.3</v>
      </c>
      <c r="AJ20" s="14">
        <v>0.8</v>
      </c>
      <c r="AK20" s="14">
        <v>3.5</v>
      </c>
      <c r="AL20" s="14">
        <v>3.2</v>
      </c>
      <c r="AM20" s="14">
        <v>5</v>
      </c>
      <c r="AN20" s="14">
        <v>5.3</v>
      </c>
      <c r="AO20" s="14">
        <v>1.1000000000000001</v>
      </c>
      <c r="AP20" s="14">
        <v>-5.2</v>
      </c>
      <c r="AQ20" s="14">
        <v>3.8</v>
      </c>
      <c r="AR20" s="14">
        <v>2.9</v>
      </c>
      <c r="AS20" s="14">
        <v>0.6</v>
      </c>
      <c r="AT20" s="14">
        <v>1.2</v>
      </c>
      <c r="AU20" s="14">
        <v>2.6</v>
      </c>
      <c r="AV20" s="14">
        <v>7.6</v>
      </c>
      <c r="AW20" s="14">
        <v>0.4</v>
      </c>
      <c r="AX20" s="14">
        <v>4.8</v>
      </c>
      <c r="AY20" s="14">
        <v>3.6</v>
      </c>
      <c r="AZ20" s="14">
        <v>3</v>
      </c>
      <c r="BA20" s="14">
        <v>-4</v>
      </c>
      <c r="BB20" s="14">
        <v>6.4</v>
      </c>
      <c r="BC20" s="14">
        <v>4.7</v>
      </c>
      <c r="BD20" s="14">
        <v>-0.8</v>
      </c>
      <c r="BE20" s="14">
        <v>0</v>
      </c>
      <c r="BF20" s="14">
        <v>2.4</v>
      </c>
      <c r="BG20" s="14">
        <v>2.2999999999999998</v>
      </c>
      <c r="BH20" s="14">
        <v>2</v>
      </c>
      <c r="BI20" s="14">
        <v>1.8</v>
      </c>
    </row>
    <row r="21" spans="1:61" ht="15" customHeight="1" x14ac:dyDescent="0.25">
      <c r="A21" s="3"/>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row>
    <row r="22" spans="1:61" ht="15" customHeight="1" x14ac:dyDescent="0.25">
      <c r="A22" s="12" t="s">
        <v>58</v>
      </c>
      <c r="B22" s="14">
        <v>6.2</v>
      </c>
      <c r="C22" s="14">
        <v>3.4</v>
      </c>
      <c r="D22" s="14">
        <v>3.6</v>
      </c>
      <c r="E22" s="14">
        <v>4.4000000000000004</v>
      </c>
      <c r="F22" s="14">
        <v>3</v>
      </c>
      <c r="G22" s="14">
        <v>3.4</v>
      </c>
      <c r="H22" s="14">
        <v>4.4000000000000004</v>
      </c>
      <c r="I22" s="14">
        <v>3.7</v>
      </c>
      <c r="J22" s="14">
        <v>3.6</v>
      </c>
      <c r="K22" s="14">
        <v>2.6</v>
      </c>
      <c r="L22" s="14">
        <v>1.4</v>
      </c>
      <c r="M22" s="14">
        <v>-0.6</v>
      </c>
      <c r="N22" s="14">
        <v>-0.2</v>
      </c>
      <c r="O22" s="14">
        <v>1.5</v>
      </c>
      <c r="P22" s="14">
        <v>0.4</v>
      </c>
      <c r="Q22" s="14">
        <v>2.2000000000000002</v>
      </c>
      <c r="R22" s="14">
        <v>2.2999999999999998</v>
      </c>
      <c r="S22" s="14">
        <v>2.5</v>
      </c>
      <c r="T22" s="14">
        <v>1.5</v>
      </c>
      <c r="U22" s="14">
        <v>2.8</v>
      </c>
      <c r="V22" s="14">
        <v>3.1</v>
      </c>
      <c r="W22" s="14">
        <v>2.8</v>
      </c>
      <c r="X22" s="14">
        <v>1.3</v>
      </c>
      <c r="Y22" s="14">
        <v>1.4</v>
      </c>
      <c r="Z22" s="14">
        <v>2.2000000000000002</v>
      </c>
      <c r="AA22" s="14">
        <v>2.6</v>
      </c>
      <c r="AB22" s="14"/>
      <c r="AC22" s="14">
        <v>2.9</v>
      </c>
      <c r="AD22" s="14">
        <v>3.7</v>
      </c>
      <c r="AE22" s="14">
        <v>5.0999999999999996</v>
      </c>
      <c r="AF22" s="14">
        <v>4.9000000000000004</v>
      </c>
      <c r="AG22" s="14">
        <v>3.7</v>
      </c>
      <c r="AH22" s="14">
        <v>2.7</v>
      </c>
      <c r="AI22" s="14">
        <v>2.2000000000000002</v>
      </c>
      <c r="AJ22" s="14">
        <v>0.8</v>
      </c>
      <c r="AK22" s="14">
        <v>0.5</v>
      </c>
      <c r="AL22" s="14">
        <v>1</v>
      </c>
      <c r="AM22" s="14">
        <v>2.5</v>
      </c>
      <c r="AN22" s="14">
        <v>2.2999999999999998</v>
      </c>
      <c r="AO22" s="14">
        <v>1.6</v>
      </c>
      <c r="AP22" s="14">
        <v>0.4</v>
      </c>
      <c r="AQ22" s="14">
        <v>0.4</v>
      </c>
      <c r="AR22" s="14">
        <v>0.2</v>
      </c>
      <c r="AS22" s="14">
        <v>-0.9</v>
      </c>
      <c r="AT22" s="14">
        <v>-0.4</v>
      </c>
      <c r="AU22" s="14">
        <v>0.7</v>
      </c>
      <c r="AV22" s="14">
        <v>1.4</v>
      </c>
      <c r="AW22" s="14">
        <v>1.3</v>
      </c>
      <c r="AX22" s="14">
        <v>1.9</v>
      </c>
      <c r="AY22" s="14">
        <v>2.2000000000000002</v>
      </c>
      <c r="AZ22" s="14">
        <v>1.7</v>
      </c>
      <c r="BA22" s="14">
        <v>-3.4</v>
      </c>
      <c r="BB22" s="14">
        <v>4.5</v>
      </c>
      <c r="BC22" s="14">
        <v>4.8</v>
      </c>
      <c r="BD22" s="14">
        <v>1.6</v>
      </c>
      <c r="BE22" s="14">
        <v>1.4</v>
      </c>
      <c r="BF22" s="14">
        <v>2.2000000000000002</v>
      </c>
      <c r="BG22" s="14">
        <v>2</v>
      </c>
      <c r="BH22" s="14">
        <v>1.7</v>
      </c>
      <c r="BI22" s="14">
        <v>1.2</v>
      </c>
    </row>
    <row r="23" spans="1:61" ht="15" customHeight="1" x14ac:dyDescent="0.25">
      <c r="A23" s="3" t="s">
        <v>73</v>
      </c>
      <c r="B23" s="14">
        <v>6.4</v>
      </c>
      <c r="C23" s="14">
        <v>2.5</v>
      </c>
      <c r="D23" s="14">
        <v>3.3</v>
      </c>
      <c r="E23" s="14">
        <v>5</v>
      </c>
      <c r="F23" s="14">
        <v>2.4</v>
      </c>
      <c r="G23" s="14">
        <v>2.9</v>
      </c>
      <c r="H23" s="14">
        <v>4.8</v>
      </c>
      <c r="I23" s="14">
        <v>3.2</v>
      </c>
      <c r="J23" s="14">
        <v>3.8</v>
      </c>
      <c r="K23" s="14">
        <v>2.2000000000000002</v>
      </c>
      <c r="L23" s="14">
        <v>0.9</v>
      </c>
      <c r="M23" s="14">
        <v>-2</v>
      </c>
      <c r="N23" s="14">
        <v>-0.9</v>
      </c>
      <c r="O23" s="14">
        <v>1.2</v>
      </c>
      <c r="P23" s="14">
        <v>0.5</v>
      </c>
      <c r="Q23" s="14">
        <v>1.4</v>
      </c>
      <c r="R23" s="14">
        <v>2.6</v>
      </c>
      <c r="S23" s="14">
        <v>2.2000000000000002</v>
      </c>
      <c r="T23" s="14">
        <v>1.7</v>
      </c>
      <c r="U23" s="14">
        <v>3.4</v>
      </c>
      <c r="V23" s="14">
        <v>3.7</v>
      </c>
      <c r="W23" s="14">
        <v>3</v>
      </c>
      <c r="X23" s="14">
        <v>0.9</v>
      </c>
      <c r="Y23" s="14">
        <v>0.8</v>
      </c>
      <c r="Z23" s="14">
        <v>2</v>
      </c>
      <c r="AA23" s="14">
        <v>2.7</v>
      </c>
      <c r="AB23" s="14"/>
      <c r="AC23" s="14">
        <v>4.9000000000000004</v>
      </c>
      <c r="AD23" s="14">
        <v>4.0999999999999996</v>
      </c>
      <c r="AE23" s="14">
        <v>5.7</v>
      </c>
      <c r="AF23" s="14">
        <v>6</v>
      </c>
      <c r="AG23" s="14">
        <v>3.7</v>
      </c>
      <c r="AH23" s="14">
        <v>2.1</v>
      </c>
      <c r="AI23" s="14">
        <v>1.2</v>
      </c>
      <c r="AJ23" s="14">
        <v>-0.1</v>
      </c>
      <c r="AK23" s="14">
        <v>0.8</v>
      </c>
      <c r="AL23" s="14">
        <v>0.9</v>
      </c>
      <c r="AM23" s="14">
        <v>-0.2</v>
      </c>
      <c r="AN23" s="14">
        <v>1.8</v>
      </c>
      <c r="AO23" s="14">
        <v>0.8</v>
      </c>
      <c r="AP23" s="14">
        <v>-2</v>
      </c>
      <c r="AQ23" s="14">
        <v>0.1</v>
      </c>
      <c r="AR23" s="14">
        <v>0.4</v>
      </c>
      <c r="AS23" s="14">
        <v>-0.8</v>
      </c>
      <c r="AT23" s="14">
        <v>-0.6</v>
      </c>
      <c r="AU23" s="14">
        <v>0.7</v>
      </c>
      <c r="AV23" s="14">
        <v>2.2000000000000002</v>
      </c>
      <c r="AW23" s="14">
        <v>1.3</v>
      </c>
      <c r="AX23" s="14">
        <v>2.2000000000000002</v>
      </c>
      <c r="AY23" s="14">
        <v>2.4</v>
      </c>
      <c r="AZ23" s="14">
        <v>1</v>
      </c>
      <c r="BA23" s="14">
        <v>-6.1</v>
      </c>
      <c r="BB23" s="14">
        <v>4.5</v>
      </c>
      <c r="BC23" s="14">
        <v>6.9</v>
      </c>
      <c r="BD23" s="14">
        <v>0.8</v>
      </c>
      <c r="BE23" s="14">
        <v>0.7</v>
      </c>
      <c r="BF23" s="14">
        <v>2.7</v>
      </c>
      <c r="BG23" s="14">
        <v>2.1</v>
      </c>
      <c r="BH23" s="14">
        <v>1.5</v>
      </c>
      <c r="BI23" s="14">
        <v>1.2</v>
      </c>
    </row>
    <row r="24" spans="1:61" ht="15" customHeight="1" x14ac:dyDescent="0.25">
      <c r="A24" s="12" t="s">
        <v>71</v>
      </c>
      <c r="B24" s="14">
        <v>5.5</v>
      </c>
      <c r="C24" s="14">
        <v>6.3</v>
      </c>
      <c r="D24" s="14">
        <v>4.4000000000000004</v>
      </c>
      <c r="E24" s="14">
        <v>2.8</v>
      </c>
      <c r="F24" s="14">
        <v>4.5</v>
      </c>
      <c r="G24" s="14">
        <v>4.5</v>
      </c>
      <c r="H24" s="14">
        <v>3.4</v>
      </c>
      <c r="I24" s="14">
        <v>4.5999999999999996</v>
      </c>
      <c r="J24" s="14">
        <v>3</v>
      </c>
      <c r="K24" s="14">
        <v>3.4</v>
      </c>
      <c r="L24" s="14">
        <v>2.6</v>
      </c>
      <c r="M24" s="14">
        <v>2.7</v>
      </c>
      <c r="N24" s="14">
        <v>1.4</v>
      </c>
      <c r="O24" s="14">
        <v>2.2000000000000002</v>
      </c>
      <c r="P24" s="14">
        <v>0.1</v>
      </c>
      <c r="Q24" s="14">
        <v>4</v>
      </c>
      <c r="R24" s="14">
        <v>1.5</v>
      </c>
      <c r="S24" s="14">
        <v>3.3</v>
      </c>
      <c r="T24" s="14">
        <v>1.1000000000000001</v>
      </c>
      <c r="U24" s="14">
        <v>1.5</v>
      </c>
      <c r="V24" s="14">
        <v>1.8</v>
      </c>
      <c r="W24" s="14">
        <v>2.4</v>
      </c>
      <c r="X24" s="14">
        <v>2.4</v>
      </c>
      <c r="Y24" s="14">
        <v>2.8</v>
      </c>
      <c r="Z24" s="14">
        <v>2.7</v>
      </c>
      <c r="AA24" s="14">
        <v>2.2000000000000002</v>
      </c>
      <c r="AB24" s="14"/>
      <c r="AC24" s="14">
        <v>-1.4</v>
      </c>
      <c r="AD24" s="14">
        <v>2.8</v>
      </c>
      <c r="AE24" s="14">
        <v>3.7</v>
      </c>
      <c r="AF24" s="14">
        <v>2.4</v>
      </c>
      <c r="AG24" s="14">
        <v>3.6</v>
      </c>
      <c r="AH24" s="14">
        <v>4.2</v>
      </c>
      <c r="AI24" s="14">
        <v>4.4000000000000004</v>
      </c>
      <c r="AJ24" s="14">
        <v>2.9</v>
      </c>
      <c r="AK24" s="14">
        <v>-0.1</v>
      </c>
      <c r="AL24" s="14">
        <v>1.3</v>
      </c>
      <c r="AM24" s="14">
        <v>8.3000000000000007</v>
      </c>
      <c r="AN24" s="14">
        <v>3.2</v>
      </c>
      <c r="AO24" s="14">
        <v>3</v>
      </c>
      <c r="AP24" s="14">
        <v>4.9000000000000004</v>
      </c>
      <c r="AQ24" s="14">
        <v>1</v>
      </c>
      <c r="AR24" s="14">
        <v>-0.3</v>
      </c>
      <c r="AS24" s="14">
        <v>-1.1000000000000001</v>
      </c>
      <c r="AT24" s="14">
        <v>-0.1</v>
      </c>
      <c r="AU24" s="14">
        <v>0.8</v>
      </c>
      <c r="AV24" s="14">
        <v>-0.2</v>
      </c>
      <c r="AW24" s="14">
        <v>1.4</v>
      </c>
      <c r="AX24" s="14">
        <v>1.3</v>
      </c>
      <c r="AY24" s="14">
        <v>1.7</v>
      </c>
      <c r="AZ24" s="14">
        <v>2.8</v>
      </c>
      <c r="BA24" s="14">
        <v>1.6</v>
      </c>
      <c r="BB24" s="14">
        <v>4.7</v>
      </c>
      <c r="BC24" s="14">
        <v>1.3</v>
      </c>
      <c r="BD24" s="14">
        <v>2.9</v>
      </c>
      <c r="BE24" s="14">
        <v>2.5</v>
      </c>
      <c r="BF24" s="14">
        <v>1.3</v>
      </c>
      <c r="BG24" s="14">
        <v>2</v>
      </c>
      <c r="BH24" s="14">
        <v>1.9</v>
      </c>
      <c r="BI24" s="14">
        <v>1.2</v>
      </c>
    </row>
    <row r="25" spans="1:61" ht="15" customHeight="1" x14ac:dyDescent="0.25">
      <c r="A25" s="3" t="s">
        <v>74</v>
      </c>
      <c r="B25" s="14">
        <v>13</v>
      </c>
      <c r="C25" s="14">
        <v>15.9</v>
      </c>
      <c r="D25" s="14">
        <v>9.3000000000000007</v>
      </c>
      <c r="E25" s="14">
        <v>6</v>
      </c>
      <c r="F25" s="14">
        <v>6.7</v>
      </c>
      <c r="G25" s="14">
        <v>6.7</v>
      </c>
      <c r="H25" s="14">
        <v>3.7</v>
      </c>
      <c r="I25" s="14">
        <v>4.5999999999999996</v>
      </c>
      <c r="J25" s="14">
        <v>3</v>
      </c>
      <c r="K25" s="14">
        <v>3.2</v>
      </c>
      <c r="L25" s="14">
        <v>4.5999999999999996</v>
      </c>
      <c r="M25" s="14">
        <v>2.9</v>
      </c>
      <c r="N25" s="14">
        <v>2.4</v>
      </c>
      <c r="O25" s="14">
        <v>-0.6</v>
      </c>
      <c r="P25" s="14">
        <v>0.9</v>
      </c>
      <c r="Q25" s="14">
        <v>12.3</v>
      </c>
      <c r="R25" s="14">
        <v>3.9</v>
      </c>
      <c r="S25" s="14">
        <v>6.4</v>
      </c>
      <c r="T25" s="14">
        <v>1.2</v>
      </c>
      <c r="U25" s="14">
        <v>2.9</v>
      </c>
      <c r="V25" s="14">
        <v>3.4</v>
      </c>
      <c r="W25" s="14">
        <v>6.8</v>
      </c>
      <c r="X25" s="14">
        <v>8.8000000000000007</v>
      </c>
      <c r="Y25" s="14">
        <v>3.4</v>
      </c>
      <c r="Z25" s="14">
        <v>3.6</v>
      </c>
      <c r="AA25" s="14">
        <v>2.8</v>
      </c>
      <c r="AB25" s="14"/>
      <c r="AC25" s="14">
        <v>-2.1</v>
      </c>
      <c r="AD25" s="14">
        <v>5.0999999999999996</v>
      </c>
      <c r="AE25" s="14">
        <v>4.4000000000000004</v>
      </c>
      <c r="AF25" s="14">
        <v>2.2000000000000002</v>
      </c>
      <c r="AG25" s="14">
        <v>4.9000000000000004</v>
      </c>
      <c r="AH25" s="14">
        <v>3.5</v>
      </c>
      <c r="AI25" s="14">
        <v>5.8</v>
      </c>
      <c r="AJ25" s="14">
        <v>3.5</v>
      </c>
      <c r="AK25" s="14">
        <v>1.6</v>
      </c>
      <c r="AL25" s="14">
        <v>2.2000000000000002</v>
      </c>
      <c r="AM25" s="14">
        <v>21.9</v>
      </c>
      <c r="AN25" s="14">
        <v>3.7</v>
      </c>
      <c r="AO25" s="14">
        <v>4.5</v>
      </c>
      <c r="AP25" s="14">
        <v>6.7</v>
      </c>
      <c r="AQ25" s="14">
        <v>2.2000000000000002</v>
      </c>
      <c r="AR25" s="14">
        <v>2.6</v>
      </c>
      <c r="AS25" s="14">
        <v>-0.2</v>
      </c>
      <c r="AT25" s="14">
        <v>-1.2</v>
      </c>
      <c r="AU25" s="14">
        <v>0.3</v>
      </c>
      <c r="AV25" s="14">
        <v>0.3</v>
      </c>
      <c r="AW25" s="14">
        <v>1.7</v>
      </c>
      <c r="AX25" s="14">
        <v>2.2000000000000002</v>
      </c>
      <c r="AY25" s="14">
        <v>3.1</v>
      </c>
      <c r="AZ25" s="14">
        <v>3.5</v>
      </c>
      <c r="BA25" s="14">
        <v>-2</v>
      </c>
      <c r="BB25" s="14">
        <v>5.9</v>
      </c>
      <c r="BC25" s="14">
        <v>1.9</v>
      </c>
      <c r="BD25" s="14">
        <v>4.0999999999999996</v>
      </c>
      <c r="BE25" s="14">
        <v>4.8</v>
      </c>
      <c r="BF25" s="14">
        <v>3.3</v>
      </c>
      <c r="BG25" s="14">
        <v>3.1</v>
      </c>
      <c r="BH25" s="14">
        <v>7.1</v>
      </c>
      <c r="BI25" s="14">
        <v>3.3</v>
      </c>
    </row>
    <row r="26" spans="1:61" ht="15" customHeight="1" x14ac:dyDescent="0.25">
      <c r="A26" s="12" t="s">
        <v>75</v>
      </c>
      <c r="B26" s="14">
        <v>2.2999999999999998</v>
      </c>
      <c r="C26" s="14">
        <v>3.5</v>
      </c>
      <c r="D26" s="14">
        <v>2.6</v>
      </c>
      <c r="E26" s="14">
        <v>1.7</v>
      </c>
      <c r="F26" s="14">
        <v>2.5</v>
      </c>
      <c r="G26" s="14">
        <v>3.7</v>
      </c>
      <c r="H26" s="14">
        <v>3</v>
      </c>
      <c r="I26" s="14">
        <v>3.3</v>
      </c>
      <c r="J26" s="14">
        <v>1.6</v>
      </c>
      <c r="K26" s="14">
        <v>1.8</v>
      </c>
      <c r="L26" s="14">
        <v>1.1000000000000001</v>
      </c>
      <c r="M26" s="14">
        <v>1.4</v>
      </c>
      <c r="N26" s="14">
        <v>1</v>
      </c>
      <c r="O26" s="14">
        <v>2.2999999999999998</v>
      </c>
      <c r="P26" s="14">
        <v>-0.2</v>
      </c>
      <c r="Q26" s="14">
        <v>0.8</v>
      </c>
      <c r="R26" s="14">
        <v>0.1</v>
      </c>
      <c r="S26" s="14">
        <v>0.4</v>
      </c>
      <c r="T26" s="14">
        <v>-0.8</v>
      </c>
      <c r="U26" s="14">
        <v>-0.4</v>
      </c>
      <c r="V26" s="14">
        <v>0.5</v>
      </c>
      <c r="W26" s="14">
        <v>0.6</v>
      </c>
      <c r="X26" s="14">
        <v>0.8</v>
      </c>
      <c r="Y26" s="14">
        <v>1.6</v>
      </c>
      <c r="Z26" s="14">
        <v>0.1</v>
      </c>
      <c r="AA26" s="14">
        <v>0.2</v>
      </c>
      <c r="AB26" s="14"/>
      <c r="AC26" s="14">
        <v>0.8</v>
      </c>
      <c r="AD26" s="14">
        <v>2.8</v>
      </c>
      <c r="AE26" s="14">
        <v>4.0999999999999996</v>
      </c>
      <c r="AF26" s="14">
        <v>2.2999999999999998</v>
      </c>
      <c r="AG26" s="14">
        <v>1.6</v>
      </c>
      <c r="AH26" s="14">
        <v>3.2</v>
      </c>
      <c r="AI26" s="14">
        <v>2.1</v>
      </c>
      <c r="AJ26" s="14">
        <v>1.8</v>
      </c>
      <c r="AK26" s="14">
        <v>-1.8</v>
      </c>
      <c r="AL26" s="14">
        <v>-1</v>
      </c>
      <c r="AM26" s="14">
        <v>0.9</v>
      </c>
      <c r="AN26" s="14">
        <v>2.1</v>
      </c>
      <c r="AO26" s="14">
        <v>2.4</v>
      </c>
      <c r="AP26" s="14">
        <v>1.9</v>
      </c>
      <c r="AQ26" s="14">
        <v>1.9</v>
      </c>
      <c r="AR26" s="14">
        <v>-1.3</v>
      </c>
      <c r="AS26" s="14">
        <v>-0.8</v>
      </c>
      <c r="AT26" s="14">
        <v>-0.3</v>
      </c>
      <c r="AU26" s="14">
        <v>-0.7</v>
      </c>
      <c r="AV26" s="14">
        <v>-1.3</v>
      </c>
      <c r="AW26" s="14">
        <v>-0.6</v>
      </c>
      <c r="AX26" s="14">
        <v>1.2</v>
      </c>
      <c r="AY26" s="14">
        <v>-0.3</v>
      </c>
      <c r="AZ26" s="14">
        <v>1.9</v>
      </c>
      <c r="BA26" s="14">
        <v>2.9</v>
      </c>
      <c r="BB26" s="14">
        <v>2.2000000000000002</v>
      </c>
      <c r="BC26" s="14">
        <v>3.6</v>
      </c>
      <c r="BD26" s="14">
        <v>2.4</v>
      </c>
      <c r="BE26" s="14">
        <v>1.8</v>
      </c>
      <c r="BF26" s="14">
        <v>-0.4</v>
      </c>
      <c r="BG26" s="14">
        <v>1</v>
      </c>
      <c r="BH26" s="14">
        <v>-2.2000000000000002</v>
      </c>
      <c r="BI26" s="14">
        <v>-0.8</v>
      </c>
    </row>
    <row r="27" spans="1:61" ht="15" customHeight="1" x14ac:dyDescent="0.25">
      <c r="A27" s="12" t="s">
        <v>76</v>
      </c>
      <c r="B27" s="14">
        <v>11.1</v>
      </c>
      <c r="C27" s="14">
        <v>7.7</v>
      </c>
      <c r="D27" s="14">
        <v>5.9</v>
      </c>
      <c r="E27" s="14">
        <v>3.4</v>
      </c>
      <c r="F27" s="14">
        <v>9.6</v>
      </c>
      <c r="G27" s="14">
        <v>5.2</v>
      </c>
      <c r="H27" s="14">
        <v>4.0999999999999996</v>
      </c>
      <c r="I27" s="14">
        <v>9.5</v>
      </c>
      <c r="J27" s="14">
        <v>7.7</v>
      </c>
      <c r="K27" s="14">
        <v>8.8000000000000007</v>
      </c>
      <c r="L27" s="14">
        <v>4.7</v>
      </c>
      <c r="M27" s="14">
        <v>6</v>
      </c>
      <c r="N27" s="14">
        <v>1.4</v>
      </c>
      <c r="O27" s="14">
        <v>5.0999999999999996</v>
      </c>
      <c r="P27" s="14">
        <v>-0.1</v>
      </c>
      <c r="Q27" s="14">
        <v>3.3</v>
      </c>
      <c r="R27" s="14">
        <v>1.8</v>
      </c>
      <c r="S27" s="14">
        <v>6.3</v>
      </c>
      <c r="T27" s="14">
        <v>5</v>
      </c>
      <c r="U27" s="14">
        <v>3.6</v>
      </c>
      <c r="V27" s="14">
        <v>2.7</v>
      </c>
      <c r="W27" s="14">
        <v>0.7</v>
      </c>
      <c r="X27" s="14">
        <v>-2.5</v>
      </c>
      <c r="Y27" s="14">
        <v>4.5999999999999996</v>
      </c>
      <c r="Z27" s="14">
        <v>6.8</v>
      </c>
      <c r="AA27" s="14">
        <v>5.3</v>
      </c>
      <c r="AB27" s="14"/>
      <c r="AC27" s="14">
        <v>-4.5</v>
      </c>
      <c r="AD27" s="14">
        <v>-0.1</v>
      </c>
      <c r="AE27" s="14">
        <v>1.9</v>
      </c>
      <c r="AF27" s="14">
        <v>3</v>
      </c>
      <c r="AG27" s="14">
        <v>5.5</v>
      </c>
      <c r="AH27" s="14">
        <v>6.8</v>
      </c>
      <c r="AI27" s="14">
        <v>6.3</v>
      </c>
      <c r="AJ27" s="14">
        <v>3.7</v>
      </c>
      <c r="AK27" s="14">
        <v>0.1</v>
      </c>
      <c r="AL27" s="14">
        <v>3.8</v>
      </c>
      <c r="AM27" s="14">
        <v>1</v>
      </c>
      <c r="AN27" s="14">
        <v>4.3</v>
      </c>
      <c r="AO27" s="14">
        <v>1.4</v>
      </c>
      <c r="AP27" s="14">
        <v>6.2</v>
      </c>
      <c r="AQ27" s="14">
        <v>-2.4</v>
      </c>
      <c r="AR27" s="14">
        <v>-3.6</v>
      </c>
      <c r="AS27" s="14">
        <v>-2.9</v>
      </c>
      <c r="AT27" s="14">
        <v>2.2000000000000002</v>
      </c>
      <c r="AU27" s="14">
        <v>3.8</v>
      </c>
      <c r="AV27" s="14">
        <v>0.6</v>
      </c>
      <c r="AW27" s="14">
        <v>3.5</v>
      </c>
      <c r="AX27" s="14">
        <v>-0.2</v>
      </c>
      <c r="AY27" s="14">
        <v>2.2999999999999998</v>
      </c>
      <c r="AZ27" s="14">
        <v>2.8</v>
      </c>
      <c r="BA27" s="14">
        <v>6.2</v>
      </c>
      <c r="BB27" s="14">
        <v>6.1</v>
      </c>
      <c r="BC27" s="14">
        <v>-3</v>
      </c>
      <c r="BD27" s="14">
        <v>1.9</v>
      </c>
      <c r="BE27" s="14">
        <v>-0.2</v>
      </c>
      <c r="BF27" s="14">
        <v>0.1</v>
      </c>
      <c r="BG27" s="14">
        <v>1.2</v>
      </c>
      <c r="BH27" s="14">
        <v>-1.6</v>
      </c>
      <c r="BI27" s="14">
        <v>-0.1</v>
      </c>
    </row>
    <row r="28" spans="1:61" ht="15" customHeight="1" x14ac:dyDescent="0.25">
      <c r="A28" s="12"/>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row>
    <row r="29" spans="1:61" ht="15" customHeight="1" x14ac:dyDescent="0.25">
      <c r="A29" s="12" t="s">
        <v>186</v>
      </c>
      <c r="B29" s="14">
        <v>9.6999999999999993</v>
      </c>
      <c r="C29" s="14">
        <v>2.7</v>
      </c>
      <c r="D29" s="14">
        <v>-4.0999999999999996</v>
      </c>
      <c r="E29" s="14">
        <v>0.6</v>
      </c>
      <c r="F29" s="14">
        <v>-5.3</v>
      </c>
      <c r="G29" s="14">
        <v>-1.8</v>
      </c>
      <c r="H29" s="14">
        <v>0.9</v>
      </c>
      <c r="I29" s="14">
        <v>6.2</v>
      </c>
      <c r="J29" s="14">
        <v>2.2999999999999998</v>
      </c>
      <c r="K29" s="14">
        <v>-2.2000000000000002</v>
      </c>
      <c r="L29" s="14">
        <v>2.4</v>
      </c>
      <c r="M29" s="14">
        <v>-8.6999999999999993</v>
      </c>
      <c r="N29" s="14">
        <v>-2.2000000000000002</v>
      </c>
      <c r="O29" s="14">
        <v>2.7</v>
      </c>
      <c r="P29" s="14">
        <v>6.5</v>
      </c>
      <c r="Q29" s="14">
        <v>6.6</v>
      </c>
      <c r="R29" s="14">
        <v>6.5</v>
      </c>
      <c r="S29" s="14">
        <v>1.9</v>
      </c>
      <c r="T29" s="14">
        <v>5.5</v>
      </c>
      <c r="U29" s="14">
        <v>6.1</v>
      </c>
      <c r="V29" s="14">
        <v>3</v>
      </c>
      <c r="W29" s="14">
        <v>1.1000000000000001</v>
      </c>
      <c r="X29" s="14">
        <v>1.1000000000000001</v>
      </c>
      <c r="Y29" s="14">
        <v>-1.2</v>
      </c>
      <c r="Z29" s="14">
        <v>1.8</v>
      </c>
      <c r="AA29" s="14">
        <v>3.9</v>
      </c>
      <c r="AB29" s="14"/>
      <c r="AC29" s="14">
        <v>6.7</v>
      </c>
      <c r="AD29" s="14">
        <v>6.1</v>
      </c>
      <c r="AE29" s="14">
        <v>6.7</v>
      </c>
      <c r="AF29" s="14">
        <v>10</v>
      </c>
      <c r="AG29" s="14">
        <v>2.4</v>
      </c>
      <c r="AH29" s="14">
        <v>1.3</v>
      </c>
      <c r="AI29" s="14">
        <v>-4</v>
      </c>
      <c r="AJ29" s="14">
        <v>-1.7</v>
      </c>
      <c r="AK29" s="14">
        <v>0.1</v>
      </c>
      <c r="AL29" s="14">
        <v>3.3</v>
      </c>
      <c r="AM29" s="14">
        <v>6.9</v>
      </c>
      <c r="AN29" s="14">
        <v>14.7</v>
      </c>
      <c r="AO29" s="14">
        <v>-2.9</v>
      </c>
      <c r="AP29" s="14">
        <v>-8.6</v>
      </c>
      <c r="AQ29" s="14">
        <v>-7.3</v>
      </c>
      <c r="AR29" s="14">
        <v>5.5</v>
      </c>
      <c r="AS29" s="14">
        <v>-6.3</v>
      </c>
      <c r="AT29" s="14">
        <v>-1.6</v>
      </c>
      <c r="AU29" s="14">
        <v>-2.4</v>
      </c>
      <c r="AV29" s="14">
        <v>29.1</v>
      </c>
      <c r="AW29" s="14">
        <v>-9.1</v>
      </c>
      <c r="AX29" s="14">
        <v>6</v>
      </c>
      <c r="AY29" s="14">
        <v>3.1</v>
      </c>
      <c r="AZ29" s="14">
        <v>7.4</v>
      </c>
      <c r="BA29" s="14">
        <v>-2.5</v>
      </c>
      <c r="BB29" s="14">
        <v>2.4</v>
      </c>
      <c r="BC29" s="14">
        <v>3.4</v>
      </c>
      <c r="BD29" s="14">
        <v>1.3</v>
      </c>
      <c r="BE29" s="14">
        <v>-1.4</v>
      </c>
      <c r="BF29" s="14">
        <v>2.7</v>
      </c>
      <c r="BG29" s="14">
        <v>2.6</v>
      </c>
      <c r="BH29" s="14">
        <v>1.7</v>
      </c>
      <c r="BI29" s="14">
        <v>2.5</v>
      </c>
    </row>
    <row r="30" spans="1:61" ht="15" customHeight="1" x14ac:dyDescent="0.25">
      <c r="A30" s="3" t="s">
        <v>80</v>
      </c>
      <c r="B30" s="14">
        <v>11.3</v>
      </c>
      <c r="C30" s="14">
        <v>2.2000000000000002</v>
      </c>
      <c r="D30" s="14">
        <v>-2.7</v>
      </c>
      <c r="E30" s="14">
        <v>2</v>
      </c>
      <c r="F30" s="14">
        <v>-6.2</v>
      </c>
      <c r="G30" s="14">
        <v>-4.9000000000000004</v>
      </c>
      <c r="H30" s="14">
        <v>0.2</v>
      </c>
      <c r="I30" s="14">
        <v>10.4</v>
      </c>
      <c r="J30" s="14">
        <v>2.2000000000000002</v>
      </c>
      <c r="K30" s="14">
        <v>-2.5</v>
      </c>
      <c r="L30" s="14">
        <v>2.8</v>
      </c>
      <c r="M30" s="14">
        <v>-10</v>
      </c>
      <c r="N30" s="14">
        <v>-2.2000000000000002</v>
      </c>
      <c r="O30" s="14">
        <v>3.7</v>
      </c>
      <c r="P30" s="14">
        <v>6.7</v>
      </c>
      <c r="Q30" s="14">
        <v>8.6999999999999993</v>
      </c>
      <c r="R30" s="14">
        <v>9.1</v>
      </c>
      <c r="S30" s="14">
        <v>1.7</v>
      </c>
      <c r="T30" s="14">
        <v>5.6</v>
      </c>
      <c r="U30" s="14">
        <v>7.3</v>
      </c>
      <c r="V30" s="14">
        <v>2.2000000000000002</v>
      </c>
      <c r="W30" s="14">
        <v>0.9</v>
      </c>
      <c r="X30" s="14">
        <v>0.1</v>
      </c>
      <c r="Y30" s="14">
        <v>-1.1000000000000001</v>
      </c>
      <c r="Z30" s="14">
        <v>1.6</v>
      </c>
      <c r="AA30" s="14">
        <v>4.5</v>
      </c>
      <c r="AB30" s="14"/>
      <c r="AC30" s="14">
        <v>6</v>
      </c>
      <c r="AD30" s="14">
        <v>7.9</v>
      </c>
      <c r="AE30" s="14">
        <v>7.5</v>
      </c>
      <c r="AF30" s="14">
        <v>9.9</v>
      </c>
      <c r="AG30" s="14">
        <v>1.9</v>
      </c>
      <c r="AH30" s="14">
        <v>0.1</v>
      </c>
      <c r="AI30" s="14">
        <v>-7.1</v>
      </c>
      <c r="AJ30" s="14">
        <v>-2.7</v>
      </c>
      <c r="AK30" s="14">
        <v>1.7</v>
      </c>
      <c r="AL30" s="14">
        <v>3.9</v>
      </c>
      <c r="AM30" s="14">
        <v>6.5</v>
      </c>
      <c r="AN30" s="14">
        <v>18</v>
      </c>
      <c r="AO30" s="14">
        <v>-4.3</v>
      </c>
      <c r="AP30" s="14">
        <v>-11.4</v>
      </c>
      <c r="AQ30" s="14">
        <v>-8.3000000000000007</v>
      </c>
      <c r="AR30" s="14">
        <v>6.7</v>
      </c>
      <c r="AS30" s="14">
        <v>-5.3</v>
      </c>
      <c r="AT30" s="14">
        <v>-1.1000000000000001</v>
      </c>
      <c r="AU30" s="14">
        <v>-2.2000000000000002</v>
      </c>
      <c r="AV30" s="14">
        <v>35.5</v>
      </c>
      <c r="AW30" s="14">
        <v>-10.7</v>
      </c>
      <c r="AX30" s="14">
        <v>7.2</v>
      </c>
      <c r="AY30" s="14">
        <v>3.4</v>
      </c>
      <c r="AZ30" s="14">
        <v>7.9</v>
      </c>
      <c r="BA30" s="14">
        <v>-3.9</v>
      </c>
      <c r="BB30" s="14">
        <v>3.2</v>
      </c>
      <c r="BC30" s="14">
        <v>4.7</v>
      </c>
      <c r="BD30" s="14">
        <v>1.2</v>
      </c>
      <c r="BE30" s="14">
        <v>-1.5</v>
      </c>
      <c r="BF30" s="14">
        <v>2.4</v>
      </c>
      <c r="BG30" s="14">
        <v>1.4</v>
      </c>
      <c r="BH30" s="14">
        <v>1.4</v>
      </c>
      <c r="BI30" s="14">
        <v>1</v>
      </c>
    </row>
    <row r="31" spans="1:61" ht="15" customHeight="1" x14ac:dyDescent="0.25">
      <c r="A31" s="3" t="s">
        <v>175</v>
      </c>
      <c r="B31" s="14">
        <v>4.7</v>
      </c>
      <c r="C31" s="14">
        <v>5.2</v>
      </c>
      <c r="D31" s="14">
        <v>9.5</v>
      </c>
      <c r="E31" s="14">
        <v>1.5</v>
      </c>
      <c r="F31" s="14">
        <v>-11.6</v>
      </c>
      <c r="G31" s="14">
        <v>-7.1</v>
      </c>
      <c r="H31" s="14">
        <v>-0.6</v>
      </c>
      <c r="I31" s="14">
        <v>18.2</v>
      </c>
      <c r="J31" s="14">
        <v>1.9</v>
      </c>
      <c r="K31" s="14">
        <v>-5.8</v>
      </c>
      <c r="L31" s="14">
        <v>2.6</v>
      </c>
      <c r="M31" s="14">
        <v>-10.5</v>
      </c>
      <c r="N31" s="14">
        <v>-4.2</v>
      </c>
      <c r="O31" s="14">
        <v>-1.5</v>
      </c>
      <c r="P31" s="14">
        <v>3.2</v>
      </c>
      <c r="Q31" s="14">
        <v>-0.8</v>
      </c>
      <c r="R31" s="14">
        <v>5</v>
      </c>
      <c r="S31" s="14">
        <v>-0.2</v>
      </c>
      <c r="T31" s="14">
        <v>11.1</v>
      </c>
      <c r="U31" s="14">
        <v>0.8</v>
      </c>
      <c r="V31" s="14">
        <v>-2.1</v>
      </c>
      <c r="W31" s="14">
        <v>-4</v>
      </c>
      <c r="X31" s="14">
        <v>6.9</v>
      </c>
      <c r="Y31" s="14">
        <v>1.5</v>
      </c>
      <c r="Z31" s="14">
        <v>6</v>
      </c>
      <c r="AA31" s="14">
        <v>0.4</v>
      </c>
      <c r="AB31" s="14"/>
      <c r="AC31" s="14">
        <v>4</v>
      </c>
      <c r="AD31" s="14">
        <v>5.9</v>
      </c>
      <c r="AE31" s="14">
        <v>1.3</v>
      </c>
      <c r="AF31" s="14">
        <v>2.8</v>
      </c>
      <c r="AG31" s="14">
        <v>1.3</v>
      </c>
      <c r="AH31" s="14">
        <v>2.9</v>
      </c>
      <c r="AI31" s="14">
        <v>-5.7</v>
      </c>
      <c r="AJ31" s="14">
        <v>-3.9</v>
      </c>
      <c r="AK31" s="14">
        <v>4.5999999999999996</v>
      </c>
      <c r="AL31" s="14">
        <v>5.7</v>
      </c>
      <c r="AM31" s="14">
        <v>5.9</v>
      </c>
      <c r="AN31" s="14">
        <v>5.0999999999999996</v>
      </c>
      <c r="AO31" s="14">
        <v>0.8</v>
      </c>
      <c r="AP31" s="14">
        <v>-14.7</v>
      </c>
      <c r="AQ31" s="14">
        <v>-16</v>
      </c>
      <c r="AR31" s="14">
        <v>-3.1</v>
      </c>
      <c r="AS31" s="14">
        <v>-12.4</v>
      </c>
      <c r="AT31" s="14">
        <v>-11.8</v>
      </c>
      <c r="AU31" s="14">
        <v>6.7</v>
      </c>
      <c r="AV31" s="14">
        <v>19.7</v>
      </c>
      <c r="AW31" s="14">
        <v>24.6</v>
      </c>
      <c r="AX31" s="14">
        <v>12.7</v>
      </c>
      <c r="AY31" s="14">
        <v>9.1</v>
      </c>
      <c r="AZ31" s="14">
        <v>3.7</v>
      </c>
      <c r="BA31" s="14">
        <v>-0.4</v>
      </c>
      <c r="BB31" s="14">
        <v>5.9</v>
      </c>
      <c r="BC31" s="14">
        <v>1.1000000000000001</v>
      </c>
      <c r="BD31" s="14">
        <v>-1.5</v>
      </c>
      <c r="BE31" s="14">
        <v>-0.9</v>
      </c>
      <c r="BF31" s="14">
        <v>4</v>
      </c>
      <c r="BG31" s="14">
        <v>2.1</v>
      </c>
      <c r="BH31" s="14">
        <v>1.3</v>
      </c>
      <c r="BI31" s="14">
        <v>1.1000000000000001</v>
      </c>
    </row>
    <row r="32" spans="1:61" ht="15" customHeight="1" x14ac:dyDescent="0.25">
      <c r="A32" s="12" t="s">
        <v>176</v>
      </c>
      <c r="B32" s="14">
        <v>14.1</v>
      </c>
      <c r="C32" s="14">
        <v>1</v>
      </c>
      <c r="D32" s="14">
        <v>-7.8</v>
      </c>
      <c r="E32" s="14">
        <v>2.2000000000000002</v>
      </c>
      <c r="F32" s="14">
        <v>-3.3</v>
      </c>
      <c r="G32" s="14">
        <v>-3.9</v>
      </c>
      <c r="H32" s="14">
        <v>0.6</v>
      </c>
      <c r="I32" s="14">
        <v>6.6</v>
      </c>
      <c r="J32" s="14">
        <v>2.2999999999999998</v>
      </c>
      <c r="K32" s="14">
        <v>-0.6</v>
      </c>
      <c r="L32" s="14">
        <v>2.9</v>
      </c>
      <c r="M32" s="14">
        <v>-9.6</v>
      </c>
      <c r="N32" s="14">
        <v>-1</v>
      </c>
      <c r="O32" s="14">
        <v>6.6</v>
      </c>
      <c r="P32" s="14">
        <v>8.4</v>
      </c>
      <c r="Q32" s="14">
        <v>13.2</v>
      </c>
      <c r="R32" s="14">
        <v>10.8</v>
      </c>
      <c r="S32" s="14">
        <v>2.4</v>
      </c>
      <c r="T32" s="14">
        <v>3.4</v>
      </c>
      <c r="U32" s="14">
        <v>10</v>
      </c>
      <c r="V32" s="14">
        <v>3.8</v>
      </c>
      <c r="W32" s="14">
        <v>2.7</v>
      </c>
      <c r="X32" s="14">
        <v>-2.2999999999999998</v>
      </c>
      <c r="Y32" s="14">
        <v>-2.1</v>
      </c>
      <c r="Z32" s="14">
        <v>-0.2</v>
      </c>
      <c r="AA32" s="14">
        <v>6.4</v>
      </c>
      <c r="AB32" s="14"/>
      <c r="AC32" s="14">
        <v>6.9</v>
      </c>
      <c r="AD32" s="14">
        <v>8.6999999999999993</v>
      </c>
      <c r="AE32" s="14">
        <v>10.3</v>
      </c>
      <c r="AF32" s="14">
        <v>12.9</v>
      </c>
      <c r="AG32" s="14">
        <v>2.1</v>
      </c>
      <c r="AH32" s="14">
        <v>-1</v>
      </c>
      <c r="AI32" s="14">
        <v>-7.7</v>
      </c>
      <c r="AJ32" s="14">
        <v>-2</v>
      </c>
      <c r="AK32" s="14">
        <v>0.2</v>
      </c>
      <c r="AL32" s="14">
        <v>3</v>
      </c>
      <c r="AM32" s="14">
        <v>6.8</v>
      </c>
      <c r="AN32" s="14">
        <v>25.4</v>
      </c>
      <c r="AO32" s="14">
        <v>-6.7</v>
      </c>
      <c r="AP32" s="14">
        <v>-9.6</v>
      </c>
      <c r="AQ32" s="14">
        <v>-4.5</v>
      </c>
      <c r="AR32" s="14">
        <v>11</v>
      </c>
      <c r="AS32" s="14">
        <v>-2.7</v>
      </c>
      <c r="AT32" s="14">
        <v>2.2999999999999998</v>
      </c>
      <c r="AU32" s="14">
        <v>-4.5999999999999996</v>
      </c>
      <c r="AV32" s="14">
        <v>40</v>
      </c>
      <c r="AW32" s="14">
        <v>-19.100000000000001</v>
      </c>
      <c r="AX32" s="14">
        <v>5.2</v>
      </c>
      <c r="AY32" s="14">
        <v>1.2</v>
      </c>
      <c r="AZ32" s="14">
        <v>9.6999999999999993</v>
      </c>
      <c r="BA32" s="14">
        <v>-5.3</v>
      </c>
      <c r="BB32" s="14">
        <v>2</v>
      </c>
      <c r="BC32" s="14">
        <v>6.4</v>
      </c>
      <c r="BD32" s="14">
        <v>2.4</v>
      </c>
      <c r="BE32" s="14">
        <v>-1.7</v>
      </c>
      <c r="BF32" s="14">
        <v>1.7</v>
      </c>
      <c r="BG32" s="14">
        <v>1.1000000000000001</v>
      </c>
      <c r="BH32" s="14">
        <v>1.4</v>
      </c>
      <c r="BI32" s="14">
        <v>1</v>
      </c>
    </row>
    <row r="33" spans="1:61" ht="15" customHeight="1" x14ac:dyDescent="0.25">
      <c r="A33" s="12" t="s">
        <v>81</v>
      </c>
      <c r="B33" s="14">
        <v>4.3</v>
      </c>
      <c r="C33" s="14">
        <v>4.5</v>
      </c>
      <c r="D33" s="14">
        <v>-9.4</v>
      </c>
      <c r="E33" s="14">
        <v>-4.7</v>
      </c>
      <c r="F33" s="14">
        <v>-1.6</v>
      </c>
      <c r="G33" s="14">
        <v>10.199999999999999</v>
      </c>
      <c r="H33" s="14">
        <v>3.4</v>
      </c>
      <c r="I33" s="14">
        <v>-7.1</v>
      </c>
      <c r="J33" s="14">
        <v>2.7</v>
      </c>
      <c r="K33" s="14">
        <v>-1.1000000000000001</v>
      </c>
      <c r="L33" s="14">
        <v>0.8</v>
      </c>
      <c r="M33" s="14">
        <v>-3.9</v>
      </c>
      <c r="N33" s="14">
        <v>-2.2000000000000002</v>
      </c>
      <c r="O33" s="14">
        <v>-1.3</v>
      </c>
      <c r="P33" s="14">
        <v>5.9</v>
      </c>
      <c r="Q33" s="14">
        <v>-1.6</v>
      </c>
      <c r="R33" s="14">
        <v>-4.5999999999999996</v>
      </c>
      <c r="S33" s="14">
        <v>2.7</v>
      </c>
      <c r="T33" s="14">
        <v>5.0999999999999996</v>
      </c>
      <c r="U33" s="14">
        <v>0.1</v>
      </c>
      <c r="V33" s="14">
        <v>7.4</v>
      </c>
      <c r="W33" s="14">
        <v>2</v>
      </c>
      <c r="X33" s="14">
        <v>6</v>
      </c>
      <c r="Y33" s="14">
        <v>-1.8</v>
      </c>
      <c r="Z33" s="14">
        <v>2.6</v>
      </c>
      <c r="AA33" s="14">
        <v>0.7</v>
      </c>
      <c r="AB33" s="14"/>
      <c r="AC33" s="14">
        <v>9.9</v>
      </c>
      <c r="AD33" s="14">
        <v>-1.7</v>
      </c>
      <c r="AE33" s="14">
        <v>2.7</v>
      </c>
      <c r="AF33" s="14">
        <v>10.4</v>
      </c>
      <c r="AG33" s="14">
        <v>5.0999999999999996</v>
      </c>
      <c r="AH33" s="14">
        <v>6.8</v>
      </c>
      <c r="AI33" s="14">
        <v>10.1</v>
      </c>
      <c r="AJ33" s="14">
        <v>1.9</v>
      </c>
      <c r="AK33" s="14">
        <v>-6.1</v>
      </c>
      <c r="AL33" s="14">
        <v>0.8</v>
      </c>
      <c r="AM33" s="14">
        <v>8.9</v>
      </c>
      <c r="AN33" s="14">
        <v>0.8</v>
      </c>
      <c r="AO33" s="14">
        <v>3.7</v>
      </c>
      <c r="AP33" s="14">
        <v>4</v>
      </c>
      <c r="AQ33" s="14">
        <v>-3.2</v>
      </c>
      <c r="AR33" s="14">
        <v>1.2</v>
      </c>
      <c r="AS33" s="14">
        <v>-9.6999999999999993</v>
      </c>
      <c r="AT33" s="14">
        <v>-3.2</v>
      </c>
      <c r="AU33" s="14">
        <v>-3.2</v>
      </c>
      <c r="AV33" s="14">
        <v>4.4000000000000004</v>
      </c>
      <c r="AW33" s="14">
        <v>-1.1000000000000001</v>
      </c>
      <c r="AX33" s="14">
        <v>0.7</v>
      </c>
      <c r="AY33" s="14">
        <v>1.6</v>
      </c>
      <c r="AZ33" s="14">
        <v>4.5999999999999996</v>
      </c>
      <c r="BA33" s="14">
        <v>4.3</v>
      </c>
      <c r="BB33" s="14">
        <v>-1.3</v>
      </c>
      <c r="BC33" s="14">
        <v>-3</v>
      </c>
      <c r="BD33" s="14">
        <v>2</v>
      </c>
      <c r="BE33" s="14">
        <v>-1.1000000000000001</v>
      </c>
      <c r="BF33" s="14">
        <v>4.3</v>
      </c>
      <c r="BG33" s="14">
        <v>9.1</v>
      </c>
      <c r="BH33" s="14">
        <v>3.6</v>
      </c>
      <c r="BI33" s="14">
        <v>9.9</v>
      </c>
    </row>
    <row r="34" spans="1:61" ht="15" customHeight="1" x14ac:dyDescent="0.25">
      <c r="A34" s="3"/>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row>
    <row r="35" spans="1:61" ht="15" customHeight="1" x14ac:dyDescent="0.25">
      <c r="A35" s="12" t="s">
        <v>64</v>
      </c>
      <c r="B35" s="14">
        <v>-0.6</v>
      </c>
      <c r="C35" s="14">
        <v>-0.7</v>
      </c>
      <c r="D35" s="14">
        <v>-0.6</v>
      </c>
      <c r="E35" s="14">
        <v>0.5</v>
      </c>
      <c r="F35" s="14">
        <v>1.5</v>
      </c>
      <c r="G35" s="14">
        <v>-1.3</v>
      </c>
      <c r="H35" s="14">
        <v>0.3</v>
      </c>
      <c r="I35" s="14">
        <v>-0.3</v>
      </c>
      <c r="J35" s="14">
        <v>0</v>
      </c>
      <c r="K35" s="14">
        <v>0.1</v>
      </c>
      <c r="L35" s="14">
        <v>0.3</v>
      </c>
      <c r="M35" s="14">
        <v>-1.2</v>
      </c>
      <c r="N35" s="14">
        <v>-0.1</v>
      </c>
      <c r="O35" s="14">
        <v>0.5</v>
      </c>
      <c r="P35" s="14">
        <v>0.4</v>
      </c>
      <c r="Q35" s="14">
        <v>0.1</v>
      </c>
      <c r="R35" s="14">
        <v>0.8</v>
      </c>
      <c r="S35" s="14">
        <v>-1.2</v>
      </c>
      <c r="T35" s="14">
        <v>0.1</v>
      </c>
      <c r="U35" s="14">
        <v>1</v>
      </c>
      <c r="V35" s="14">
        <v>-0.1</v>
      </c>
      <c r="W35" s="14">
        <v>-0.1</v>
      </c>
      <c r="X35" s="14">
        <v>0.1</v>
      </c>
      <c r="Y35" s="14">
        <v>-1.2</v>
      </c>
      <c r="Z35" s="14">
        <v>0.8</v>
      </c>
      <c r="AA35" s="14">
        <v>0.1</v>
      </c>
      <c r="AB35" s="14"/>
      <c r="AC35" s="14">
        <v>0.3</v>
      </c>
      <c r="AD35" s="14">
        <v>0.2</v>
      </c>
      <c r="AE35" s="14">
        <v>0.1</v>
      </c>
      <c r="AF35" s="14">
        <v>-0.8</v>
      </c>
      <c r="AG35" s="14">
        <v>-0.1</v>
      </c>
      <c r="AH35" s="14">
        <v>0.6</v>
      </c>
      <c r="AI35" s="14">
        <v>-0.5</v>
      </c>
      <c r="AJ35" s="14">
        <v>-0.1</v>
      </c>
      <c r="AK35" s="14">
        <v>0.2</v>
      </c>
      <c r="AL35" s="14">
        <v>0</v>
      </c>
      <c r="AM35" s="14">
        <v>-0.1</v>
      </c>
      <c r="AN35" s="14">
        <v>0.1</v>
      </c>
      <c r="AO35" s="14">
        <v>0.2</v>
      </c>
      <c r="AP35" s="14">
        <v>-0.8</v>
      </c>
      <c r="AQ35" s="14">
        <v>1.1000000000000001</v>
      </c>
      <c r="AR35" s="14">
        <v>-0.5</v>
      </c>
      <c r="AS35" s="14">
        <v>0</v>
      </c>
      <c r="AT35" s="14">
        <v>0.2</v>
      </c>
      <c r="AU35" s="14">
        <v>0.2</v>
      </c>
      <c r="AV35" s="14">
        <v>0.1</v>
      </c>
      <c r="AW35" s="14">
        <v>0.1</v>
      </c>
      <c r="AX35" s="14">
        <v>0</v>
      </c>
      <c r="AY35" s="14">
        <v>0.1</v>
      </c>
      <c r="AZ35" s="14">
        <v>0.4</v>
      </c>
      <c r="BA35" s="14">
        <v>-0.9</v>
      </c>
      <c r="BB35" s="14">
        <v>1.7</v>
      </c>
      <c r="BC35" s="14">
        <v>0.5</v>
      </c>
      <c r="BD35" s="14">
        <v>-2.2999999999999998</v>
      </c>
      <c r="BE35" s="14">
        <v>-0.3</v>
      </c>
      <c r="BF35" s="14">
        <v>0.2</v>
      </c>
      <c r="BG35" s="14">
        <v>0.2</v>
      </c>
      <c r="BH35" s="14">
        <v>0.2</v>
      </c>
      <c r="BI35" s="14">
        <v>0</v>
      </c>
    </row>
    <row r="36" spans="1:61" ht="15" customHeight="1" x14ac:dyDescent="0.25">
      <c r="A36" s="12"/>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row>
    <row r="37" spans="1:61" ht="15" customHeight="1" x14ac:dyDescent="0.25">
      <c r="A37" s="12" t="s">
        <v>65</v>
      </c>
      <c r="B37" s="14">
        <v>6.4</v>
      </c>
      <c r="C37" s="14">
        <v>2.5</v>
      </c>
      <c r="D37" s="14">
        <v>0.7</v>
      </c>
      <c r="E37" s="14">
        <v>3.8</v>
      </c>
      <c r="F37" s="14">
        <v>2.4</v>
      </c>
      <c r="G37" s="14">
        <v>0.6</v>
      </c>
      <c r="H37" s="14">
        <v>3.8</v>
      </c>
      <c r="I37" s="14">
        <v>3.9</v>
      </c>
      <c r="J37" s="14">
        <v>3.2</v>
      </c>
      <c r="K37" s="14">
        <v>1.5</v>
      </c>
      <c r="L37" s="14">
        <v>2</v>
      </c>
      <c r="M37" s="14">
        <v>-3.7</v>
      </c>
      <c r="N37" s="14">
        <v>-0.7</v>
      </c>
      <c r="O37" s="14">
        <v>2.2999999999999998</v>
      </c>
      <c r="P37" s="14">
        <v>2.2000000000000002</v>
      </c>
      <c r="Q37" s="14">
        <v>3.3</v>
      </c>
      <c r="R37" s="14">
        <v>4.0999999999999996</v>
      </c>
      <c r="S37" s="14">
        <v>1.1000000000000001</v>
      </c>
      <c r="T37" s="14">
        <v>2.5</v>
      </c>
      <c r="U37" s="14">
        <v>4.5999999999999996</v>
      </c>
      <c r="V37" s="14">
        <v>2.9</v>
      </c>
      <c r="W37" s="14">
        <v>2.2999999999999998</v>
      </c>
      <c r="X37" s="14">
        <v>1.4</v>
      </c>
      <c r="Y37" s="14">
        <v>-0.5</v>
      </c>
      <c r="Z37" s="14">
        <v>3</v>
      </c>
      <c r="AA37" s="14">
        <v>2.9</v>
      </c>
      <c r="AB37" s="14"/>
      <c r="AC37" s="14">
        <v>4</v>
      </c>
      <c r="AD37" s="14">
        <v>4.5</v>
      </c>
      <c r="AE37" s="14">
        <v>5.5</v>
      </c>
      <c r="AF37" s="14">
        <v>5.2</v>
      </c>
      <c r="AG37" s="14">
        <v>3.2</v>
      </c>
      <c r="AH37" s="14">
        <v>3.1</v>
      </c>
      <c r="AI37" s="14">
        <v>0.1</v>
      </c>
      <c r="AJ37" s="14">
        <v>0.2</v>
      </c>
      <c r="AK37" s="14">
        <v>0.6</v>
      </c>
      <c r="AL37" s="14">
        <v>1.6</v>
      </c>
      <c r="AM37" s="14">
        <v>3.4</v>
      </c>
      <c r="AN37" s="14">
        <v>5.2</v>
      </c>
      <c r="AO37" s="14">
        <v>0.6</v>
      </c>
      <c r="AP37" s="14">
        <v>-2.6</v>
      </c>
      <c r="AQ37" s="14">
        <v>-0.1</v>
      </c>
      <c r="AR37" s="14">
        <v>0.7</v>
      </c>
      <c r="AS37" s="14">
        <v>-2</v>
      </c>
      <c r="AT37" s="14">
        <v>-0.5</v>
      </c>
      <c r="AU37" s="14">
        <v>0.3</v>
      </c>
      <c r="AV37" s="14">
        <v>6.9</v>
      </c>
      <c r="AW37" s="14">
        <v>-1</v>
      </c>
      <c r="AX37" s="14">
        <v>2.8</v>
      </c>
      <c r="AY37" s="14">
        <v>2.4</v>
      </c>
      <c r="AZ37" s="14">
        <v>3.3</v>
      </c>
      <c r="BA37" s="14">
        <v>-4.0999999999999996</v>
      </c>
      <c r="BB37" s="14">
        <v>6</v>
      </c>
      <c r="BC37" s="14">
        <v>5</v>
      </c>
      <c r="BD37" s="14">
        <v>-1.1000000000000001</v>
      </c>
      <c r="BE37" s="14">
        <v>0.4</v>
      </c>
      <c r="BF37" s="14">
        <v>2.5</v>
      </c>
      <c r="BG37" s="14">
        <v>2.4</v>
      </c>
      <c r="BH37" s="14">
        <v>1.9</v>
      </c>
      <c r="BI37" s="14">
        <v>1.5</v>
      </c>
    </row>
    <row r="38" spans="1:61" ht="15" customHeight="1" x14ac:dyDescent="0.25">
      <c r="A38" s="3"/>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row>
    <row r="39" spans="1:61" ht="15" customHeight="1" x14ac:dyDescent="0.25">
      <c r="A39" s="12" t="s">
        <v>66</v>
      </c>
      <c r="B39" s="14">
        <v>13.1</v>
      </c>
      <c r="C39" s="14">
        <v>9.1999999999999993</v>
      </c>
      <c r="D39" s="14">
        <v>9.6999999999999993</v>
      </c>
      <c r="E39" s="14">
        <v>12</v>
      </c>
      <c r="F39" s="14">
        <v>2.7</v>
      </c>
      <c r="G39" s="14">
        <v>-3.8</v>
      </c>
      <c r="H39" s="14">
        <v>9.6999999999999993</v>
      </c>
      <c r="I39" s="14">
        <v>-1</v>
      </c>
      <c r="J39" s="14">
        <v>2.5</v>
      </c>
      <c r="K39" s="14">
        <v>8.1999999999999993</v>
      </c>
      <c r="L39" s="14">
        <v>0.9</v>
      </c>
      <c r="M39" s="14">
        <v>2.8</v>
      </c>
      <c r="N39" s="14">
        <v>-1.8</v>
      </c>
      <c r="O39" s="14">
        <v>3.3</v>
      </c>
      <c r="P39" s="14">
        <v>7.9</v>
      </c>
      <c r="Q39" s="14">
        <v>3.9</v>
      </c>
      <c r="R39" s="14">
        <v>1.6</v>
      </c>
      <c r="S39" s="14">
        <v>4.9000000000000004</v>
      </c>
      <c r="T39" s="14">
        <v>8.3000000000000007</v>
      </c>
      <c r="U39" s="14">
        <v>8.6999999999999993</v>
      </c>
      <c r="V39" s="14">
        <v>5.9</v>
      </c>
      <c r="W39" s="14">
        <v>7</v>
      </c>
      <c r="X39" s="14">
        <v>3.6</v>
      </c>
      <c r="Y39" s="14">
        <v>4.2</v>
      </c>
      <c r="Z39" s="14">
        <v>8.6999999999999993</v>
      </c>
      <c r="AA39" s="14">
        <v>9.9</v>
      </c>
      <c r="AB39" s="14"/>
      <c r="AC39" s="14">
        <v>4.0999999999999996</v>
      </c>
      <c r="AD39" s="14">
        <v>9.6</v>
      </c>
      <c r="AE39" s="14">
        <v>6.6</v>
      </c>
      <c r="AF39" s="14">
        <v>9</v>
      </c>
      <c r="AG39" s="14">
        <v>12.1</v>
      </c>
      <c r="AH39" s="14">
        <v>1.5</v>
      </c>
      <c r="AI39" s="14">
        <v>0.5</v>
      </c>
      <c r="AJ39" s="14">
        <v>1.8</v>
      </c>
      <c r="AK39" s="14">
        <v>8.1999999999999993</v>
      </c>
      <c r="AL39" s="14">
        <v>5.7</v>
      </c>
      <c r="AM39" s="14">
        <v>7.2</v>
      </c>
      <c r="AN39" s="14">
        <v>5.4</v>
      </c>
      <c r="AO39" s="14">
        <v>1.7</v>
      </c>
      <c r="AP39" s="14">
        <v>-8.6999999999999993</v>
      </c>
      <c r="AQ39" s="14">
        <v>9.6999999999999993</v>
      </c>
      <c r="AR39" s="14">
        <v>5.7</v>
      </c>
      <c r="AS39" s="14">
        <v>3.7</v>
      </c>
      <c r="AT39" s="14">
        <v>3</v>
      </c>
      <c r="AU39" s="14">
        <v>5.0999999999999996</v>
      </c>
      <c r="AV39" s="14">
        <v>8.4</v>
      </c>
      <c r="AW39" s="14">
        <v>2</v>
      </c>
      <c r="AX39" s="14">
        <v>6.9</v>
      </c>
      <c r="AY39" s="14">
        <v>4.9000000000000004</v>
      </c>
      <c r="AZ39" s="14">
        <v>2.8</v>
      </c>
      <c r="BA39" s="14">
        <v>-3.8</v>
      </c>
      <c r="BB39" s="14">
        <v>6.9</v>
      </c>
      <c r="BC39" s="14">
        <v>4.4000000000000004</v>
      </c>
      <c r="BD39" s="14">
        <v>-0.5</v>
      </c>
      <c r="BE39" s="14">
        <v>-0.4</v>
      </c>
      <c r="BF39" s="14">
        <v>2.4</v>
      </c>
      <c r="BG39" s="14">
        <v>2.2000000000000002</v>
      </c>
      <c r="BH39" s="14">
        <v>2.2000000000000002</v>
      </c>
      <c r="BI39" s="14">
        <v>2.1</v>
      </c>
    </row>
    <row r="40" spans="1:61" ht="15" customHeight="1" x14ac:dyDescent="0.25">
      <c r="A40" s="3"/>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row>
    <row r="41" spans="1:61" ht="15" customHeight="1" x14ac:dyDescent="0.25">
      <c r="A41" s="12" t="s">
        <v>67</v>
      </c>
      <c r="B41" s="14">
        <v>8.3000000000000007</v>
      </c>
      <c r="C41" s="14">
        <v>4.4000000000000004</v>
      </c>
      <c r="D41" s="14">
        <v>3.4</v>
      </c>
      <c r="E41" s="14">
        <v>6.3</v>
      </c>
      <c r="F41" s="14">
        <v>2.5</v>
      </c>
      <c r="G41" s="14">
        <v>-0.9</v>
      </c>
      <c r="H41" s="14">
        <v>5.7</v>
      </c>
      <c r="I41" s="14">
        <v>2.2999999999999998</v>
      </c>
      <c r="J41" s="14">
        <v>3</v>
      </c>
      <c r="K41" s="14">
        <v>3.5</v>
      </c>
      <c r="L41" s="14">
        <v>1.6</v>
      </c>
      <c r="M41" s="14">
        <v>-1.5</v>
      </c>
      <c r="N41" s="14">
        <v>-1.1000000000000001</v>
      </c>
      <c r="O41" s="14">
        <v>2.6</v>
      </c>
      <c r="P41" s="14">
        <v>4.2</v>
      </c>
      <c r="Q41" s="14">
        <v>3.6</v>
      </c>
      <c r="R41" s="14">
        <v>3.1</v>
      </c>
      <c r="S41" s="14">
        <v>2.4</v>
      </c>
      <c r="T41" s="14">
        <v>4.5</v>
      </c>
      <c r="U41" s="14">
        <v>6.1</v>
      </c>
      <c r="V41" s="14">
        <v>4</v>
      </c>
      <c r="W41" s="14">
        <v>4</v>
      </c>
      <c r="X41" s="14">
        <v>2.2000000000000002</v>
      </c>
      <c r="Y41" s="14">
        <v>1.2</v>
      </c>
      <c r="Z41" s="14">
        <v>5</v>
      </c>
      <c r="AA41" s="14">
        <v>5.5</v>
      </c>
      <c r="AB41" s="14"/>
      <c r="AC41" s="14">
        <v>4</v>
      </c>
      <c r="AD41" s="14">
        <v>6.5</v>
      </c>
      <c r="AE41" s="14">
        <v>5.9</v>
      </c>
      <c r="AF41" s="14">
        <v>6.7</v>
      </c>
      <c r="AG41" s="14">
        <v>6.7</v>
      </c>
      <c r="AH41" s="14">
        <v>2.4</v>
      </c>
      <c r="AI41" s="14">
        <v>0.3</v>
      </c>
      <c r="AJ41" s="14">
        <v>0.8</v>
      </c>
      <c r="AK41" s="14">
        <v>3.5</v>
      </c>
      <c r="AL41" s="14">
        <v>3.2</v>
      </c>
      <c r="AM41" s="14">
        <v>5</v>
      </c>
      <c r="AN41" s="14">
        <v>5.3</v>
      </c>
      <c r="AO41" s="14">
        <v>1.1000000000000001</v>
      </c>
      <c r="AP41" s="14">
        <v>-5.2</v>
      </c>
      <c r="AQ41" s="14">
        <v>3.8</v>
      </c>
      <c r="AR41" s="14">
        <v>2.9</v>
      </c>
      <c r="AS41" s="14">
        <v>0.6</v>
      </c>
      <c r="AT41" s="14">
        <v>1.2</v>
      </c>
      <c r="AU41" s="14">
        <v>2.6</v>
      </c>
      <c r="AV41" s="14">
        <v>7.6</v>
      </c>
      <c r="AW41" s="14">
        <v>0.4</v>
      </c>
      <c r="AX41" s="14">
        <v>4.8</v>
      </c>
      <c r="AY41" s="14">
        <v>3.6</v>
      </c>
      <c r="AZ41" s="14">
        <v>3</v>
      </c>
      <c r="BA41" s="14">
        <v>-4</v>
      </c>
      <c r="BB41" s="14">
        <v>6.4</v>
      </c>
      <c r="BC41" s="14">
        <v>4.7</v>
      </c>
      <c r="BD41" s="14">
        <v>-0.8</v>
      </c>
      <c r="BE41" s="14">
        <v>0</v>
      </c>
      <c r="BF41" s="14">
        <v>2.4</v>
      </c>
      <c r="BG41" s="14">
        <v>2.2999999999999998</v>
      </c>
      <c r="BH41" s="14">
        <v>2</v>
      </c>
      <c r="BI41" s="14">
        <v>1.8</v>
      </c>
    </row>
    <row r="42" spans="1:61" ht="15" customHeight="1" x14ac:dyDescent="0.25">
      <c r="A42" s="12"/>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row>
    <row r="43" spans="1:61" ht="15" customHeight="1" x14ac:dyDescent="0.25">
      <c r="A43" s="12" t="s">
        <v>79</v>
      </c>
      <c r="B43" s="14">
        <v>5.2</v>
      </c>
      <c r="C43" s="14">
        <v>5.8</v>
      </c>
      <c r="D43" s="14">
        <v>1</v>
      </c>
      <c r="E43" s="14">
        <v>1.1000000000000001</v>
      </c>
      <c r="F43" s="14">
        <v>3.3</v>
      </c>
      <c r="G43" s="14">
        <v>5.6</v>
      </c>
      <c r="H43" s="14">
        <v>3.4</v>
      </c>
      <c r="I43" s="14">
        <v>2.2999999999999998</v>
      </c>
      <c r="J43" s="14">
        <v>2.9</v>
      </c>
      <c r="K43" s="14">
        <v>2.6</v>
      </c>
      <c r="L43" s="14">
        <v>2.2999999999999998</v>
      </c>
      <c r="M43" s="14">
        <v>1.5</v>
      </c>
      <c r="N43" s="14">
        <v>0.8</v>
      </c>
      <c r="O43" s="14">
        <v>1.6</v>
      </c>
      <c r="P43" s="14">
        <v>1</v>
      </c>
      <c r="Q43" s="14">
        <v>3.1</v>
      </c>
      <c r="R43" s="14">
        <v>0.5</v>
      </c>
      <c r="S43" s="14">
        <v>3.2</v>
      </c>
      <c r="T43" s="14">
        <v>1.7</v>
      </c>
      <c r="U43" s="14">
        <v>1.2</v>
      </c>
      <c r="V43" s="14">
        <v>2.7</v>
      </c>
      <c r="W43" s="14">
        <v>2.2999999999999998</v>
      </c>
      <c r="X43" s="14">
        <v>2.9</v>
      </c>
      <c r="Y43" s="14">
        <v>2.1</v>
      </c>
      <c r="Z43" s="14">
        <v>2.7</v>
      </c>
      <c r="AA43" s="14">
        <v>2</v>
      </c>
      <c r="AB43" s="14"/>
      <c r="AC43" s="14">
        <v>0.2</v>
      </c>
      <c r="AD43" s="14">
        <v>2.1</v>
      </c>
      <c r="AE43" s="14">
        <v>3.5</v>
      </c>
      <c r="AF43" s="14">
        <v>3.6</v>
      </c>
      <c r="AG43" s="14">
        <v>3.8</v>
      </c>
      <c r="AH43" s="14">
        <v>4.5999999999999996</v>
      </c>
      <c r="AI43" s="14">
        <v>5.3</v>
      </c>
      <c r="AJ43" s="14">
        <v>2.7</v>
      </c>
      <c r="AK43" s="14">
        <v>-1.1000000000000001</v>
      </c>
      <c r="AL43" s="14">
        <v>1.2</v>
      </c>
      <c r="AM43" s="14">
        <v>8.4</v>
      </c>
      <c r="AN43" s="14">
        <v>2.9</v>
      </c>
      <c r="AO43" s="14">
        <v>3.1</v>
      </c>
      <c r="AP43" s="14">
        <v>4.7</v>
      </c>
      <c r="AQ43" s="14">
        <v>0.4</v>
      </c>
      <c r="AR43" s="14">
        <v>-0.1</v>
      </c>
      <c r="AS43" s="14">
        <v>-2.2999999999999998</v>
      </c>
      <c r="AT43" s="14">
        <v>-0.5</v>
      </c>
      <c r="AU43" s="14">
        <v>0.3</v>
      </c>
      <c r="AV43" s="14">
        <v>0.4</v>
      </c>
      <c r="AW43" s="14">
        <v>1</v>
      </c>
      <c r="AX43" s="14">
        <v>1.2</v>
      </c>
      <c r="AY43" s="14">
        <v>1.7</v>
      </c>
      <c r="AZ43" s="14">
        <v>3</v>
      </c>
      <c r="BA43" s="14">
        <v>1.9</v>
      </c>
      <c r="BB43" s="14">
        <v>3.9</v>
      </c>
      <c r="BC43" s="14">
        <v>0.8</v>
      </c>
      <c r="BD43" s="14">
        <v>2.8</v>
      </c>
      <c r="BE43" s="14">
        <v>2.1</v>
      </c>
      <c r="BF43" s="14">
        <v>1.6</v>
      </c>
      <c r="BG43" s="14">
        <v>2.7</v>
      </c>
      <c r="BH43" s="14">
        <v>2.1</v>
      </c>
      <c r="BI43" s="14">
        <v>2.2000000000000002</v>
      </c>
    </row>
    <row r="44" spans="1:61" ht="15" customHeight="1" x14ac:dyDescent="0.25">
      <c r="A44" s="3"/>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row>
    <row r="45" spans="1:61" ht="15" customHeight="1" x14ac:dyDescent="0.25">
      <c r="A45" s="20" t="s">
        <v>77</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row>
    <row r="46" spans="1:61" ht="15" customHeight="1" x14ac:dyDescent="0.25">
      <c r="A46" s="23" t="s">
        <v>78</v>
      </c>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row>
    <row r="47" spans="1:61" ht="15" customHeight="1" x14ac:dyDescent="0.25">
      <c r="A47" s="12" t="s">
        <v>46</v>
      </c>
      <c r="B47" s="14">
        <v>12.5</v>
      </c>
      <c r="C47" s="14">
        <v>15.5</v>
      </c>
      <c r="D47" s="14">
        <v>13.6</v>
      </c>
      <c r="E47" s="14">
        <v>16.600000000000001</v>
      </c>
      <c r="F47" s="14">
        <v>19.399999999999999</v>
      </c>
      <c r="G47" s="14">
        <v>17.3</v>
      </c>
      <c r="H47" s="14">
        <v>8.9</v>
      </c>
      <c r="I47" s="14">
        <v>9.1999999999999993</v>
      </c>
      <c r="J47" s="14">
        <v>9.5</v>
      </c>
      <c r="K47" s="14">
        <v>6.5</v>
      </c>
      <c r="L47" s="14">
        <v>4.8</v>
      </c>
      <c r="M47" s="14">
        <v>2</v>
      </c>
      <c r="N47" s="14">
        <v>5.4</v>
      </c>
      <c r="O47" s="14">
        <v>4.3</v>
      </c>
      <c r="P47" s="14">
        <v>0.3</v>
      </c>
      <c r="Q47" s="14">
        <v>3.2</v>
      </c>
      <c r="R47" s="14">
        <v>2.7</v>
      </c>
      <c r="S47" s="14">
        <v>2</v>
      </c>
      <c r="T47" s="14">
        <v>0.5</v>
      </c>
      <c r="U47" s="14">
        <v>0.6</v>
      </c>
      <c r="V47" s="14">
        <v>3.3</v>
      </c>
      <c r="W47" s="14">
        <v>5.4</v>
      </c>
      <c r="X47" s="14">
        <v>3.8</v>
      </c>
      <c r="Y47" s="14">
        <v>3.9</v>
      </c>
      <c r="Z47" s="14">
        <v>2.4</v>
      </c>
      <c r="AA47" s="14">
        <v>1.8</v>
      </c>
      <c r="AB47" s="14"/>
      <c r="AC47" s="14">
        <v>0.9</v>
      </c>
      <c r="AD47" s="14">
        <v>3</v>
      </c>
      <c r="AE47" s="14">
        <v>3.9</v>
      </c>
      <c r="AF47" s="14">
        <v>4.2</v>
      </c>
      <c r="AG47" s="14">
        <v>6.6</v>
      </c>
      <c r="AH47" s="14">
        <v>3.3</v>
      </c>
      <c r="AI47" s="14">
        <v>5.2</v>
      </c>
      <c r="AJ47" s="14">
        <v>3.7</v>
      </c>
      <c r="AK47" s="14">
        <v>1.7</v>
      </c>
      <c r="AL47" s="14">
        <v>2.6</v>
      </c>
      <c r="AM47" s="14">
        <v>2</v>
      </c>
      <c r="AN47" s="14">
        <v>3.1</v>
      </c>
      <c r="AO47" s="14">
        <v>3.8</v>
      </c>
      <c r="AP47" s="14">
        <v>3.2</v>
      </c>
      <c r="AQ47" s="14">
        <v>1</v>
      </c>
      <c r="AR47" s="14">
        <v>1.8</v>
      </c>
      <c r="AS47" s="14">
        <v>2.7</v>
      </c>
      <c r="AT47" s="14">
        <v>1.5</v>
      </c>
      <c r="AU47" s="14">
        <v>1</v>
      </c>
      <c r="AV47" s="14">
        <v>0.3</v>
      </c>
      <c r="AW47" s="14">
        <v>1.2</v>
      </c>
      <c r="AX47" s="14">
        <v>1</v>
      </c>
      <c r="AY47" s="14">
        <v>2.2999999999999998</v>
      </c>
      <c r="AZ47" s="14">
        <v>2.8</v>
      </c>
      <c r="BA47" s="14">
        <v>7.3</v>
      </c>
      <c r="BB47" s="14">
        <v>0.1</v>
      </c>
      <c r="BC47" s="14">
        <v>3.7</v>
      </c>
      <c r="BD47" s="14">
        <v>6.6</v>
      </c>
      <c r="BE47" s="14">
        <v>7</v>
      </c>
      <c r="BF47" s="14">
        <v>5.0999999999999996</v>
      </c>
      <c r="BG47" s="14">
        <v>3.9</v>
      </c>
      <c r="BH47" s="14">
        <v>4.0999999999999996</v>
      </c>
      <c r="BI47" s="14">
        <v>3.9</v>
      </c>
    </row>
    <row r="48" spans="1:61" ht="15" customHeight="1" x14ac:dyDescent="0.25">
      <c r="A48" s="3" t="s">
        <v>47</v>
      </c>
      <c r="B48" s="14">
        <v>13.8</v>
      </c>
      <c r="C48" s="14">
        <v>16.3</v>
      </c>
      <c r="D48" s="14">
        <v>14.3</v>
      </c>
      <c r="E48" s="14">
        <v>18</v>
      </c>
      <c r="F48" s="14">
        <v>19.899999999999999</v>
      </c>
      <c r="G48" s="14">
        <v>17.2</v>
      </c>
      <c r="H48" s="14">
        <v>9.4</v>
      </c>
      <c r="I48" s="14">
        <v>9.5</v>
      </c>
      <c r="J48" s="14">
        <v>9.9</v>
      </c>
      <c r="K48" s="14">
        <v>7</v>
      </c>
      <c r="L48" s="14">
        <v>5</v>
      </c>
      <c r="M48" s="14">
        <v>2.7</v>
      </c>
      <c r="N48" s="14">
        <v>6.2</v>
      </c>
      <c r="O48" s="14">
        <v>4.9000000000000004</v>
      </c>
      <c r="P48" s="14">
        <v>0.4</v>
      </c>
      <c r="Q48" s="14">
        <v>3.9</v>
      </c>
      <c r="R48" s="14">
        <v>3.1</v>
      </c>
      <c r="S48" s="14">
        <v>2.1</v>
      </c>
      <c r="T48" s="14">
        <v>0.7</v>
      </c>
      <c r="U48" s="14">
        <v>0.6</v>
      </c>
      <c r="V48" s="14">
        <v>3.4</v>
      </c>
      <c r="W48" s="14">
        <v>5.3</v>
      </c>
      <c r="X48" s="14">
        <v>3.5</v>
      </c>
      <c r="Y48" s="14">
        <v>3.4</v>
      </c>
      <c r="Z48" s="14">
        <v>2.2999999999999998</v>
      </c>
      <c r="AA48" s="14">
        <v>1.7</v>
      </c>
      <c r="AB48" s="14"/>
      <c r="AC48" s="14">
        <v>0.8</v>
      </c>
      <c r="AD48" s="14">
        <v>2.8</v>
      </c>
      <c r="AE48" s="14">
        <v>3.8</v>
      </c>
      <c r="AF48" s="14">
        <v>4.2</v>
      </c>
      <c r="AG48" s="14">
        <v>7</v>
      </c>
      <c r="AH48" s="14">
        <v>3</v>
      </c>
      <c r="AI48" s="14">
        <v>5.4</v>
      </c>
      <c r="AJ48" s="14">
        <v>3.9</v>
      </c>
      <c r="AK48" s="14">
        <v>1.3</v>
      </c>
      <c r="AL48" s="14">
        <v>2.2999999999999998</v>
      </c>
      <c r="AM48" s="14">
        <v>1.7</v>
      </c>
      <c r="AN48" s="14">
        <v>3.1</v>
      </c>
      <c r="AO48" s="14">
        <v>3.9</v>
      </c>
      <c r="AP48" s="14">
        <v>3.1</v>
      </c>
      <c r="AQ48" s="14">
        <v>0.8</v>
      </c>
      <c r="AR48" s="14">
        <v>1.7</v>
      </c>
      <c r="AS48" s="14">
        <v>2.7</v>
      </c>
      <c r="AT48" s="14">
        <v>1.6</v>
      </c>
      <c r="AU48" s="14">
        <v>1.1000000000000001</v>
      </c>
      <c r="AV48" s="14">
        <v>0</v>
      </c>
      <c r="AW48" s="14">
        <v>1</v>
      </c>
      <c r="AX48" s="14">
        <v>0.6</v>
      </c>
      <c r="AY48" s="14">
        <v>2.1</v>
      </c>
      <c r="AZ48" s="14">
        <v>2.8</v>
      </c>
      <c r="BA48" s="14">
        <v>7.9</v>
      </c>
      <c r="BB48" s="14">
        <v>0</v>
      </c>
      <c r="BC48" s="14">
        <v>3.1</v>
      </c>
      <c r="BD48" s="14">
        <v>6.7</v>
      </c>
      <c r="BE48" s="14">
        <v>6.7</v>
      </c>
      <c r="BF48" s="14">
        <v>5.0999999999999996</v>
      </c>
      <c r="BG48" s="14">
        <v>4.3</v>
      </c>
      <c r="BH48" s="14">
        <v>3.9</v>
      </c>
      <c r="BI48" s="14">
        <v>3.8</v>
      </c>
    </row>
    <row r="49" spans="1:61" ht="15" customHeight="1" x14ac:dyDescent="0.25">
      <c r="A49" s="3" t="s">
        <v>48</v>
      </c>
      <c r="B49" s="14">
        <v>8.1999999999999993</v>
      </c>
      <c r="C49" s="14">
        <v>12.7</v>
      </c>
      <c r="D49" s="14">
        <v>11.2</v>
      </c>
      <c r="E49" s="14">
        <v>12</v>
      </c>
      <c r="F49" s="14">
        <v>17.899999999999999</v>
      </c>
      <c r="G49" s="14">
        <v>17.399999999999999</v>
      </c>
      <c r="H49" s="14">
        <v>7.5</v>
      </c>
      <c r="I49" s="14">
        <v>8.3000000000000007</v>
      </c>
      <c r="J49" s="14">
        <v>8.5</v>
      </c>
      <c r="K49" s="14">
        <v>4.8</v>
      </c>
      <c r="L49" s="14">
        <v>4.2</v>
      </c>
      <c r="M49" s="14">
        <v>-0.1</v>
      </c>
      <c r="N49" s="14">
        <v>2.9</v>
      </c>
      <c r="O49" s="14">
        <v>2.4</v>
      </c>
      <c r="P49" s="14">
        <v>-0.3</v>
      </c>
      <c r="Q49" s="14">
        <v>0.9</v>
      </c>
      <c r="R49" s="14">
        <v>1.3</v>
      </c>
      <c r="S49" s="14">
        <v>1.3</v>
      </c>
      <c r="T49" s="14">
        <v>0</v>
      </c>
      <c r="U49" s="14">
        <v>0.3</v>
      </c>
      <c r="V49" s="14">
        <v>2.8</v>
      </c>
      <c r="W49" s="14">
        <v>5.8</v>
      </c>
      <c r="X49" s="14">
        <v>4.8</v>
      </c>
      <c r="Y49" s="14">
        <v>5.7</v>
      </c>
      <c r="Z49" s="14">
        <v>2.7</v>
      </c>
      <c r="AA49" s="14">
        <v>2.2000000000000002</v>
      </c>
      <c r="AB49" s="14"/>
      <c r="AC49" s="14">
        <v>1.3</v>
      </c>
      <c r="AD49" s="14">
        <v>3.9</v>
      </c>
      <c r="AE49" s="14">
        <v>4.2</v>
      </c>
      <c r="AF49" s="14">
        <v>4</v>
      </c>
      <c r="AG49" s="14">
        <v>5.2</v>
      </c>
      <c r="AH49" s="14">
        <v>4.5999999999999996</v>
      </c>
      <c r="AI49" s="14">
        <v>4.0999999999999996</v>
      </c>
      <c r="AJ49" s="14">
        <v>2.7</v>
      </c>
      <c r="AK49" s="14">
        <v>3.7</v>
      </c>
      <c r="AL49" s="14">
        <v>3.7</v>
      </c>
      <c r="AM49" s="14">
        <v>3.3</v>
      </c>
      <c r="AN49" s="14">
        <v>3.4</v>
      </c>
      <c r="AO49" s="14">
        <v>3.8</v>
      </c>
      <c r="AP49" s="14">
        <v>3.4</v>
      </c>
      <c r="AQ49" s="14">
        <v>1.7</v>
      </c>
      <c r="AR49" s="14">
        <v>2.2999999999999998</v>
      </c>
      <c r="AS49" s="14">
        <v>2.8</v>
      </c>
      <c r="AT49" s="14">
        <v>1</v>
      </c>
      <c r="AU49" s="14">
        <v>0.2</v>
      </c>
      <c r="AV49" s="14">
        <v>1.7</v>
      </c>
      <c r="AW49" s="14">
        <v>2</v>
      </c>
      <c r="AX49" s="14">
        <v>2.9</v>
      </c>
      <c r="AY49" s="14">
        <v>3</v>
      </c>
      <c r="AZ49" s="14">
        <v>2.5</v>
      </c>
      <c r="BA49" s="14">
        <v>4.3</v>
      </c>
      <c r="BB49" s="14">
        <v>0.5</v>
      </c>
      <c r="BC49" s="14">
        <v>6.7</v>
      </c>
      <c r="BD49" s="14">
        <v>5.9</v>
      </c>
      <c r="BE49" s="14">
        <v>8.4</v>
      </c>
      <c r="BF49" s="14">
        <v>4.7</v>
      </c>
      <c r="BG49" s="14">
        <v>2.1</v>
      </c>
      <c r="BH49" s="14">
        <v>4.9000000000000004</v>
      </c>
      <c r="BI49" s="14">
        <v>4.3</v>
      </c>
    </row>
    <row r="50" spans="1:61" ht="15" customHeight="1" x14ac:dyDescent="0.25">
      <c r="A50" s="3"/>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row>
    <row r="51" spans="1:61" ht="15" customHeight="1" x14ac:dyDescent="0.25">
      <c r="A51" s="12" t="s">
        <v>50</v>
      </c>
      <c r="B51" s="14">
        <v>8.5</v>
      </c>
      <c r="C51" s="14">
        <v>10.7</v>
      </c>
      <c r="D51" s="14">
        <v>8.4</v>
      </c>
      <c r="E51" s="14">
        <v>7.7</v>
      </c>
      <c r="F51" s="14">
        <v>11.8</v>
      </c>
      <c r="G51" s="14">
        <v>11.3</v>
      </c>
      <c r="H51" s="14">
        <v>9.4</v>
      </c>
      <c r="I51" s="14">
        <v>6.1</v>
      </c>
      <c r="J51" s="14">
        <v>6.3</v>
      </c>
      <c r="K51" s="14">
        <v>6.2</v>
      </c>
      <c r="L51" s="14">
        <v>7</v>
      </c>
      <c r="M51" s="14">
        <v>6.7</v>
      </c>
      <c r="N51" s="14">
        <v>3.9</v>
      </c>
      <c r="O51" s="14">
        <v>1.7</v>
      </c>
      <c r="P51" s="14">
        <v>1.3</v>
      </c>
      <c r="Q51" s="14">
        <v>0.3</v>
      </c>
      <c r="R51" s="14">
        <v>-0.4</v>
      </c>
      <c r="S51" s="14">
        <v>1</v>
      </c>
      <c r="T51" s="14">
        <v>1.4</v>
      </c>
      <c r="U51" s="14">
        <v>1.2</v>
      </c>
      <c r="V51" s="14">
        <v>1.6</v>
      </c>
      <c r="W51" s="14">
        <v>1.9</v>
      </c>
      <c r="X51" s="14">
        <v>1.8</v>
      </c>
      <c r="Y51" s="14">
        <v>1.3</v>
      </c>
      <c r="Z51" s="14">
        <v>0.7</v>
      </c>
      <c r="AA51" s="14">
        <v>1</v>
      </c>
      <c r="AB51" s="14"/>
      <c r="AC51" s="14">
        <v>1</v>
      </c>
      <c r="AD51" s="14">
        <v>1.5</v>
      </c>
      <c r="AE51" s="14">
        <v>0.8</v>
      </c>
      <c r="AF51" s="14">
        <v>1.5</v>
      </c>
      <c r="AG51" s="14">
        <v>3.5</v>
      </c>
      <c r="AH51" s="14">
        <v>3.4</v>
      </c>
      <c r="AI51" s="14">
        <v>3.2</v>
      </c>
      <c r="AJ51" s="14">
        <v>1.7</v>
      </c>
      <c r="AK51" s="14">
        <v>1.5</v>
      </c>
      <c r="AL51" s="14">
        <v>1.4</v>
      </c>
      <c r="AM51" s="14">
        <v>2.2000000000000002</v>
      </c>
      <c r="AN51" s="14">
        <v>2.2000000000000002</v>
      </c>
      <c r="AO51" s="14">
        <v>2.2999999999999998</v>
      </c>
      <c r="AP51" s="14">
        <v>1.7</v>
      </c>
      <c r="AQ51" s="14">
        <v>1.5</v>
      </c>
      <c r="AR51" s="14">
        <v>-0.8</v>
      </c>
      <c r="AS51" s="14">
        <v>-0.2</v>
      </c>
      <c r="AT51" s="14">
        <v>0.6</v>
      </c>
      <c r="AU51" s="14">
        <v>-0.2</v>
      </c>
      <c r="AV51" s="14">
        <v>0.1</v>
      </c>
      <c r="AW51" s="14">
        <v>0.2</v>
      </c>
      <c r="AX51" s="14">
        <v>0.7</v>
      </c>
      <c r="AY51" s="14">
        <v>2.7</v>
      </c>
      <c r="AZ51" s="14">
        <v>2.9</v>
      </c>
      <c r="BA51" s="14">
        <v>2.7</v>
      </c>
      <c r="BB51" s="14">
        <v>3.7</v>
      </c>
      <c r="BC51" s="14">
        <v>6.7</v>
      </c>
      <c r="BD51" s="14">
        <v>4.0999999999999996</v>
      </c>
      <c r="BE51" s="14">
        <v>4.5</v>
      </c>
      <c r="BF51" s="14">
        <v>2.2000000000000002</v>
      </c>
      <c r="BG51" s="14">
        <v>2.2000000000000002</v>
      </c>
      <c r="BH51" s="14">
        <v>2.1</v>
      </c>
      <c r="BI51" s="14">
        <v>2</v>
      </c>
    </row>
    <row r="52" spans="1:61" ht="15" customHeight="1" x14ac:dyDescent="0.25">
      <c r="A52" s="3" t="s">
        <v>47</v>
      </c>
      <c r="B52" s="14">
        <v>8.6</v>
      </c>
      <c r="C52" s="14">
        <v>10.7</v>
      </c>
      <c r="D52" s="14">
        <v>8.1999999999999993</v>
      </c>
      <c r="E52" s="14">
        <v>7.2</v>
      </c>
      <c r="F52" s="14">
        <v>11.8</v>
      </c>
      <c r="G52" s="14">
        <v>11.7</v>
      </c>
      <c r="H52" s="14">
        <v>9.4</v>
      </c>
      <c r="I52" s="14">
        <v>5.7</v>
      </c>
      <c r="J52" s="14">
        <v>6.2</v>
      </c>
      <c r="K52" s="14">
        <v>5.8</v>
      </c>
      <c r="L52" s="14">
        <v>6.7</v>
      </c>
      <c r="M52" s="14">
        <v>6.9</v>
      </c>
      <c r="N52" s="14">
        <v>4.2</v>
      </c>
      <c r="O52" s="14">
        <v>2</v>
      </c>
      <c r="P52" s="14">
        <v>1.1000000000000001</v>
      </c>
      <c r="Q52" s="14">
        <v>0.1</v>
      </c>
      <c r="R52" s="14">
        <v>-0.2</v>
      </c>
      <c r="S52" s="14">
        <v>1.2</v>
      </c>
      <c r="T52" s="14">
        <v>1.5</v>
      </c>
      <c r="U52" s="14">
        <v>0.9</v>
      </c>
      <c r="V52" s="14">
        <v>1.4</v>
      </c>
      <c r="W52" s="14">
        <v>1.8</v>
      </c>
      <c r="X52" s="14">
        <v>1.8</v>
      </c>
      <c r="Y52" s="14">
        <v>1.3</v>
      </c>
      <c r="Z52" s="14">
        <v>0.8</v>
      </c>
      <c r="AA52" s="14">
        <v>1</v>
      </c>
      <c r="AB52" s="14"/>
      <c r="AC52" s="14">
        <v>1</v>
      </c>
      <c r="AD52" s="14">
        <v>1.6</v>
      </c>
      <c r="AE52" s="14">
        <v>0.9</v>
      </c>
      <c r="AF52" s="14">
        <v>1.5</v>
      </c>
      <c r="AG52" s="14">
        <v>3.6</v>
      </c>
      <c r="AH52" s="14">
        <v>3.4</v>
      </c>
      <c r="AI52" s="14">
        <v>3.4</v>
      </c>
      <c r="AJ52" s="14">
        <v>1.7</v>
      </c>
      <c r="AK52" s="14">
        <v>1.6</v>
      </c>
      <c r="AL52" s="14">
        <v>1.5</v>
      </c>
      <c r="AM52" s="14">
        <v>2.2999999999999998</v>
      </c>
      <c r="AN52" s="14">
        <v>2.1</v>
      </c>
      <c r="AO52" s="14">
        <v>2.1</v>
      </c>
      <c r="AP52" s="14">
        <v>1.9</v>
      </c>
      <c r="AQ52" s="14">
        <v>1.2</v>
      </c>
      <c r="AR52" s="14">
        <v>-1.2</v>
      </c>
      <c r="AS52" s="14">
        <v>-0.4</v>
      </c>
      <c r="AT52" s="14">
        <v>0.3</v>
      </c>
      <c r="AU52" s="14">
        <v>-0.3</v>
      </c>
      <c r="AV52" s="14">
        <v>0.2</v>
      </c>
      <c r="AW52" s="14">
        <v>0.3</v>
      </c>
      <c r="AX52" s="14">
        <v>0.5</v>
      </c>
      <c r="AY52" s="14">
        <v>2.8</v>
      </c>
      <c r="AZ52" s="14">
        <v>3</v>
      </c>
      <c r="BA52" s="14">
        <v>3</v>
      </c>
      <c r="BB52" s="14">
        <v>3.7</v>
      </c>
      <c r="BC52" s="14">
        <v>6.6</v>
      </c>
      <c r="BD52" s="14">
        <v>4.0999999999999996</v>
      </c>
      <c r="BE52" s="14">
        <v>4.9000000000000004</v>
      </c>
      <c r="BF52" s="14">
        <v>2.2000000000000002</v>
      </c>
      <c r="BG52" s="14">
        <v>2.2000000000000002</v>
      </c>
      <c r="BH52" s="14">
        <v>2.1</v>
      </c>
      <c r="BI52" s="14">
        <v>2</v>
      </c>
    </row>
    <row r="53" spans="1:61" ht="15" customHeight="1" x14ac:dyDescent="0.25">
      <c r="A53" s="3" t="s">
        <v>48</v>
      </c>
      <c r="B53" s="14">
        <v>8.3000000000000007</v>
      </c>
      <c r="C53" s="14">
        <v>10.7</v>
      </c>
      <c r="D53" s="14">
        <v>8.9</v>
      </c>
      <c r="E53" s="14">
        <v>9.9</v>
      </c>
      <c r="F53" s="14">
        <v>12</v>
      </c>
      <c r="G53" s="14">
        <v>9.9</v>
      </c>
      <c r="H53" s="14">
        <v>9.1</v>
      </c>
      <c r="I53" s="14">
        <v>7.6</v>
      </c>
      <c r="J53" s="14">
        <v>7</v>
      </c>
      <c r="K53" s="14">
        <v>7.4</v>
      </c>
      <c r="L53" s="14">
        <v>7.8</v>
      </c>
      <c r="M53" s="14">
        <v>6.1</v>
      </c>
      <c r="N53" s="14">
        <v>2.8</v>
      </c>
      <c r="O53" s="14">
        <v>0.6</v>
      </c>
      <c r="P53" s="14">
        <v>1.7</v>
      </c>
      <c r="Q53" s="14">
        <v>1.1000000000000001</v>
      </c>
      <c r="R53" s="14">
        <v>-0.9</v>
      </c>
      <c r="S53" s="14">
        <v>0.3</v>
      </c>
      <c r="T53" s="14">
        <v>1</v>
      </c>
      <c r="U53" s="14">
        <v>2.2999999999999998</v>
      </c>
      <c r="V53" s="14">
        <v>2.2999999999999998</v>
      </c>
      <c r="W53" s="14">
        <v>2.5</v>
      </c>
      <c r="X53" s="14">
        <v>1.6</v>
      </c>
      <c r="Y53" s="14">
        <v>1.3</v>
      </c>
      <c r="Z53" s="14">
        <v>0.5</v>
      </c>
      <c r="AA53" s="14">
        <v>0.9</v>
      </c>
      <c r="AB53" s="14"/>
      <c r="AC53" s="14">
        <v>0.8</v>
      </c>
      <c r="AD53" s="14">
        <v>1.2</v>
      </c>
      <c r="AE53" s="14">
        <v>0.5</v>
      </c>
      <c r="AF53" s="14">
        <v>1.2</v>
      </c>
      <c r="AG53" s="14">
        <v>3.1</v>
      </c>
      <c r="AH53" s="14">
        <v>3.7</v>
      </c>
      <c r="AI53" s="14">
        <v>2.6</v>
      </c>
      <c r="AJ53" s="14">
        <v>2</v>
      </c>
      <c r="AK53" s="14">
        <v>0.8</v>
      </c>
      <c r="AL53" s="14">
        <v>1</v>
      </c>
      <c r="AM53" s="14">
        <v>2</v>
      </c>
      <c r="AN53" s="14">
        <v>2.5</v>
      </c>
      <c r="AO53" s="14">
        <v>3</v>
      </c>
      <c r="AP53" s="14">
        <v>0.9</v>
      </c>
      <c r="AQ53" s="14">
        <v>2.8</v>
      </c>
      <c r="AR53" s="14">
        <v>0.8</v>
      </c>
      <c r="AS53" s="14">
        <v>0.6</v>
      </c>
      <c r="AT53" s="14">
        <v>1.4</v>
      </c>
      <c r="AU53" s="14">
        <v>0.2</v>
      </c>
      <c r="AV53" s="14">
        <v>-0.2</v>
      </c>
      <c r="AW53" s="14">
        <v>-0.2</v>
      </c>
      <c r="AX53" s="14">
        <v>1.3</v>
      </c>
      <c r="AY53" s="14">
        <v>2.1</v>
      </c>
      <c r="AZ53" s="14">
        <v>2.2000000000000002</v>
      </c>
      <c r="BA53" s="14">
        <v>1.5</v>
      </c>
      <c r="BB53" s="14">
        <v>3.4</v>
      </c>
      <c r="BC53" s="14">
        <v>7.1</v>
      </c>
      <c r="BD53" s="14">
        <v>4.2</v>
      </c>
      <c r="BE53" s="14">
        <v>3.1</v>
      </c>
      <c r="BF53" s="14">
        <v>2.2999999999999998</v>
      </c>
      <c r="BG53" s="14">
        <v>2.2000000000000002</v>
      </c>
      <c r="BH53" s="14">
        <v>2.1</v>
      </c>
      <c r="BI53" s="14">
        <v>2.1</v>
      </c>
    </row>
    <row r="54" spans="1:61" ht="15" customHeight="1" x14ac:dyDescent="0.25">
      <c r="A54" s="3"/>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row>
    <row r="55" spans="1:61" ht="15" customHeight="1" x14ac:dyDescent="0.25">
      <c r="A55" s="12" t="s">
        <v>51</v>
      </c>
      <c r="B55" s="14">
        <v>5.7</v>
      </c>
      <c r="C55" s="14">
        <v>8.6999999999999993</v>
      </c>
      <c r="D55" s="14">
        <v>8.5</v>
      </c>
      <c r="E55" s="14">
        <v>8.6</v>
      </c>
      <c r="F55" s="14">
        <v>9.9</v>
      </c>
      <c r="G55" s="14">
        <v>10.4</v>
      </c>
      <c r="H55" s="14">
        <v>9.1999999999999993</v>
      </c>
      <c r="I55" s="14">
        <v>5.8</v>
      </c>
      <c r="J55" s="14">
        <v>5.0999999999999996</v>
      </c>
      <c r="K55" s="14">
        <v>4.9000000000000004</v>
      </c>
      <c r="L55" s="14">
        <v>6.5</v>
      </c>
      <c r="M55" s="14">
        <v>6.5</v>
      </c>
      <c r="N55" s="14">
        <v>4.7</v>
      </c>
      <c r="O55" s="14">
        <v>1.4</v>
      </c>
      <c r="P55" s="14">
        <v>2.4</v>
      </c>
      <c r="Q55" s="14">
        <v>0.7</v>
      </c>
      <c r="R55" s="14">
        <v>0.6</v>
      </c>
      <c r="S55" s="14">
        <v>-0.7</v>
      </c>
      <c r="T55" s="14">
        <v>1.3</v>
      </c>
      <c r="U55" s="14">
        <v>1.2</v>
      </c>
      <c r="V55" s="14">
        <v>1.8</v>
      </c>
      <c r="W55" s="14">
        <v>3.2</v>
      </c>
      <c r="X55" s="14">
        <v>2.6</v>
      </c>
      <c r="Y55" s="14">
        <v>1.8</v>
      </c>
      <c r="Z55" s="14">
        <v>2.1</v>
      </c>
      <c r="AA55" s="14">
        <v>2.2000000000000002</v>
      </c>
      <c r="AB55" s="14"/>
      <c r="AC55" s="14">
        <v>1.2</v>
      </c>
      <c r="AD55" s="14">
        <v>2.7</v>
      </c>
      <c r="AE55" s="14">
        <v>2.1</v>
      </c>
      <c r="AF55" s="14">
        <v>1.3</v>
      </c>
      <c r="AG55" s="14">
        <v>3.3</v>
      </c>
      <c r="AH55" s="14">
        <v>4.4000000000000004</v>
      </c>
      <c r="AI55" s="14">
        <v>3.9</v>
      </c>
      <c r="AJ55" s="14">
        <v>2.2999999999999998</v>
      </c>
      <c r="AK55" s="14">
        <v>1.2</v>
      </c>
      <c r="AL55" s="14">
        <v>2</v>
      </c>
      <c r="AM55" s="14">
        <v>2.6</v>
      </c>
      <c r="AN55" s="14">
        <v>2</v>
      </c>
      <c r="AO55" s="14">
        <v>2.4</v>
      </c>
      <c r="AP55" s="14">
        <v>0.4</v>
      </c>
      <c r="AQ55" s="14">
        <v>0.7</v>
      </c>
      <c r="AR55" s="14">
        <v>0.2</v>
      </c>
      <c r="AS55" s="14">
        <v>1.3</v>
      </c>
      <c r="AT55" s="14">
        <v>1.1000000000000001</v>
      </c>
      <c r="AU55" s="14">
        <v>0.3</v>
      </c>
      <c r="AV55" s="14">
        <v>0.9</v>
      </c>
      <c r="AW55" s="14">
        <v>0.6</v>
      </c>
      <c r="AX55" s="14">
        <v>1.4</v>
      </c>
      <c r="AY55" s="14">
        <v>2.5</v>
      </c>
      <c r="AZ55" s="14">
        <v>3</v>
      </c>
      <c r="BA55" s="14">
        <v>2.4</v>
      </c>
      <c r="BB55" s="14">
        <v>2.7</v>
      </c>
      <c r="BC55" s="14">
        <v>6.2</v>
      </c>
      <c r="BD55" s="14">
        <v>7.3</v>
      </c>
      <c r="BE55" s="14">
        <v>5.0999999999999996</v>
      </c>
      <c r="BF55" s="14">
        <v>2.7</v>
      </c>
      <c r="BG55" s="14">
        <v>2.6</v>
      </c>
      <c r="BH55" s="14">
        <v>2.6</v>
      </c>
      <c r="BI55" s="14">
        <v>2.4</v>
      </c>
    </row>
    <row r="56" spans="1:61" ht="15" customHeight="1" x14ac:dyDescent="0.25">
      <c r="A56" s="3"/>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row>
    <row r="57" spans="1:61" ht="15" customHeight="1" x14ac:dyDescent="0.25">
      <c r="A57" s="12" t="s">
        <v>52</v>
      </c>
      <c r="B57" s="14">
        <v>7.5</v>
      </c>
      <c r="C57" s="14">
        <v>5.8</v>
      </c>
      <c r="D57" s="14">
        <v>1.9</v>
      </c>
      <c r="E57" s="14">
        <v>9.5</v>
      </c>
      <c r="F57" s="14">
        <v>34</v>
      </c>
      <c r="G57" s="14">
        <v>6.2</v>
      </c>
      <c r="H57" s="14">
        <v>6.9</v>
      </c>
      <c r="I57" s="14">
        <v>4.9000000000000004</v>
      </c>
      <c r="J57" s="14">
        <v>1.8</v>
      </c>
      <c r="K57" s="14">
        <v>8.1999999999999993</v>
      </c>
      <c r="L57" s="14">
        <v>11.9</v>
      </c>
      <c r="M57" s="14">
        <v>9.3000000000000007</v>
      </c>
      <c r="N57" s="14">
        <v>3.5</v>
      </c>
      <c r="O57" s="14">
        <v>1.1000000000000001</v>
      </c>
      <c r="P57" s="14">
        <v>3.4</v>
      </c>
      <c r="Q57" s="14">
        <v>3.5</v>
      </c>
      <c r="R57" s="14">
        <v>-15.9</v>
      </c>
      <c r="S57" s="14">
        <v>-2.5</v>
      </c>
      <c r="T57" s="14">
        <v>-0.5</v>
      </c>
      <c r="U57" s="14">
        <v>4.3</v>
      </c>
      <c r="V57" s="14">
        <v>-1.1000000000000001</v>
      </c>
      <c r="W57" s="14">
        <v>-0.2</v>
      </c>
      <c r="X57" s="14">
        <v>-1.6</v>
      </c>
      <c r="Y57" s="14">
        <v>-2.7</v>
      </c>
      <c r="Z57" s="14">
        <v>0</v>
      </c>
      <c r="AA57" s="14">
        <v>0.2</v>
      </c>
      <c r="AB57" s="14"/>
      <c r="AC57" s="14">
        <v>0.7</v>
      </c>
      <c r="AD57" s="14">
        <v>1.6</v>
      </c>
      <c r="AE57" s="14">
        <v>-2.9</v>
      </c>
      <c r="AF57" s="14">
        <v>-0.8</v>
      </c>
      <c r="AG57" s="14">
        <v>5.9</v>
      </c>
      <c r="AH57" s="14">
        <v>-1.3</v>
      </c>
      <c r="AI57" s="14">
        <v>-2.6</v>
      </c>
      <c r="AJ57" s="14">
        <v>-0.9</v>
      </c>
      <c r="AK57" s="14">
        <v>1.3</v>
      </c>
      <c r="AL57" s="14">
        <v>2.9</v>
      </c>
      <c r="AM57" s="14">
        <v>2.8</v>
      </c>
      <c r="AN57" s="14">
        <v>1.8</v>
      </c>
      <c r="AO57" s="14">
        <v>4.4000000000000004</v>
      </c>
      <c r="AP57" s="14">
        <v>-7.2</v>
      </c>
      <c r="AQ57" s="14">
        <v>6.9</v>
      </c>
      <c r="AR57" s="14">
        <v>6.8</v>
      </c>
      <c r="AS57" s="14">
        <v>2.2999999999999998</v>
      </c>
      <c r="AT57" s="14">
        <v>-1.1000000000000001</v>
      </c>
      <c r="AU57" s="14">
        <v>-1.8</v>
      </c>
      <c r="AV57" s="14">
        <v>-3.1</v>
      </c>
      <c r="AW57" s="14">
        <v>-3.3</v>
      </c>
      <c r="AX57" s="14">
        <v>3</v>
      </c>
      <c r="AY57" s="14">
        <v>2.1</v>
      </c>
      <c r="AZ57" s="14">
        <v>-0.2</v>
      </c>
      <c r="BA57" s="14">
        <v>-3.3</v>
      </c>
      <c r="BB57" s="14">
        <v>10.7</v>
      </c>
      <c r="BC57" s="14">
        <v>22.1</v>
      </c>
      <c r="BD57" s="14">
        <v>-3.4</v>
      </c>
      <c r="BE57" s="14">
        <v>-0.7</v>
      </c>
      <c r="BF57" s="14">
        <v>1.4</v>
      </c>
      <c r="BG57" s="14">
        <v>0.4</v>
      </c>
      <c r="BH57" s="14">
        <v>0.5</v>
      </c>
      <c r="BI57" s="14">
        <v>0.6</v>
      </c>
    </row>
    <row r="58" spans="1:61" ht="15" customHeight="1" x14ac:dyDescent="0.25">
      <c r="A58" s="12"/>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row>
    <row r="59" spans="1:61" ht="15" customHeight="1" x14ac:dyDescent="0.25">
      <c r="A59" s="12" t="s">
        <v>53</v>
      </c>
      <c r="B59" s="14">
        <v>6.3</v>
      </c>
      <c r="C59" s="14">
        <v>7.8</v>
      </c>
      <c r="D59" s="14">
        <v>6.6</v>
      </c>
      <c r="E59" s="14">
        <v>8.9</v>
      </c>
      <c r="F59" s="14">
        <v>16.600000000000001</v>
      </c>
      <c r="G59" s="14">
        <v>9.1</v>
      </c>
      <c r="H59" s="14">
        <v>8.5</v>
      </c>
      <c r="I59" s="14">
        <v>5.5</v>
      </c>
      <c r="J59" s="14">
        <v>4.0999999999999996</v>
      </c>
      <c r="K59" s="14">
        <v>5.9</v>
      </c>
      <c r="L59" s="14">
        <v>8.1999999999999993</v>
      </c>
      <c r="M59" s="14">
        <v>7.4</v>
      </c>
      <c r="N59" s="14">
        <v>4.3</v>
      </c>
      <c r="O59" s="14">
        <v>1.3</v>
      </c>
      <c r="P59" s="14">
        <v>2.7</v>
      </c>
      <c r="Q59" s="14">
        <v>1.7</v>
      </c>
      <c r="R59" s="14">
        <v>-5.4</v>
      </c>
      <c r="S59" s="14">
        <v>-1.3</v>
      </c>
      <c r="T59" s="14">
        <v>0.7</v>
      </c>
      <c r="U59" s="14">
        <v>2.2000000000000002</v>
      </c>
      <c r="V59" s="14">
        <v>0.8</v>
      </c>
      <c r="W59" s="14">
        <v>2</v>
      </c>
      <c r="X59" s="14">
        <v>1.2</v>
      </c>
      <c r="Y59" s="14">
        <v>0.3</v>
      </c>
      <c r="Z59" s="14">
        <v>1.4</v>
      </c>
      <c r="AA59" s="14">
        <v>1.5</v>
      </c>
      <c r="AB59" s="14"/>
      <c r="AC59" s="14">
        <v>1</v>
      </c>
      <c r="AD59" s="14">
        <v>2.2999999999999998</v>
      </c>
      <c r="AE59" s="14">
        <v>0.3</v>
      </c>
      <c r="AF59" s="14">
        <v>0.6</v>
      </c>
      <c r="AG59" s="14">
        <v>4.2</v>
      </c>
      <c r="AH59" s="14">
        <v>2.2999999999999998</v>
      </c>
      <c r="AI59" s="14">
        <v>1.5</v>
      </c>
      <c r="AJ59" s="14">
        <v>1.2</v>
      </c>
      <c r="AK59" s="14">
        <v>1.2</v>
      </c>
      <c r="AL59" s="14">
        <v>2.2999999999999998</v>
      </c>
      <c r="AM59" s="14">
        <v>2.7</v>
      </c>
      <c r="AN59" s="14">
        <v>1.9</v>
      </c>
      <c r="AO59" s="14">
        <v>3.1</v>
      </c>
      <c r="AP59" s="14">
        <v>-2.4</v>
      </c>
      <c r="AQ59" s="14">
        <v>3</v>
      </c>
      <c r="AR59" s="14">
        <v>2.8</v>
      </c>
      <c r="AS59" s="14">
        <v>1.7</v>
      </c>
      <c r="AT59" s="14">
        <v>0.2</v>
      </c>
      <c r="AU59" s="14">
        <v>-0.6</v>
      </c>
      <c r="AV59" s="14">
        <v>-0.9</v>
      </c>
      <c r="AW59" s="14">
        <v>-1.1000000000000001</v>
      </c>
      <c r="AX59" s="14">
        <v>2.1</v>
      </c>
      <c r="AY59" s="14">
        <v>2.2999999999999998</v>
      </c>
      <c r="AZ59" s="14">
        <v>1.6</v>
      </c>
      <c r="BA59" s="14">
        <v>-0.1</v>
      </c>
      <c r="BB59" s="14">
        <v>6.1</v>
      </c>
      <c r="BC59" s="14">
        <v>13</v>
      </c>
      <c r="BD59" s="14">
        <v>2.4</v>
      </c>
      <c r="BE59" s="14">
        <v>2.6</v>
      </c>
      <c r="BF59" s="14">
        <v>2.2000000000000002</v>
      </c>
      <c r="BG59" s="14">
        <v>1.7</v>
      </c>
      <c r="BH59" s="14">
        <v>1.7</v>
      </c>
      <c r="BI59" s="14">
        <v>1.7</v>
      </c>
    </row>
    <row r="60" spans="1:61" ht="15" customHeight="1" x14ac:dyDescent="0.25">
      <c r="A60" s="3"/>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row>
    <row r="61" spans="1:61" ht="15" customHeight="1" x14ac:dyDescent="0.25">
      <c r="A61" s="12" t="s">
        <v>58</v>
      </c>
      <c r="B61" s="14">
        <v>5.9</v>
      </c>
      <c r="C61" s="14">
        <v>9.3000000000000007</v>
      </c>
      <c r="D61" s="14">
        <v>8.3000000000000007</v>
      </c>
      <c r="E61" s="14">
        <v>9.6999999999999993</v>
      </c>
      <c r="F61" s="14">
        <v>11.4</v>
      </c>
      <c r="G61" s="14">
        <v>10.3</v>
      </c>
      <c r="H61" s="14">
        <v>9.5</v>
      </c>
      <c r="I61" s="14">
        <v>6.6</v>
      </c>
      <c r="J61" s="14">
        <v>5.5</v>
      </c>
      <c r="K61" s="14">
        <v>4.5999999999999996</v>
      </c>
      <c r="L61" s="14">
        <v>6.2</v>
      </c>
      <c r="M61" s="14">
        <v>4.5999999999999996</v>
      </c>
      <c r="N61" s="14">
        <v>4.5</v>
      </c>
      <c r="O61" s="14">
        <v>1.9</v>
      </c>
      <c r="P61" s="14">
        <v>1.8</v>
      </c>
      <c r="Q61" s="14">
        <v>1.9</v>
      </c>
      <c r="R61" s="14">
        <v>0.2</v>
      </c>
      <c r="S61" s="14">
        <v>0.6</v>
      </c>
      <c r="T61" s="14">
        <v>0.7</v>
      </c>
      <c r="U61" s="14">
        <v>1.4</v>
      </c>
      <c r="V61" s="14">
        <v>1.9</v>
      </c>
      <c r="W61" s="14">
        <v>3.6</v>
      </c>
      <c r="X61" s="14">
        <v>3.5</v>
      </c>
      <c r="Y61" s="14">
        <v>2</v>
      </c>
      <c r="Z61" s="14">
        <v>2.4</v>
      </c>
      <c r="AA61" s="14">
        <v>2.2000000000000002</v>
      </c>
      <c r="AB61" s="14"/>
      <c r="AC61" s="14">
        <v>1.3</v>
      </c>
      <c r="AD61" s="14">
        <v>2.2999999999999998</v>
      </c>
      <c r="AE61" s="14">
        <v>1.8</v>
      </c>
      <c r="AF61" s="14">
        <v>2.1</v>
      </c>
      <c r="AG61" s="14">
        <v>3.2</v>
      </c>
      <c r="AH61" s="14">
        <v>3.7</v>
      </c>
      <c r="AI61" s="14">
        <v>4</v>
      </c>
      <c r="AJ61" s="14">
        <v>2.7</v>
      </c>
      <c r="AK61" s="14">
        <v>1.5</v>
      </c>
      <c r="AL61" s="14">
        <v>1.8</v>
      </c>
      <c r="AM61" s="14">
        <v>2.6</v>
      </c>
      <c r="AN61" s="14">
        <v>2.4</v>
      </c>
      <c r="AO61" s="14">
        <v>2.4</v>
      </c>
      <c r="AP61" s="14">
        <v>0</v>
      </c>
      <c r="AQ61" s="14">
        <v>1.8</v>
      </c>
      <c r="AR61" s="14">
        <v>1.9</v>
      </c>
      <c r="AS61" s="14">
        <v>1.5</v>
      </c>
      <c r="AT61" s="14">
        <v>1.4</v>
      </c>
      <c r="AU61" s="14">
        <v>0.8</v>
      </c>
      <c r="AV61" s="14">
        <v>0.1</v>
      </c>
      <c r="AW61" s="14">
        <v>0.5</v>
      </c>
      <c r="AX61" s="14">
        <v>1.9</v>
      </c>
      <c r="AY61" s="14">
        <v>2.5</v>
      </c>
      <c r="AZ61" s="14">
        <v>2.7</v>
      </c>
      <c r="BA61" s="14">
        <v>2</v>
      </c>
      <c r="BB61" s="14">
        <v>3.9</v>
      </c>
      <c r="BC61" s="14">
        <v>6.8</v>
      </c>
      <c r="BD61" s="14">
        <v>6.6</v>
      </c>
      <c r="BE61" s="14">
        <v>4.0999999999999996</v>
      </c>
      <c r="BF61" s="14">
        <v>2.7</v>
      </c>
      <c r="BG61" s="14">
        <v>2.5</v>
      </c>
      <c r="BH61" s="14">
        <v>2.8</v>
      </c>
      <c r="BI61" s="14">
        <v>2.5</v>
      </c>
    </row>
    <row r="62" spans="1:61" ht="15" customHeight="1" x14ac:dyDescent="0.25">
      <c r="A62" s="3" t="s">
        <v>73</v>
      </c>
      <c r="B62" s="14">
        <v>5</v>
      </c>
      <c r="C62" s="14">
        <v>8.5</v>
      </c>
      <c r="D62" s="14">
        <v>7</v>
      </c>
      <c r="E62" s="14">
        <v>9.1</v>
      </c>
      <c r="F62" s="14">
        <v>10.4</v>
      </c>
      <c r="G62" s="14">
        <v>9.1999999999999993</v>
      </c>
      <c r="H62" s="14">
        <v>9.3000000000000007</v>
      </c>
      <c r="I62" s="14">
        <v>6.5</v>
      </c>
      <c r="J62" s="14">
        <v>4.9000000000000004</v>
      </c>
      <c r="K62" s="14">
        <v>4.2</v>
      </c>
      <c r="L62" s="14">
        <v>6.8</v>
      </c>
      <c r="M62" s="14">
        <v>5.3</v>
      </c>
      <c r="N62" s="14">
        <v>4.8</v>
      </c>
      <c r="O62" s="14">
        <v>2.7</v>
      </c>
      <c r="P62" s="14">
        <v>2.9</v>
      </c>
      <c r="Q62" s="14">
        <v>2.4</v>
      </c>
      <c r="R62" s="14">
        <v>-0.3</v>
      </c>
      <c r="S62" s="14">
        <v>0</v>
      </c>
      <c r="T62" s="14">
        <v>0.8</v>
      </c>
      <c r="U62" s="14">
        <v>1.7</v>
      </c>
      <c r="V62" s="14">
        <v>1.5</v>
      </c>
      <c r="W62" s="14">
        <v>3.4</v>
      </c>
      <c r="X62" s="14">
        <v>3.2</v>
      </c>
      <c r="Y62" s="14">
        <v>2.2000000000000002</v>
      </c>
      <c r="Z62" s="14">
        <v>2.6</v>
      </c>
      <c r="AA62" s="14">
        <v>2</v>
      </c>
      <c r="AB62" s="14"/>
      <c r="AC62" s="14">
        <v>1.3</v>
      </c>
      <c r="AD62" s="14">
        <v>2.2999999999999998</v>
      </c>
      <c r="AE62" s="14">
        <v>1.6</v>
      </c>
      <c r="AF62" s="14">
        <v>1.8</v>
      </c>
      <c r="AG62" s="14">
        <v>2.9</v>
      </c>
      <c r="AH62" s="14">
        <v>3.3</v>
      </c>
      <c r="AI62" s="14">
        <v>3.6</v>
      </c>
      <c r="AJ62" s="14">
        <v>2.5</v>
      </c>
      <c r="AK62" s="14">
        <v>1.3</v>
      </c>
      <c r="AL62" s="14">
        <v>1.8</v>
      </c>
      <c r="AM62" s="14">
        <v>2.8</v>
      </c>
      <c r="AN62" s="14">
        <v>2.2000000000000002</v>
      </c>
      <c r="AO62" s="14">
        <v>2.2999999999999998</v>
      </c>
      <c r="AP62" s="14">
        <v>-1.1000000000000001</v>
      </c>
      <c r="AQ62" s="14">
        <v>1.6</v>
      </c>
      <c r="AR62" s="14">
        <v>2.8</v>
      </c>
      <c r="AS62" s="14">
        <v>1</v>
      </c>
      <c r="AT62" s="14">
        <v>2</v>
      </c>
      <c r="AU62" s="14">
        <v>0.9</v>
      </c>
      <c r="AV62" s="14">
        <v>0.1</v>
      </c>
      <c r="AW62" s="14">
        <v>0.6</v>
      </c>
      <c r="AX62" s="14">
        <v>2.1</v>
      </c>
      <c r="AY62" s="14">
        <v>2.1</v>
      </c>
      <c r="AZ62" s="14">
        <v>2.2999999999999998</v>
      </c>
      <c r="BA62" s="14">
        <v>2</v>
      </c>
      <c r="BB62" s="14">
        <v>4.4000000000000004</v>
      </c>
      <c r="BC62" s="14">
        <v>7.5</v>
      </c>
      <c r="BD62" s="14">
        <v>6.9</v>
      </c>
      <c r="BE62" s="14">
        <v>2.9</v>
      </c>
      <c r="BF62" s="14">
        <v>2.2999999999999998</v>
      </c>
      <c r="BG62" s="14">
        <v>2.7</v>
      </c>
      <c r="BH62" s="14">
        <v>2.4</v>
      </c>
      <c r="BI62" s="14">
        <v>2.4</v>
      </c>
    </row>
    <row r="63" spans="1:61" ht="15" customHeight="1" x14ac:dyDescent="0.25">
      <c r="A63" s="12" t="s">
        <v>71</v>
      </c>
      <c r="B63" s="14">
        <v>8.6999999999999993</v>
      </c>
      <c r="C63" s="14">
        <v>11.4</v>
      </c>
      <c r="D63" s="14">
        <v>11.7</v>
      </c>
      <c r="E63" s="14">
        <v>11.2</v>
      </c>
      <c r="F63" s="14">
        <v>14.1</v>
      </c>
      <c r="G63" s="14">
        <v>12.8</v>
      </c>
      <c r="H63" s="14">
        <v>9.8000000000000007</v>
      </c>
      <c r="I63" s="14">
        <v>6.6</v>
      </c>
      <c r="J63" s="14">
        <v>6.7</v>
      </c>
      <c r="K63" s="14">
        <v>5.7</v>
      </c>
      <c r="L63" s="14">
        <v>4.9000000000000004</v>
      </c>
      <c r="M63" s="14">
        <v>3.2</v>
      </c>
      <c r="N63" s="14">
        <v>3.9</v>
      </c>
      <c r="O63" s="14">
        <v>0.2</v>
      </c>
      <c r="P63" s="14">
        <v>-0.5</v>
      </c>
      <c r="Q63" s="14">
        <v>0.8</v>
      </c>
      <c r="R63" s="14">
        <v>1.4</v>
      </c>
      <c r="S63" s="14">
        <v>1.9</v>
      </c>
      <c r="T63" s="14">
        <v>0.4</v>
      </c>
      <c r="U63" s="14">
        <v>0.8</v>
      </c>
      <c r="V63" s="14">
        <v>2.7</v>
      </c>
      <c r="W63" s="14">
        <v>4</v>
      </c>
      <c r="X63" s="14">
        <v>4.0999999999999996</v>
      </c>
      <c r="Y63" s="14">
        <v>1.7</v>
      </c>
      <c r="Z63" s="14">
        <v>2.1</v>
      </c>
      <c r="AA63" s="14">
        <v>2.5</v>
      </c>
      <c r="AB63" s="14"/>
      <c r="AC63" s="14">
        <v>1.2</v>
      </c>
      <c r="AD63" s="14">
        <v>2.2999999999999998</v>
      </c>
      <c r="AE63" s="14">
        <v>2.2000000000000002</v>
      </c>
      <c r="AF63" s="14">
        <v>2.8</v>
      </c>
      <c r="AG63" s="14">
        <v>3.9</v>
      </c>
      <c r="AH63" s="14">
        <v>4.5</v>
      </c>
      <c r="AI63" s="14">
        <v>5.0999999999999996</v>
      </c>
      <c r="AJ63" s="14">
        <v>3.2</v>
      </c>
      <c r="AK63" s="14">
        <v>1.9</v>
      </c>
      <c r="AL63" s="14">
        <v>1.8</v>
      </c>
      <c r="AM63" s="14">
        <v>2</v>
      </c>
      <c r="AN63" s="14">
        <v>2.9</v>
      </c>
      <c r="AO63" s="14">
        <v>2.5</v>
      </c>
      <c r="AP63" s="14">
        <v>2.1</v>
      </c>
      <c r="AQ63" s="14">
        <v>2.1</v>
      </c>
      <c r="AR63" s="14">
        <v>0.4</v>
      </c>
      <c r="AS63" s="14">
        <v>2.4</v>
      </c>
      <c r="AT63" s="14">
        <v>0.3</v>
      </c>
      <c r="AU63" s="14">
        <v>0.7</v>
      </c>
      <c r="AV63" s="14">
        <v>0.2</v>
      </c>
      <c r="AW63" s="14">
        <v>0.2</v>
      </c>
      <c r="AX63" s="14">
        <v>1.5</v>
      </c>
      <c r="AY63" s="14">
        <v>3.3</v>
      </c>
      <c r="AZ63" s="14">
        <v>3.2</v>
      </c>
      <c r="BA63" s="14">
        <v>2.1</v>
      </c>
      <c r="BB63" s="14">
        <v>3.1</v>
      </c>
      <c r="BC63" s="14">
        <v>5.5</v>
      </c>
      <c r="BD63" s="14">
        <v>6.1</v>
      </c>
      <c r="BE63" s="14">
        <v>6.1</v>
      </c>
      <c r="BF63" s="14">
        <v>3.5</v>
      </c>
      <c r="BG63" s="14">
        <v>2.2999999999999998</v>
      </c>
      <c r="BH63" s="14">
        <v>3.4</v>
      </c>
      <c r="BI63" s="14">
        <v>2.7</v>
      </c>
    </row>
    <row r="64" spans="1:61" ht="15" customHeight="1" x14ac:dyDescent="0.25">
      <c r="A64" s="3" t="s">
        <v>74</v>
      </c>
      <c r="B64" s="14">
        <v>7.4</v>
      </c>
      <c r="C64" s="14">
        <v>11.1</v>
      </c>
      <c r="D64" s="14">
        <v>14.6</v>
      </c>
      <c r="E64" s="14">
        <v>10.5</v>
      </c>
      <c r="F64" s="14">
        <v>12.4</v>
      </c>
      <c r="G64" s="14">
        <v>16.2</v>
      </c>
      <c r="H64" s="14">
        <v>12.3</v>
      </c>
      <c r="I64" s="14">
        <v>7.5</v>
      </c>
      <c r="J64" s="14">
        <v>7.4</v>
      </c>
      <c r="K64" s="14">
        <v>5.5</v>
      </c>
      <c r="L64" s="14">
        <v>5.4</v>
      </c>
      <c r="M64" s="14">
        <v>5.6</v>
      </c>
      <c r="N64" s="14">
        <v>6.7</v>
      </c>
      <c r="O64" s="14">
        <v>3.6</v>
      </c>
      <c r="P64" s="14">
        <v>-1.9</v>
      </c>
      <c r="Q64" s="14">
        <v>1.1000000000000001</v>
      </c>
      <c r="R64" s="14">
        <v>3.2</v>
      </c>
      <c r="S64" s="14">
        <v>0.9</v>
      </c>
      <c r="T64" s="14">
        <v>0.6</v>
      </c>
      <c r="U64" s="14">
        <v>1.3</v>
      </c>
      <c r="V64" s="14">
        <v>2.5</v>
      </c>
      <c r="W64" s="14">
        <v>4.5</v>
      </c>
      <c r="X64" s="14">
        <v>2.8</v>
      </c>
      <c r="Y64" s="14">
        <v>1.9</v>
      </c>
      <c r="Z64" s="14">
        <v>0.9</v>
      </c>
      <c r="AA64" s="14">
        <v>1.6</v>
      </c>
      <c r="AB64" s="14"/>
      <c r="AC64" s="14">
        <v>0.3</v>
      </c>
      <c r="AD64" s="14">
        <v>3</v>
      </c>
      <c r="AE64" s="14">
        <v>2.5</v>
      </c>
      <c r="AF64" s="14">
        <v>3.9</v>
      </c>
      <c r="AG64" s="14">
        <v>4.5</v>
      </c>
      <c r="AH64" s="14">
        <v>6</v>
      </c>
      <c r="AI64" s="14">
        <v>6.4</v>
      </c>
      <c r="AJ64" s="14">
        <v>2.9</v>
      </c>
      <c r="AK64" s="14">
        <v>1.1000000000000001</v>
      </c>
      <c r="AL64" s="14">
        <v>0.8</v>
      </c>
      <c r="AM64" s="14">
        <v>2</v>
      </c>
      <c r="AN64" s="14">
        <v>2</v>
      </c>
      <c r="AO64" s="14">
        <v>2</v>
      </c>
      <c r="AP64" s="14">
        <v>1.2</v>
      </c>
      <c r="AQ64" s="14">
        <v>1.4</v>
      </c>
      <c r="AR64" s="14">
        <v>-0.8</v>
      </c>
      <c r="AS64" s="14">
        <v>3</v>
      </c>
      <c r="AT64" s="14">
        <v>1.5</v>
      </c>
      <c r="AU64" s="14">
        <v>0.5</v>
      </c>
      <c r="AV64" s="14">
        <v>0.1</v>
      </c>
      <c r="AW64" s="14">
        <v>1</v>
      </c>
      <c r="AX64" s="14">
        <v>0.8</v>
      </c>
      <c r="AY64" s="14">
        <v>2.2999999999999998</v>
      </c>
      <c r="AZ64" s="14">
        <v>3.2</v>
      </c>
      <c r="BA64" s="14">
        <v>2.7</v>
      </c>
      <c r="BB64" s="14">
        <v>3.7</v>
      </c>
      <c r="BC64" s="14">
        <v>3.1</v>
      </c>
      <c r="BD64" s="14">
        <v>4.7</v>
      </c>
      <c r="BE64" s="14">
        <v>5.5</v>
      </c>
      <c r="BF64" s="14">
        <v>3.4</v>
      </c>
      <c r="BG64" s="14">
        <v>2.4</v>
      </c>
      <c r="BH64" s="14">
        <v>2.2000000000000002</v>
      </c>
      <c r="BI64" s="14">
        <v>2.2000000000000002</v>
      </c>
    </row>
    <row r="65" spans="1:61" ht="15" customHeight="1" x14ac:dyDescent="0.25">
      <c r="A65" s="12" t="s">
        <v>75</v>
      </c>
      <c r="B65" s="14">
        <v>9.6</v>
      </c>
      <c r="C65" s="14">
        <v>12.1</v>
      </c>
      <c r="D65" s="14">
        <v>12.1</v>
      </c>
      <c r="E65" s="14">
        <v>12</v>
      </c>
      <c r="F65" s="14">
        <v>14.6</v>
      </c>
      <c r="G65" s="14">
        <v>12.5</v>
      </c>
      <c r="H65" s="14">
        <v>9.1999999999999993</v>
      </c>
      <c r="I65" s="14">
        <v>6.5</v>
      </c>
      <c r="J65" s="14">
        <v>6.9</v>
      </c>
      <c r="K65" s="14">
        <v>5.6</v>
      </c>
      <c r="L65" s="14">
        <v>4.0999999999999996</v>
      </c>
      <c r="M65" s="14">
        <v>1.5</v>
      </c>
      <c r="N65" s="14">
        <v>2.8</v>
      </c>
      <c r="O65" s="14">
        <v>-1.3</v>
      </c>
      <c r="P65" s="14">
        <v>-0.9</v>
      </c>
      <c r="Q65" s="14">
        <v>0.5</v>
      </c>
      <c r="R65" s="14">
        <v>1.4</v>
      </c>
      <c r="S65" s="14">
        <v>2.2999999999999998</v>
      </c>
      <c r="T65" s="14">
        <v>0.5</v>
      </c>
      <c r="U65" s="14">
        <v>0.5</v>
      </c>
      <c r="V65" s="14">
        <v>3.1</v>
      </c>
      <c r="W65" s="14">
        <v>3.7</v>
      </c>
      <c r="X65" s="14">
        <v>5.2</v>
      </c>
      <c r="Y65" s="14">
        <v>2.2000000000000002</v>
      </c>
      <c r="Z65" s="14">
        <v>2.5</v>
      </c>
      <c r="AA65" s="14">
        <v>3.1</v>
      </c>
      <c r="AB65" s="14"/>
      <c r="AC65" s="14">
        <v>0.3</v>
      </c>
      <c r="AD65" s="14">
        <v>1.4</v>
      </c>
      <c r="AE65" s="14">
        <v>1.1000000000000001</v>
      </c>
      <c r="AF65" s="14">
        <v>2.9</v>
      </c>
      <c r="AG65" s="14">
        <v>4.0999999999999996</v>
      </c>
      <c r="AH65" s="14">
        <v>3.7</v>
      </c>
      <c r="AI65" s="14">
        <v>4.7</v>
      </c>
      <c r="AJ65" s="14">
        <v>3.6</v>
      </c>
      <c r="AK65" s="14">
        <v>3.7</v>
      </c>
      <c r="AL65" s="14">
        <v>2.5</v>
      </c>
      <c r="AM65" s="14">
        <v>1.3</v>
      </c>
      <c r="AN65" s="14">
        <v>1.6</v>
      </c>
      <c r="AO65" s="14">
        <v>3.4</v>
      </c>
      <c r="AP65" s="14">
        <v>3.2</v>
      </c>
      <c r="AQ65" s="14">
        <v>0.6</v>
      </c>
      <c r="AR65" s="14">
        <v>1.2</v>
      </c>
      <c r="AS65" s="14">
        <v>1.5</v>
      </c>
      <c r="AT65" s="14">
        <v>0</v>
      </c>
      <c r="AU65" s="14">
        <v>0.9</v>
      </c>
      <c r="AV65" s="14">
        <v>1.4</v>
      </c>
      <c r="AW65" s="14">
        <v>2.7</v>
      </c>
      <c r="AX65" s="14">
        <v>1.4</v>
      </c>
      <c r="AY65" s="14">
        <v>4.0999999999999996</v>
      </c>
      <c r="AZ65" s="14">
        <v>3</v>
      </c>
      <c r="BA65" s="14">
        <v>2.5</v>
      </c>
      <c r="BB65" s="14">
        <v>1.7</v>
      </c>
      <c r="BC65" s="14">
        <v>4.9000000000000004</v>
      </c>
      <c r="BD65" s="14">
        <v>5.8</v>
      </c>
      <c r="BE65" s="14">
        <v>7.9</v>
      </c>
      <c r="BF65" s="14">
        <v>4.8</v>
      </c>
      <c r="BG65" s="14">
        <v>2</v>
      </c>
      <c r="BH65" s="14">
        <v>5.4</v>
      </c>
      <c r="BI65" s="14">
        <v>4.5</v>
      </c>
    </row>
    <row r="66" spans="1:61" ht="15" customHeight="1" x14ac:dyDescent="0.25">
      <c r="A66" s="12" t="s">
        <v>76</v>
      </c>
      <c r="B66" s="14">
        <v>6.5</v>
      </c>
      <c r="C66" s="14">
        <v>9.1999999999999993</v>
      </c>
      <c r="D66" s="14">
        <v>7</v>
      </c>
      <c r="E66" s="14">
        <v>8.8000000000000007</v>
      </c>
      <c r="F66" s="14">
        <v>14.3</v>
      </c>
      <c r="G66" s="14">
        <v>10</v>
      </c>
      <c r="H66" s="14">
        <v>9</v>
      </c>
      <c r="I66" s="14">
        <v>6.1</v>
      </c>
      <c r="J66" s="14">
        <v>5.3</v>
      </c>
      <c r="K66" s="14">
        <v>6.3</v>
      </c>
      <c r="L66" s="14">
        <v>6.4</v>
      </c>
      <c r="M66" s="14">
        <v>5.2</v>
      </c>
      <c r="N66" s="14">
        <v>3.8</v>
      </c>
      <c r="O66" s="14">
        <v>0.4</v>
      </c>
      <c r="P66" s="14">
        <v>1.8</v>
      </c>
      <c r="Q66" s="14">
        <v>1.4</v>
      </c>
      <c r="R66" s="14">
        <v>-0.7</v>
      </c>
      <c r="S66" s="14">
        <v>2.4</v>
      </c>
      <c r="T66" s="14">
        <v>0.1</v>
      </c>
      <c r="U66" s="14">
        <v>0.8</v>
      </c>
      <c r="V66" s="14">
        <v>2.2000000000000002</v>
      </c>
      <c r="W66" s="14">
        <v>4</v>
      </c>
      <c r="X66" s="14">
        <v>3.8</v>
      </c>
      <c r="Y66" s="14">
        <v>0.4</v>
      </c>
      <c r="Z66" s="14">
        <v>2.9</v>
      </c>
      <c r="AA66" s="14">
        <v>2.5</v>
      </c>
      <c r="AB66" s="14"/>
      <c r="AC66" s="14">
        <v>4.2</v>
      </c>
      <c r="AD66" s="14">
        <v>3</v>
      </c>
      <c r="AE66" s="14">
        <v>3.9</v>
      </c>
      <c r="AF66" s="14">
        <v>0.9</v>
      </c>
      <c r="AG66" s="14">
        <v>2.8</v>
      </c>
      <c r="AH66" s="14">
        <v>3.8</v>
      </c>
      <c r="AI66" s="14">
        <v>4</v>
      </c>
      <c r="AJ66" s="14">
        <v>3.1</v>
      </c>
      <c r="AK66" s="14">
        <v>0.2</v>
      </c>
      <c r="AL66" s="14">
        <v>2.2000000000000002</v>
      </c>
      <c r="AM66" s="14">
        <v>3.2</v>
      </c>
      <c r="AN66" s="14">
        <v>6.2</v>
      </c>
      <c r="AO66" s="14">
        <v>1.9</v>
      </c>
      <c r="AP66" s="14">
        <v>1.9</v>
      </c>
      <c r="AQ66" s="14">
        <v>5.8</v>
      </c>
      <c r="AR66" s="14">
        <v>1.2</v>
      </c>
      <c r="AS66" s="14">
        <v>2.7</v>
      </c>
      <c r="AT66" s="14">
        <v>-1.3</v>
      </c>
      <c r="AU66" s="14">
        <v>0.6</v>
      </c>
      <c r="AV66" s="14">
        <v>-1.4</v>
      </c>
      <c r="AW66" s="14">
        <v>-4.7</v>
      </c>
      <c r="AX66" s="14">
        <v>2.9</v>
      </c>
      <c r="AY66" s="14">
        <v>3.8</v>
      </c>
      <c r="AZ66" s="14">
        <v>3.5</v>
      </c>
      <c r="BA66" s="14">
        <v>0.4</v>
      </c>
      <c r="BB66" s="14">
        <v>4.0999999999999996</v>
      </c>
      <c r="BC66" s="14">
        <v>10.8</v>
      </c>
      <c r="BD66" s="14">
        <v>8.6</v>
      </c>
      <c r="BE66" s="14">
        <v>4.5999999999999996</v>
      </c>
      <c r="BF66" s="14">
        <v>1.8</v>
      </c>
      <c r="BG66" s="14">
        <v>2.4</v>
      </c>
      <c r="BH66" s="14">
        <v>3.1</v>
      </c>
      <c r="BI66" s="14">
        <v>1.2</v>
      </c>
    </row>
    <row r="67" spans="1:61" ht="15" customHeight="1" x14ac:dyDescent="0.25">
      <c r="A67" s="12"/>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row>
    <row r="68" spans="1:61" ht="15" customHeight="1" x14ac:dyDescent="0.25">
      <c r="A68" s="12" t="s">
        <v>63</v>
      </c>
      <c r="B68" s="14">
        <v>8.8000000000000007</v>
      </c>
      <c r="C68" s="14">
        <v>11.3</v>
      </c>
      <c r="D68" s="14">
        <v>8.9</v>
      </c>
      <c r="E68" s="14">
        <v>8.3000000000000007</v>
      </c>
      <c r="F68" s="14">
        <v>11.5</v>
      </c>
      <c r="G68" s="14">
        <v>11</v>
      </c>
      <c r="H68" s="14">
        <v>9.3000000000000007</v>
      </c>
      <c r="I68" s="14">
        <v>6.5</v>
      </c>
      <c r="J68" s="14">
        <v>6.3</v>
      </c>
      <c r="K68" s="14">
        <v>6.4</v>
      </c>
      <c r="L68" s="14">
        <v>7.2</v>
      </c>
      <c r="M68" s="14">
        <v>6.5</v>
      </c>
      <c r="N68" s="14">
        <v>3.4</v>
      </c>
      <c r="O68" s="14">
        <v>1</v>
      </c>
      <c r="P68" s="14">
        <v>0.9</v>
      </c>
      <c r="Q68" s="14">
        <v>-0.1</v>
      </c>
      <c r="R68" s="14">
        <v>-0.6</v>
      </c>
      <c r="S68" s="14">
        <v>0.8</v>
      </c>
      <c r="T68" s="14">
        <v>1.4</v>
      </c>
      <c r="U68" s="14">
        <v>1.1000000000000001</v>
      </c>
      <c r="V68" s="14">
        <v>1.5</v>
      </c>
      <c r="W68" s="14">
        <v>1.8</v>
      </c>
      <c r="X68" s="14">
        <v>1.8</v>
      </c>
      <c r="Y68" s="14">
        <v>1.3</v>
      </c>
      <c r="Z68" s="14">
        <v>0.8</v>
      </c>
      <c r="AA68" s="14">
        <v>1</v>
      </c>
      <c r="AB68" s="14"/>
      <c r="AC68" s="14">
        <v>1</v>
      </c>
      <c r="AD68" s="14">
        <v>1.5</v>
      </c>
      <c r="AE68" s="14">
        <v>0.8</v>
      </c>
      <c r="AF68" s="14">
        <v>1.5</v>
      </c>
      <c r="AG68" s="14">
        <v>3.5</v>
      </c>
      <c r="AH68" s="14">
        <v>3.4</v>
      </c>
      <c r="AI68" s="14">
        <v>3.2</v>
      </c>
      <c r="AJ68" s="14">
        <v>1.7</v>
      </c>
      <c r="AK68" s="14">
        <v>1.5</v>
      </c>
      <c r="AL68" s="14">
        <v>1.4</v>
      </c>
      <c r="AM68" s="14">
        <v>2.2000000000000002</v>
      </c>
      <c r="AN68" s="14">
        <v>2.2000000000000002</v>
      </c>
      <c r="AO68" s="14">
        <v>2.2999999999999998</v>
      </c>
      <c r="AP68" s="14">
        <v>1.7</v>
      </c>
      <c r="AQ68" s="14">
        <v>1.5</v>
      </c>
      <c r="AR68" s="14">
        <v>-0.8</v>
      </c>
      <c r="AS68" s="14">
        <v>-0.2</v>
      </c>
      <c r="AT68" s="14">
        <v>0.6</v>
      </c>
      <c r="AU68" s="14">
        <v>-0.2</v>
      </c>
      <c r="AV68" s="14">
        <v>0.1</v>
      </c>
      <c r="AW68" s="14">
        <v>0.2</v>
      </c>
      <c r="AX68" s="14">
        <v>0.7</v>
      </c>
      <c r="AY68" s="14">
        <v>2.7</v>
      </c>
      <c r="AZ68" s="14">
        <v>2.9</v>
      </c>
      <c r="BA68" s="14">
        <v>2.7</v>
      </c>
      <c r="BB68" s="14">
        <v>3.7</v>
      </c>
      <c r="BC68" s="14">
        <v>6.7</v>
      </c>
      <c r="BD68" s="14">
        <v>4.0999999999999996</v>
      </c>
      <c r="BE68" s="14">
        <v>4.5</v>
      </c>
      <c r="BF68" s="14">
        <v>2.2000000000000002</v>
      </c>
      <c r="BG68" s="14">
        <v>2.2000000000000002</v>
      </c>
      <c r="BH68" s="14">
        <v>2.1</v>
      </c>
      <c r="BI68" s="14">
        <v>2</v>
      </c>
    </row>
    <row r="69" spans="1:61" ht="15" customHeight="1" x14ac:dyDescent="0.25">
      <c r="A69" s="3" t="s">
        <v>80</v>
      </c>
      <c r="B69" s="14">
        <v>8.9</v>
      </c>
      <c r="C69" s="14">
        <v>11.4</v>
      </c>
      <c r="D69" s="14">
        <v>8.5</v>
      </c>
      <c r="E69" s="14">
        <v>7.9</v>
      </c>
      <c r="F69" s="14">
        <v>11.5</v>
      </c>
      <c r="G69" s="14">
        <v>11.1</v>
      </c>
      <c r="H69" s="14">
        <v>9.1</v>
      </c>
      <c r="I69" s="14">
        <v>6.4</v>
      </c>
      <c r="J69" s="14">
        <v>6.3</v>
      </c>
      <c r="K69" s="14">
        <v>6.5</v>
      </c>
      <c r="L69" s="14">
        <v>7.2</v>
      </c>
      <c r="M69" s="14">
        <v>6.8</v>
      </c>
      <c r="N69" s="14">
        <v>3.5</v>
      </c>
      <c r="O69" s="14">
        <v>1.1000000000000001</v>
      </c>
      <c r="P69" s="14">
        <v>0.8</v>
      </c>
      <c r="Q69" s="14">
        <v>-0.1</v>
      </c>
      <c r="R69" s="14">
        <v>-0.6</v>
      </c>
      <c r="S69" s="14">
        <v>0.9</v>
      </c>
      <c r="T69" s="14">
        <v>1.5</v>
      </c>
      <c r="U69" s="14">
        <v>1.1000000000000001</v>
      </c>
      <c r="V69" s="14">
        <v>1.5</v>
      </c>
      <c r="W69" s="14">
        <v>1.7</v>
      </c>
      <c r="X69" s="14">
        <v>1.9</v>
      </c>
      <c r="Y69" s="14">
        <v>1.3</v>
      </c>
      <c r="Z69" s="14">
        <v>0.8</v>
      </c>
      <c r="AA69" s="14">
        <v>1</v>
      </c>
      <c r="AB69" s="14"/>
      <c r="AC69" s="14">
        <v>1</v>
      </c>
      <c r="AD69" s="14">
        <v>1.6</v>
      </c>
      <c r="AE69" s="14">
        <v>0.9</v>
      </c>
      <c r="AF69" s="14">
        <v>1.5</v>
      </c>
      <c r="AG69" s="14">
        <v>3.6</v>
      </c>
      <c r="AH69" s="14">
        <v>3.4</v>
      </c>
      <c r="AI69" s="14">
        <v>3.4</v>
      </c>
      <c r="AJ69" s="14">
        <v>1.7</v>
      </c>
      <c r="AK69" s="14">
        <v>1.6</v>
      </c>
      <c r="AL69" s="14">
        <v>1.5</v>
      </c>
      <c r="AM69" s="14">
        <v>2.2999999999999998</v>
      </c>
      <c r="AN69" s="14">
        <v>2.1</v>
      </c>
      <c r="AO69" s="14">
        <v>2.1</v>
      </c>
      <c r="AP69" s="14">
        <v>1.9</v>
      </c>
      <c r="AQ69" s="14">
        <v>1.1000000000000001</v>
      </c>
      <c r="AR69" s="14">
        <v>-1.3</v>
      </c>
      <c r="AS69" s="14">
        <v>-0.4</v>
      </c>
      <c r="AT69" s="14">
        <v>0.4</v>
      </c>
      <c r="AU69" s="14">
        <v>-0.3</v>
      </c>
      <c r="AV69" s="14">
        <v>0.2</v>
      </c>
      <c r="AW69" s="14">
        <v>0.3</v>
      </c>
      <c r="AX69" s="14">
        <v>0.5</v>
      </c>
      <c r="AY69" s="14">
        <v>2.8</v>
      </c>
      <c r="AZ69" s="14">
        <v>3</v>
      </c>
      <c r="BA69" s="14">
        <v>3</v>
      </c>
      <c r="BB69" s="14">
        <v>3.7</v>
      </c>
      <c r="BC69" s="14">
        <v>6.6</v>
      </c>
      <c r="BD69" s="14">
        <v>4.0999999999999996</v>
      </c>
      <c r="BE69" s="14">
        <v>4.8</v>
      </c>
      <c r="BF69" s="14">
        <v>2.2000000000000002</v>
      </c>
      <c r="BG69" s="14">
        <v>2.2000000000000002</v>
      </c>
      <c r="BH69" s="14">
        <v>2.1</v>
      </c>
      <c r="BI69" s="14">
        <v>2</v>
      </c>
    </row>
    <row r="70" spans="1:61" ht="15" customHeight="1" x14ac:dyDescent="0.25">
      <c r="A70" s="3" t="s">
        <v>175</v>
      </c>
      <c r="B70" s="14">
        <v>9.4</v>
      </c>
      <c r="C70" s="14">
        <v>13.2</v>
      </c>
      <c r="D70" s="14">
        <v>11.2</v>
      </c>
      <c r="E70" s="14">
        <v>11</v>
      </c>
      <c r="F70" s="14">
        <v>12.1</v>
      </c>
      <c r="G70" s="14">
        <v>10.7</v>
      </c>
      <c r="H70" s="14">
        <v>10.6</v>
      </c>
      <c r="I70" s="14">
        <v>8.6</v>
      </c>
      <c r="J70" s="14">
        <v>8.3000000000000007</v>
      </c>
      <c r="K70" s="14">
        <v>8.9</v>
      </c>
      <c r="L70" s="14">
        <v>9.3000000000000007</v>
      </c>
      <c r="M70" s="14">
        <v>6.9</v>
      </c>
      <c r="N70" s="14">
        <v>2.1</v>
      </c>
      <c r="O70" s="14">
        <v>-0.3</v>
      </c>
      <c r="P70" s="14">
        <v>1.7</v>
      </c>
      <c r="Q70" s="14">
        <v>-0.8</v>
      </c>
      <c r="R70" s="14">
        <v>-0.1</v>
      </c>
      <c r="S70" s="14">
        <v>1.3</v>
      </c>
      <c r="T70" s="14">
        <v>2.2999999999999998</v>
      </c>
      <c r="U70" s="14">
        <v>0.8</v>
      </c>
      <c r="V70" s="14">
        <v>2.6</v>
      </c>
      <c r="W70" s="14">
        <v>2.1</v>
      </c>
      <c r="X70" s="14">
        <v>3.6</v>
      </c>
      <c r="Y70" s="14">
        <v>2.8</v>
      </c>
      <c r="Z70" s="14">
        <v>2.4</v>
      </c>
      <c r="AA70" s="14">
        <v>2.5</v>
      </c>
      <c r="AB70" s="14"/>
      <c r="AC70" s="14">
        <v>4.2</v>
      </c>
      <c r="AD70" s="14">
        <v>2.9</v>
      </c>
      <c r="AE70" s="14">
        <v>3.6</v>
      </c>
      <c r="AF70" s="14">
        <v>5.2</v>
      </c>
      <c r="AG70" s="14">
        <v>6.8</v>
      </c>
      <c r="AH70" s="14">
        <v>7</v>
      </c>
      <c r="AI70" s="14">
        <v>6.3</v>
      </c>
      <c r="AJ70" s="14">
        <v>4.5</v>
      </c>
      <c r="AK70" s="14">
        <v>3.1</v>
      </c>
      <c r="AL70" s="14">
        <v>2.6</v>
      </c>
      <c r="AM70" s="14">
        <v>3.9</v>
      </c>
      <c r="AN70" s="14">
        <v>2</v>
      </c>
      <c r="AO70" s="14">
        <v>2.8</v>
      </c>
      <c r="AP70" s="14">
        <v>3</v>
      </c>
      <c r="AQ70" s="14">
        <v>1.1000000000000001</v>
      </c>
      <c r="AR70" s="14">
        <v>-4.5</v>
      </c>
      <c r="AS70" s="14">
        <v>-3.3</v>
      </c>
      <c r="AT70" s="14">
        <v>-1.8</v>
      </c>
      <c r="AU70" s="14">
        <v>-2.7</v>
      </c>
      <c r="AV70" s="14">
        <v>-2.5</v>
      </c>
      <c r="AW70" s="14">
        <v>-0.2</v>
      </c>
      <c r="AX70" s="14">
        <v>0.4</v>
      </c>
      <c r="AY70" s="14">
        <v>4.8</v>
      </c>
      <c r="AZ70" s="14">
        <v>4.9000000000000004</v>
      </c>
      <c r="BA70" s="14">
        <v>5.5</v>
      </c>
      <c r="BB70" s="14">
        <v>5.5</v>
      </c>
      <c r="BC70" s="14">
        <v>7.2</v>
      </c>
      <c r="BD70" s="14">
        <v>3.1</v>
      </c>
      <c r="BE70" s="14">
        <v>5.4</v>
      </c>
      <c r="BF70" s="14">
        <v>2.2000000000000002</v>
      </c>
      <c r="BG70" s="14">
        <v>2.2000000000000002</v>
      </c>
      <c r="BH70" s="14">
        <v>2.1</v>
      </c>
      <c r="BI70" s="14">
        <v>2</v>
      </c>
    </row>
    <row r="71" spans="1:61" ht="15" customHeight="1" x14ac:dyDescent="0.25">
      <c r="A71" s="12" t="s">
        <v>176</v>
      </c>
      <c r="B71" s="14">
        <v>8.6999999999999993</v>
      </c>
      <c r="C71" s="14">
        <v>10.6</v>
      </c>
      <c r="D71" s="14">
        <v>7.1</v>
      </c>
      <c r="E71" s="14">
        <v>6.4</v>
      </c>
      <c r="F71" s="14">
        <v>11.1</v>
      </c>
      <c r="G71" s="14">
        <v>11.2</v>
      </c>
      <c r="H71" s="14">
        <v>8.5</v>
      </c>
      <c r="I71" s="14">
        <v>5.2</v>
      </c>
      <c r="J71" s="14">
        <v>5.2</v>
      </c>
      <c r="K71" s="14">
        <v>5.2</v>
      </c>
      <c r="L71" s="14">
        <v>6</v>
      </c>
      <c r="M71" s="14">
        <v>6.7</v>
      </c>
      <c r="N71" s="14">
        <v>4.2</v>
      </c>
      <c r="O71" s="14">
        <v>1.8</v>
      </c>
      <c r="P71" s="14">
        <v>0.4</v>
      </c>
      <c r="Q71" s="14">
        <v>0.2</v>
      </c>
      <c r="R71" s="14">
        <v>-0.8</v>
      </c>
      <c r="S71" s="14">
        <v>0.7</v>
      </c>
      <c r="T71" s="14">
        <v>1.2</v>
      </c>
      <c r="U71" s="14">
        <v>1.2</v>
      </c>
      <c r="V71" s="14">
        <v>1.1000000000000001</v>
      </c>
      <c r="W71" s="14">
        <v>1.6</v>
      </c>
      <c r="X71" s="14">
        <v>1.2</v>
      </c>
      <c r="Y71" s="14">
        <v>0.8</v>
      </c>
      <c r="Z71" s="14">
        <v>0.2</v>
      </c>
      <c r="AA71" s="14">
        <v>0.4</v>
      </c>
      <c r="AB71" s="14"/>
      <c r="AC71" s="14">
        <v>-0.3</v>
      </c>
      <c r="AD71" s="14">
        <v>1</v>
      </c>
      <c r="AE71" s="14">
        <v>-0.2</v>
      </c>
      <c r="AF71" s="14">
        <v>0.1</v>
      </c>
      <c r="AG71" s="14">
        <v>2.2999999999999998</v>
      </c>
      <c r="AH71" s="14">
        <v>1.8</v>
      </c>
      <c r="AI71" s="14">
        <v>2</v>
      </c>
      <c r="AJ71" s="14">
        <v>0.3</v>
      </c>
      <c r="AK71" s="14">
        <v>0.8</v>
      </c>
      <c r="AL71" s="14">
        <v>0.9</v>
      </c>
      <c r="AM71" s="14">
        <v>1.4</v>
      </c>
      <c r="AN71" s="14">
        <v>2.1</v>
      </c>
      <c r="AO71" s="14">
        <v>1.8</v>
      </c>
      <c r="AP71" s="14">
        <v>1.4</v>
      </c>
      <c r="AQ71" s="14">
        <v>1.1000000000000001</v>
      </c>
      <c r="AR71" s="14">
        <v>-0.1</v>
      </c>
      <c r="AS71" s="14">
        <v>0.6</v>
      </c>
      <c r="AT71" s="14">
        <v>0.9</v>
      </c>
      <c r="AU71" s="14">
        <v>0.4</v>
      </c>
      <c r="AV71" s="14">
        <v>0.8</v>
      </c>
      <c r="AW71" s="14">
        <v>0.5</v>
      </c>
      <c r="AX71" s="14">
        <v>0.6</v>
      </c>
      <c r="AY71" s="14">
        <v>1.9</v>
      </c>
      <c r="AZ71" s="14">
        <v>2.2000000000000002</v>
      </c>
      <c r="BA71" s="14">
        <v>1.9</v>
      </c>
      <c r="BB71" s="14">
        <v>2.8</v>
      </c>
      <c r="BC71" s="14">
        <v>6.3</v>
      </c>
      <c r="BD71" s="14">
        <v>4.5</v>
      </c>
      <c r="BE71" s="14">
        <v>4.5</v>
      </c>
      <c r="BF71" s="14">
        <v>2.2000000000000002</v>
      </c>
      <c r="BG71" s="14">
        <v>2.2000000000000002</v>
      </c>
      <c r="BH71" s="14">
        <v>2.1</v>
      </c>
      <c r="BI71" s="14">
        <v>2</v>
      </c>
    </row>
    <row r="72" spans="1:61" ht="15" customHeight="1" x14ac:dyDescent="0.25">
      <c r="A72" s="12" t="s">
        <v>81</v>
      </c>
      <c r="B72" s="14">
        <v>8.1999999999999993</v>
      </c>
      <c r="C72" s="14">
        <v>11.1</v>
      </c>
      <c r="D72" s="14">
        <v>10.3</v>
      </c>
      <c r="E72" s="14">
        <v>9.9</v>
      </c>
      <c r="F72" s="14">
        <v>11.8</v>
      </c>
      <c r="G72" s="14">
        <v>10.6</v>
      </c>
      <c r="H72" s="14">
        <v>9.8000000000000007</v>
      </c>
      <c r="I72" s="14">
        <v>6.8</v>
      </c>
      <c r="J72" s="14">
        <v>6.4</v>
      </c>
      <c r="K72" s="14">
        <v>6.2</v>
      </c>
      <c r="L72" s="14">
        <v>7.2</v>
      </c>
      <c r="M72" s="14">
        <v>5.6</v>
      </c>
      <c r="N72" s="14">
        <v>3.1</v>
      </c>
      <c r="O72" s="14">
        <v>0.7</v>
      </c>
      <c r="P72" s="14">
        <v>1.1000000000000001</v>
      </c>
      <c r="Q72" s="14">
        <v>-0.1</v>
      </c>
      <c r="R72" s="14">
        <v>-0.5</v>
      </c>
      <c r="S72" s="14">
        <v>0.6</v>
      </c>
      <c r="T72" s="14">
        <v>0.8</v>
      </c>
      <c r="U72" s="14">
        <v>1</v>
      </c>
      <c r="V72" s="14">
        <v>1.6</v>
      </c>
      <c r="W72" s="14">
        <v>2.1</v>
      </c>
      <c r="X72" s="14">
        <v>1.3</v>
      </c>
      <c r="Y72" s="14">
        <v>1.1000000000000001</v>
      </c>
      <c r="Z72" s="14">
        <v>0.5</v>
      </c>
      <c r="AA72" s="14">
        <v>0.6</v>
      </c>
      <c r="AB72" s="14"/>
      <c r="AC72" s="14">
        <v>0.7</v>
      </c>
      <c r="AD72" s="14">
        <v>1.2</v>
      </c>
      <c r="AE72" s="14">
        <v>0.4</v>
      </c>
      <c r="AF72" s="14">
        <v>1.2</v>
      </c>
      <c r="AG72" s="14">
        <v>3</v>
      </c>
      <c r="AH72" s="14">
        <v>3.6</v>
      </c>
      <c r="AI72" s="14">
        <v>2.6</v>
      </c>
      <c r="AJ72" s="14">
        <v>2</v>
      </c>
      <c r="AK72" s="14">
        <v>0.8</v>
      </c>
      <c r="AL72" s="14">
        <v>0.9</v>
      </c>
      <c r="AM72" s="14">
        <v>2</v>
      </c>
      <c r="AN72" s="14">
        <v>2.4</v>
      </c>
      <c r="AO72" s="14">
        <v>3</v>
      </c>
      <c r="AP72" s="14">
        <v>0.8</v>
      </c>
      <c r="AQ72" s="14">
        <v>2.7</v>
      </c>
      <c r="AR72" s="14">
        <v>0.9</v>
      </c>
      <c r="AS72" s="14">
        <v>0.7</v>
      </c>
      <c r="AT72" s="14">
        <v>1.4</v>
      </c>
      <c r="AU72" s="14">
        <v>0.3</v>
      </c>
      <c r="AV72" s="14">
        <v>-0.2</v>
      </c>
      <c r="AW72" s="14">
        <v>-0.2</v>
      </c>
      <c r="AX72" s="14">
        <v>1.4</v>
      </c>
      <c r="AY72" s="14">
        <v>2.2000000000000002</v>
      </c>
      <c r="AZ72" s="14">
        <v>2.2000000000000002</v>
      </c>
      <c r="BA72" s="14">
        <v>1.5</v>
      </c>
      <c r="BB72" s="14">
        <v>3.4</v>
      </c>
      <c r="BC72" s="14">
        <v>7</v>
      </c>
      <c r="BD72" s="14">
        <v>4.3</v>
      </c>
      <c r="BE72" s="14">
        <v>3.1</v>
      </c>
      <c r="BF72" s="14">
        <v>2.2999999999999998</v>
      </c>
      <c r="BG72" s="14">
        <v>2.2000000000000002</v>
      </c>
      <c r="BH72" s="14">
        <v>2.1</v>
      </c>
      <c r="BI72" s="14">
        <v>2.1</v>
      </c>
    </row>
    <row r="73" spans="1:61" ht="15" customHeight="1" x14ac:dyDescent="0.25">
      <c r="A73" s="3"/>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row>
    <row r="74" spans="1:61" ht="15" customHeight="1" x14ac:dyDescent="0.25">
      <c r="A74" s="12" t="s">
        <v>65</v>
      </c>
      <c r="B74" s="14">
        <v>6.7</v>
      </c>
      <c r="C74" s="14">
        <v>9.8000000000000007</v>
      </c>
      <c r="D74" s="14">
        <v>8.4</v>
      </c>
      <c r="E74" s="14">
        <v>9.3000000000000007</v>
      </c>
      <c r="F74" s="14">
        <v>11.7</v>
      </c>
      <c r="G74" s="14">
        <v>10.1</v>
      </c>
      <c r="H74" s="14">
        <v>9.4</v>
      </c>
      <c r="I74" s="14">
        <v>6.6</v>
      </c>
      <c r="J74" s="14">
        <v>5.6</v>
      </c>
      <c r="K74" s="14">
        <v>5.0999999999999996</v>
      </c>
      <c r="L74" s="14">
        <v>6.5</v>
      </c>
      <c r="M74" s="14">
        <v>5</v>
      </c>
      <c r="N74" s="14">
        <v>4.3</v>
      </c>
      <c r="O74" s="14">
        <v>1.7</v>
      </c>
      <c r="P74" s="14">
        <v>1.7</v>
      </c>
      <c r="Q74" s="14">
        <v>1.4</v>
      </c>
      <c r="R74" s="14">
        <v>-0.2</v>
      </c>
      <c r="S74" s="14">
        <v>0.7</v>
      </c>
      <c r="T74" s="14">
        <v>0.9</v>
      </c>
      <c r="U74" s="14">
        <v>1.4</v>
      </c>
      <c r="V74" s="14">
        <v>1.8</v>
      </c>
      <c r="W74" s="14">
        <v>3</v>
      </c>
      <c r="X74" s="14">
        <v>3.1</v>
      </c>
      <c r="Y74" s="14">
        <v>1.9</v>
      </c>
      <c r="Z74" s="14">
        <v>2.1</v>
      </c>
      <c r="AA74" s="14">
        <v>1.9</v>
      </c>
      <c r="AB74" s="14"/>
      <c r="AC74" s="14">
        <v>1.2</v>
      </c>
      <c r="AD74" s="14">
        <v>2.1</v>
      </c>
      <c r="AE74" s="14">
        <v>1.5</v>
      </c>
      <c r="AF74" s="14">
        <v>1.9</v>
      </c>
      <c r="AG74" s="14">
        <v>3.2</v>
      </c>
      <c r="AH74" s="14">
        <v>3.6</v>
      </c>
      <c r="AI74" s="14">
        <v>3.8</v>
      </c>
      <c r="AJ74" s="14">
        <v>2.5</v>
      </c>
      <c r="AK74" s="14">
        <v>1.5</v>
      </c>
      <c r="AL74" s="14">
        <v>1.7</v>
      </c>
      <c r="AM74" s="14">
        <v>2.5</v>
      </c>
      <c r="AN74" s="14">
        <v>2.4</v>
      </c>
      <c r="AO74" s="14">
        <v>2.2999999999999998</v>
      </c>
      <c r="AP74" s="14">
        <v>0.4</v>
      </c>
      <c r="AQ74" s="14">
        <v>1.7</v>
      </c>
      <c r="AR74" s="14">
        <v>1.2</v>
      </c>
      <c r="AS74" s="14">
        <v>1.1000000000000001</v>
      </c>
      <c r="AT74" s="14">
        <v>1.2</v>
      </c>
      <c r="AU74" s="14">
        <v>0.6</v>
      </c>
      <c r="AV74" s="14">
        <v>0</v>
      </c>
      <c r="AW74" s="14">
        <v>0.5</v>
      </c>
      <c r="AX74" s="14">
        <v>1.6</v>
      </c>
      <c r="AY74" s="14">
        <v>2.5</v>
      </c>
      <c r="AZ74" s="14">
        <v>2.7</v>
      </c>
      <c r="BA74" s="14">
        <v>2.2999999999999998</v>
      </c>
      <c r="BB74" s="14">
        <v>3.6</v>
      </c>
      <c r="BC74" s="14">
        <v>7.3</v>
      </c>
      <c r="BD74" s="14">
        <v>5.8</v>
      </c>
      <c r="BE74" s="14">
        <v>4.2</v>
      </c>
      <c r="BF74" s="14">
        <v>2.6</v>
      </c>
      <c r="BG74" s="14">
        <v>2.5</v>
      </c>
      <c r="BH74" s="14">
        <v>2.6</v>
      </c>
      <c r="BI74" s="14">
        <v>2.4</v>
      </c>
    </row>
    <row r="75" spans="1:61" ht="15" customHeight="1" x14ac:dyDescent="0.25">
      <c r="A75" s="3"/>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row>
    <row r="76" spans="1:61" ht="15" customHeight="1" x14ac:dyDescent="0.25">
      <c r="A76" s="12" t="s">
        <v>66</v>
      </c>
      <c r="B76" s="14">
        <v>5.2</v>
      </c>
      <c r="C76" s="14">
        <v>3.4</v>
      </c>
      <c r="D76" s="14">
        <v>2.6</v>
      </c>
      <c r="E76" s="14">
        <v>8</v>
      </c>
      <c r="F76" s="14">
        <v>27.6</v>
      </c>
      <c r="G76" s="14">
        <v>6.9</v>
      </c>
      <c r="H76" s="14">
        <v>6.7</v>
      </c>
      <c r="I76" s="14">
        <v>3.4</v>
      </c>
      <c r="J76" s="14">
        <v>0.6</v>
      </c>
      <c r="K76" s="14">
        <v>7.8</v>
      </c>
      <c r="L76" s="14">
        <v>11.9</v>
      </c>
      <c r="M76" s="14">
        <v>12.1</v>
      </c>
      <c r="N76" s="14">
        <v>4.4000000000000004</v>
      </c>
      <c r="O76" s="14">
        <v>0.5</v>
      </c>
      <c r="P76" s="14">
        <v>4.5999999999999996</v>
      </c>
      <c r="Q76" s="14">
        <v>2.1</v>
      </c>
      <c r="R76" s="14">
        <v>-14</v>
      </c>
      <c r="S76" s="14">
        <v>-5</v>
      </c>
      <c r="T76" s="14">
        <v>0.3</v>
      </c>
      <c r="U76" s="14">
        <v>3.7</v>
      </c>
      <c r="V76" s="14">
        <v>-0.8</v>
      </c>
      <c r="W76" s="14">
        <v>0.3</v>
      </c>
      <c r="X76" s="14">
        <v>-2</v>
      </c>
      <c r="Y76" s="14">
        <v>-2.2999999999999998</v>
      </c>
      <c r="Z76" s="14">
        <v>0.4</v>
      </c>
      <c r="AA76" s="14">
        <v>0.8</v>
      </c>
      <c r="AB76" s="14"/>
      <c r="AC76" s="14">
        <v>0.7</v>
      </c>
      <c r="AD76" s="14">
        <v>2.7</v>
      </c>
      <c r="AE76" s="14">
        <v>-1.6</v>
      </c>
      <c r="AF76" s="14">
        <v>-1.4</v>
      </c>
      <c r="AG76" s="14">
        <v>5.8</v>
      </c>
      <c r="AH76" s="14">
        <v>0.4</v>
      </c>
      <c r="AI76" s="14">
        <v>-1.8</v>
      </c>
      <c r="AJ76" s="14">
        <v>-0.9</v>
      </c>
      <c r="AK76" s="14">
        <v>0.8</v>
      </c>
      <c r="AL76" s="14">
        <v>3.1</v>
      </c>
      <c r="AM76" s="14">
        <v>2.9</v>
      </c>
      <c r="AN76" s="14">
        <v>1.4</v>
      </c>
      <c r="AO76" s="14">
        <v>4.2</v>
      </c>
      <c r="AP76" s="14">
        <v>-6.2</v>
      </c>
      <c r="AQ76" s="14">
        <v>4.5999999999999996</v>
      </c>
      <c r="AR76" s="14">
        <v>4.7</v>
      </c>
      <c r="AS76" s="14">
        <v>2.4</v>
      </c>
      <c r="AT76" s="14">
        <v>-0.9</v>
      </c>
      <c r="AU76" s="14">
        <v>-1.8</v>
      </c>
      <c r="AV76" s="14">
        <v>-1.9</v>
      </c>
      <c r="AW76" s="14">
        <v>-2.7</v>
      </c>
      <c r="AX76" s="14">
        <v>2.7</v>
      </c>
      <c r="AY76" s="14">
        <v>2.1</v>
      </c>
      <c r="AZ76" s="14">
        <v>0.5</v>
      </c>
      <c r="BA76" s="14">
        <v>-2.6</v>
      </c>
      <c r="BB76" s="14">
        <v>8.6999999999999993</v>
      </c>
      <c r="BC76" s="14">
        <v>19.100000000000001</v>
      </c>
      <c r="BD76" s="14">
        <v>-0.9</v>
      </c>
      <c r="BE76" s="14">
        <v>1</v>
      </c>
      <c r="BF76" s="14">
        <v>1.7</v>
      </c>
      <c r="BG76" s="14">
        <v>0.9</v>
      </c>
      <c r="BH76" s="14">
        <v>0.7</v>
      </c>
      <c r="BI76" s="14">
        <v>0.9</v>
      </c>
    </row>
    <row r="77" spans="1:61" ht="15" customHeight="1" x14ac:dyDescent="0.25">
      <c r="A77" s="3"/>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row>
    <row r="78" spans="1:61" ht="15" customHeight="1" x14ac:dyDescent="0.25">
      <c r="A78" s="12" t="s">
        <v>67</v>
      </c>
      <c r="B78" s="14">
        <v>6.3</v>
      </c>
      <c r="C78" s="14">
        <v>7.8</v>
      </c>
      <c r="D78" s="14">
        <v>6.6</v>
      </c>
      <c r="E78" s="14">
        <v>8.9</v>
      </c>
      <c r="F78" s="14">
        <v>16.600000000000001</v>
      </c>
      <c r="G78" s="14">
        <v>9.1</v>
      </c>
      <c r="H78" s="14">
        <v>8.5</v>
      </c>
      <c r="I78" s="14">
        <v>5.5</v>
      </c>
      <c r="J78" s="14">
        <v>4.0999999999999996</v>
      </c>
      <c r="K78" s="14">
        <v>5.9</v>
      </c>
      <c r="L78" s="14">
        <v>8.1999999999999993</v>
      </c>
      <c r="M78" s="14">
        <v>7.4</v>
      </c>
      <c r="N78" s="14">
        <v>4.3</v>
      </c>
      <c r="O78" s="14">
        <v>1.3</v>
      </c>
      <c r="P78" s="14">
        <v>2.7</v>
      </c>
      <c r="Q78" s="14">
        <v>1.7</v>
      </c>
      <c r="R78" s="14">
        <v>-5.4</v>
      </c>
      <c r="S78" s="14">
        <v>-1.3</v>
      </c>
      <c r="T78" s="14">
        <v>0.7</v>
      </c>
      <c r="U78" s="14">
        <v>2.2000000000000002</v>
      </c>
      <c r="V78" s="14">
        <v>0.8</v>
      </c>
      <c r="W78" s="14">
        <v>2</v>
      </c>
      <c r="X78" s="14">
        <v>1.2</v>
      </c>
      <c r="Y78" s="14">
        <v>0.3</v>
      </c>
      <c r="Z78" s="14">
        <v>1.4</v>
      </c>
      <c r="AA78" s="14">
        <v>1.5</v>
      </c>
      <c r="AB78" s="14"/>
      <c r="AC78" s="14">
        <v>1</v>
      </c>
      <c r="AD78" s="14">
        <v>2.2999999999999998</v>
      </c>
      <c r="AE78" s="14">
        <v>0.3</v>
      </c>
      <c r="AF78" s="14">
        <v>0.6</v>
      </c>
      <c r="AG78" s="14">
        <v>4.2</v>
      </c>
      <c r="AH78" s="14">
        <v>2.2999999999999998</v>
      </c>
      <c r="AI78" s="14">
        <v>1.5</v>
      </c>
      <c r="AJ78" s="14">
        <v>1.2</v>
      </c>
      <c r="AK78" s="14">
        <v>1.2</v>
      </c>
      <c r="AL78" s="14">
        <v>2.2999999999999998</v>
      </c>
      <c r="AM78" s="14">
        <v>2.7</v>
      </c>
      <c r="AN78" s="14">
        <v>1.9</v>
      </c>
      <c r="AO78" s="14">
        <v>3.1</v>
      </c>
      <c r="AP78" s="14">
        <v>-2.4</v>
      </c>
      <c r="AQ78" s="14">
        <v>3</v>
      </c>
      <c r="AR78" s="14">
        <v>2.8</v>
      </c>
      <c r="AS78" s="14">
        <v>1.7</v>
      </c>
      <c r="AT78" s="14">
        <v>0.2</v>
      </c>
      <c r="AU78" s="14">
        <v>-0.6</v>
      </c>
      <c r="AV78" s="14">
        <v>-0.9</v>
      </c>
      <c r="AW78" s="14">
        <v>-1.1000000000000001</v>
      </c>
      <c r="AX78" s="14">
        <v>2.1</v>
      </c>
      <c r="AY78" s="14">
        <v>2.2999999999999998</v>
      </c>
      <c r="AZ78" s="14">
        <v>1.6</v>
      </c>
      <c r="BA78" s="14">
        <v>-0.1</v>
      </c>
      <c r="BB78" s="14">
        <v>6.1</v>
      </c>
      <c r="BC78" s="14">
        <v>13</v>
      </c>
      <c r="BD78" s="14">
        <v>2.4</v>
      </c>
      <c r="BE78" s="14">
        <v>2.6</v>
      </c>
      <c r="BF78" s="14">
        <v>2.2000000000000002</v>
      </c>
      <c r="BG78" s="14">
        <v>1.7</v>
      </c>
      <c r="BH78" s="14">
        <v>1.7</v>
      </c>
      <c r="BI78" s="14">
        <v>1.7</v>
      </c>
    </row>
    <row r="79" spans="1:61" ht="15" customHeight="1" x14ac:dyDescent="0.25">
      <c r="A79" s="12"/>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row>
    <row r="80" spans="1:61" ht="15" customHeight="1" x14ac:dyDescent="0.25">
      <c r="A80" s="12" t="s">
        <v>79</v>
      </c>
      <c r="B80" s="14">
        <v>8.6</v>
      </c>
      <c r="C80" s="14">
        <v>11.3</v>
      </c>
      <c r="D80" s="14">
        <v>11.4</v>
      </c>
      <c r="E80" s="14">
        <v>10.9</v>
      </c>
      <c r="F80" s="14">
        <v>13.6</v>
      </c>
      <c r="G80" s="14">
        <v>12.4</v>
      </c>
      <c r="H80" s="14">
        <v>9.8000000000000007</v>
      </c>
      <c r="I80" s="14">
        <v>6.7</v>
      </c>
      <c r="J80" s="14">
        <v>6.7</v>
      </c>
      <c r="K80" s="14">
        <v>5.8</v>
      </c>
      <c r="L80" s="14">
        <v>5.3</v>
      </c>
      <c r="M80" s="14">
        <v>3.6</v>
      </c>
      <c r="N80" s="14">
        <v>3.8</v>
      </c>
      <c r="O80" s="14">
        <v>0.3</v>
      </c>
      <c r="P80" s="14">
        <v>-0.3</v>
      </c>
      <c r="Q80" s="14">
        <v>0.7</v>
      </c>
      <c r="R80" s="14">
        <v>1.1000000000000001</v>
      </c>
      <c r="S80" s="14">
        <v>1.7</v>
      </c>
      <c r="T80" s="14">
        <v>0.5</v>
      </c>
      <c r="U80" s="14">
        <v>0.8</v>
      </c>
      <c r="V80" s="14">
        <v>2.5</v>
      </c>
      <c r="W80" s="14">
        <v>3.7</v>
      </c>
      <c r="X80" s="14">
        <v>3.7</v>
      </c>
      <c r="Y80" s="14">
        <v>1.6</v>
      </c>
      <c r="Z80" s="14">
        <v>1.9</v>
      </c>
      <c r="AA80" s="14">
        <v>2.2000000000000002</v>
      </c>
      <c r="AB80" s="14"/>
      <c r="AC80" s="14">
        <v>1.2</v>
      </c>
      <c r="AD80" s="14">
        <v>2.1</v>
      </c>
      <c r="AE80" s="14">
        <v>1.9</v>
      </c>
      <c r="AF80" s="14">
        <v>2.5</v>
      </c>
      <c r="AG80" s="14">
        <v>3.8</v>
      </c>
      <c r="AH80" s="14">
        <v>4.4000000000000004</v>
      </c>
      <c r="AI80" s="14">
        <v>4.7</v>
      </c>
      <c r="AJ80" s="14">
        <v>3</v>
      </c>
      <c r="AK80" s="14">
        <v>1.8</v>
      </c>
      <c r="AL80" s="14">
        <v>1.7</v>
      </c>
      <c r="AM80" s="14">
        <v>2</v>
      </c>
      <c r="AN80" s="14">
        <v>2.8</v>
      </c>
      <c r="AO80" s="14">
        <v>2.5</v>
      </c>
      <c r="AP80" s="14">
        <v>1.9</v>
      </c>
      <c r="AQ80" s="14">
        <v>2.2000000000000002</v>
      </c>
      <c r="AR80" s="14">
        <v>0.5</v>
      </c>
      <c r="AS80" s="14">
        <v>2.2000000000000002</v>
      </c>
      <c r="AT80" s="14">
        <v>0.4</v>
      </c>
      <c r="AU80" s="14">
        <v>0.6</v>
      </c>
      <c r="AV80" s="14">
        <v>0.1</v>
      </c>
      <c r="AW80" s="14">
        <v>0.1</v>
      </c>
      <c r="AX80" s="14">
        <v>1.5</v>
      </c>
      <c r="AY80" s="14">
        <v>3.1</v>
      </c>
      <c r="AZ80" s="14">
        <v>3.1</v>
      </c>
      <c r="BA80" s="14">
        <v>2</v>
      </c>
      <c r="BB80" s="14">
        <v>3.2</v>
      </c>
      <c r="BC80" s="14">
        <v>5.7</v>
      </c>
      <c r="BD80" s="14">
        <v>5.8</v>
      </c>
      <c r="BE80" s="14">
        <v>5.8</v>
      </c>
      <c r="BF80" s="14">
        <v>3.4</v>
      </c>
      <c r="BG80" s="14">
        <v>2.2999999999999998</v>
      </c>
      <c r="BH80" s="14">
        <v>3.3</v>
      </c>
      <c r="BI80" s="14">
        <v>2.6</v>
      </c>
    </row>
    <row r="81" spans="1:61" ht="15" customHeight="1" x14ac:dyDescent="0.25">
      <c r="A81" s="44"/>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row>
    <row r="82" spans="1:61" ht="15" customHeight="1" x14ac:dyDescent="0.25">
      <c r="A82" s="10" t="s">
        <v>184</v>
      </c>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row>
    <row r="83" spans="1:61" ht="15" customHeight="1" x14ac:dyDescent="0.25">
      <c r="A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row>
    <row r="84" spans="1:61" ht="15" customHeight="1" x14ac:dyDescent="0.2">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row>
  </sheetData>
  <hyperlinks>
    <hyperlink ref="A1" location="contents!A1" display="to contents" xr:uid="{00000000-0004-0000-0C00-000000000000}"/>
  </hyperlink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I53"/>
  <sheetViews>
    <sheetView workbookViewId="0">
      <selection activeCell="A18" sqref="A18"/>
    </sheetView>
  </sheetViews>
  <sheetFormatPr defaultColWidth="11.42578125" defaultRowHeight="12.75" x14ac:dyDescent="0.2"/>
  <cols>
    <col min="1" max="1" width="51.7109375" customWidth="1"/>
    <col min="2" max="26" width="8" customWidth="1"/>
    <col min="27" max="28" width="15.7109375" customWidth="1"/>
    <col min="29" max="62" width="8" customWidth="1"/>
  </cols>
  <sheetData>
    <row r="1" spans="1:61" x14ac:dyDescent="0.2">
      <c r="A1" s="1" t="s">
        <v>452</v>
      </c>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row>
    <row r="2" spans="1:61" x14ac:dyDescent="0.2">
      <c r="A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row>
    <row r="3" spans="1:61" ht="39" customHeight="1" x14ac:dyDescent="0.25">
      <c r="A3" s="18" t="s">
        <v>484</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row>
    <row r="4" spans="1:61"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row>
    <row r="5" spans="1:61" ht="15" customHeight="1" x14ac:dyDescent="0.25">
      <c r="A5" s="20" t="s">
        <v>148</v>
      </c>
      <c r="B5" s="3"/>
      <c r="C5" s="3"/>
      <c r="D5" s="3"/>
      <c r="E5" s="3"/>
      <c r="F5" s="3"/>
      <c r="G5" s="3"/>
      <c r="H5" s="3"/>
      <c r="I5" s="3"/>
      <c r="J5" s="3"/>
      <c r="K5" s="3"/>
      <c r="L5" s="3"/>
      <c r="M5" s="3"/>
      <c r="N5" s="3"/>
      <c r="O5" s="3"/>
      <c r="P5" s="3"/>
      <c r="Q5" s="3"/>
      <c r="R5" s="3"/>
      <c r="S5" s="3"/>
      <c r="T5" s="3"/>
      <c r="U5" s="3"/>
      <c r="V5" s="3"/>
      <c r="W5" s="3"/>
      <c r="X5" s="3"/>
      <c r="Y5" s="3"/>
      <c r="Z5" s="3"/>
      <c r="AA5" s="3" t="s">
        <v>478</v>
      </c>
      <c r="AB5" s="3" t="s">
        <v>477</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row>
    <row r="6" spans="1:61" ht="15" customHeight="1" x14ac:dyDescent="0.25">
      <c r="A6" s="2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row>
    <row r="7" spans="1:61" ht="15" customHeight="1" x14ac:dyDescent="0.25">
      <c r="A7" s="12" t="s">
        <v>46</v>
      </c>
      <c r="B7" s="14">
        <v>33.1</v>
      </c>
      <c r="C7" s="14">
        <v>38.1</v>
      </c>
      <c r="D7" s="14">
        <v>42.7</v>
      </c>
      <c r="E7" s="14">
        <v>49.6</v>
      </c>
      <c r="F7" s="14">
        <v>57.6</v>
      </c>
      <c r="G7" s="14">
        <v>65.2</v>
      </c>
      <c r="H7" s="14">
        <v>72.599999999999994</v>
      </c>
      <c r="I7" s="14">
        <v>79.400000000000006</v>
      </c>
      <c r="J7" s="14">
        <v>86.2</v>
      </c>
      <c r="K7" s="14">
        <v>92.6</v>
      </c>
      <c r="L7" s="14">
        <v>98.5</v>
      </c>
      <c r="M7" s="14">
        <v>100.5</v>
      </c>
      <c r="N7" s="14">
        <v>103.5</v>
      </c>
      <c r="O7" s="14">
        <v>105.2</v>
      </c>
      <c r="P7" s="14">
        <v>105.6</v>
      </c>
      <c r="Q7" s="14">
        <v>109.3</v>
      </c>
      <c r="R7" s="14">
        <v>114.4</v>
      </c>
      <c r="S7" s="14">
        <v>118.2</v>
      </c>
      <c r="T7" s="14">
        <v>121.5</v>
      </c>
      <c r="U7" s="14">
        <v>125.1</v>
      </c>
      <c r="V7" s="14">
        <v>133.30000000000001</v>
      </c>
      <c r="W7" s="14">
        <v>141.9</v>
      </c>
      <c r="X7" s="14">
        <v>150.6</v>
      </c>
      <c r="Y7" s="14">
        <v>154.4</v>
      </c>
      <c r="Z7" s="14">
        <v>158.6</v>
      </c>
      <c r="AA7" s="14">
        <v>164.7</v>
      </c>
      <c r="AB7" s="14">
        <v>165.6</v>
      </c>
      <c r="AC7" s="14">
        <v>172</v>
      </c>
      <c r="AD7" s="14">
        <v>181.6</v>
      </c>
      <c r="AE7" s="14">
        <v>194.7</v>
      </c>
      <c r="AF7" s="14">
        <v>209.6</v>
      </c>
      <c r="AG7" s="14">
        <v>226.8</v>
      </c>
      <c r="AH7" s="14">
        <v>239.2</v>
      </c>
      <c r="AI7" s="14">
        <v>251.2</v>
      </c>
      <c r="AJ7" s="14">
        <v>258</v>
      </c>
      <c r="AK7" s="14">
        <v>261.7</v>
      </c>
      <c r="AL7" s="14">
        <v>265.89999999999998</v>
      </c>
      <c r="AM7" s="14">
        <v>274.8</v>
      </c>
      <c r="AN7" s="14">
        <v>290.60000000000002</v>
      </c>
      <c r="AO7" s="14">
        <v>307.8</v>
      </c>
      <c r="AP7" s="14">
        <v>312.3</v>
      </c>
      <c r="AQ7" s="14">
        <v>311.89999999999998</v>
      </c>
      <c r="AR7" s="14">
        <v>319.89999999999998</v>
      </c>
      <c r="AS7" s="14">
        <v>324.3</v>
      </c>
      <c r="AT7" s="14">
        <v>325.2</v>
      </c>
      <c r="AU7" s="14">
        <v>328.7</v>
      </c>
      <c r="AV7" s="14">
        <v>331</v>
      </c>
      <c r="AW7" s="14">
        <v>342.6</v>
      </c>
      <c r="AX7" s="14">
        <v>354.5</v>
      </c>
      <c r="AY7" s="14">
        <v>372.9</v>
      </c>
      <c r="AZ7" s="14">
        <v>393.1</v>
      </c>
      <c r="BA7" s="14">
        <v>406.3</v>
      </c>
      <c r="BB7" s="14">
        <v>423.8</v>
      </c>
      <c r="BC7" s="14">
        <v>454.8</v>
      </c>
      <c r="BD7" s="14">
        <v>489.6</v>
      </c>
      <c r="BE7" s="14">
        <v>527.5</v>
      </c>
      <c r="BF7" s="14">
        <v>555.6</v>
      </c>
      <c r="BG7" s="14">
        <v>578.70000000000005</v>
      </c>
      <c r="BH7" s="14">
        <v>602.79999999999995</v>
      </c>
      <c r="BI7" s="14">
        <v>626.29999999999995</v>
      </c>
    </row>
    <row r="8" spans="1:61" ht="15" customHeight="1" x14ac:dyDescent="0.25">
      <c r="A8" s="3" t="s">
        <v>80</v>
      </c>
      <c r="B8" s="14">
        <v>25.9</v>
      </c>
      <c r="C8" s="14">
        <v>29.7</v>
      </c>
      <c r="D8" s="14">
        <v>33.1</v>
      </c>
      <c r="E8" s="14">
        <v>38.6</v>
      </c>
      <c r="F8" s="14">
        <v>44.7</v>
      </c>
      <c r="G8" s="14">
        <v>50.2</v>
      </c>
      <c r="H8" s="14">
        <v>55.8</v>
      </c>
      <c r="I8" s="14">
        <v>60.8</v>
      </c>
      <c r="J8" s="14">
        <v>66.099999999999994</v>
      </c>
      <c r="K8" s="14">
        <v>70.900000000000006</v>
      </c>
      <c r="L8" s="14">
        <v>75.7</v>
      </c>
      <c r="M8" s="14">
        <v>77.099999999999994</v>
      </c>
      <c r="N8" s="14">
        <v>79.099999999999994</v>
      </c>
      <c r="O8" s="14">
        <v>80.599999999999994</v>
      </c>
      <c r="P8" s="14">
        <v>81.3</v>
      </c>
      <c r="Q8" s="14">
        <v>84.6</v>
      </c>
      <c r="R8" s="14">
        <v>89.3</v>
      </c>
      <c r="S8" s="14">
        <v>92.5</v>
      </c>
      <c r="T8" s="14">
        <v>95.9</v>
      </c>
      <c r="U8" s="14">
        <v>99.5</v>
      </c>
      <c r="V8" s="14">
        <v>106.7</v>
      </c>
      <c r="W8" s="14">
        <v>114.1</v>
      </c>
      <c r="X8" s="14">
        <v>121.2</v>
      </c>
      <c r="Y8" s="14">
        <v>123.9</v>
      </c>
      <c r="Z8" s="14">
        <v>127.3</v>
      </c>
      <c r="AA8" s="14">
        <v>132.30000000000001</v>
      </c>
      <c r="AB8" s="14">
        <v>133.5</v>
      </c>
      <c r="AC8" s="14">
        <v>139.5</v>
      </c>
      <c r="AD8" s="14">
        <v>147.80000000000001</v>
      </c>
      <c r="AE8" s="14">
        <v>159.1</v>
      </c>
      <c r="AF8" s="14">
        <v>172.2</v>
      </c>
      <c r="AG8" s="14">
        <v>187.2</v>
      </c>
      <c r="AH8" s="14">
        <v>196.8</v>
      </c>
      <c r="AI8" s="14">
        <v>205.8</v>
      </c>
      <c r="AJ8" s="14">
        <v>210.2</v>
      </c>
      <c r="AK8" s="14">
        <v>213</v>
      </c>
      <c r="AL8" s="14">
        <v>216.5</v>
      </c>
      <c r="AM8" s="14">
        <v>224.2</v>
      </c>
      <c r="AN8" s="14">
        <v>238.2</v>
      </c>
      <c r="AO8" s="14">
        <v>252.3</v>
      </c>
      <c r="AP8" s="14">
        <v>253.9</v>
      </c>
      <c r="AQ8" s="14">
        <v>252</v>
      </c>
      <c r="AR8" s="14">
        <v>260.10000000000002</v>
      </c>
      <c r="AS8" s="14">
        <v>264</v>
      </c>
      <c r="AT8" s="14">
        <v>265.10000000000002</v>
      </c>
      <c r="AU8" s="14">
        <v>268.60000000000002</v>
      </c>
      <c r="AV8" s="14">
        <v>270.8</v>
      </c>
      <c r="AW8" s="14">
        <v>281.10000000000002</v>
      </c>
      <c r="AX8" s="14">
        <v>291.39999999999998</v>
      </c>
      <c r="AY8" s="14">
        <v>307.39999999999998</v>
      </c>
      <c r="AZ8" s="14">
        <v>324.2</v>
      </c>
      <c r="BA8" s="14">
        <v>333.7</v>
      </c>
      <c r="BB8" s="14">
        <v>348.3</v>
      </c>
      <c r="BC8" s="14">
        <v>372.8</v>
      </c>
      <c r="BD8" s="14">
        <v>400.8</v>
      </c>
      <c r="BE8" s="14">
        <v>429.9</v>
      </c>
      <c r="BF8" s="14">
        <v>453.7</v>
      </c>
      <c r="BG8" s="14">
        <v>473.7</v>
      </c>
      <c r="BH8" s="14">
        <v>494.5</v>
      </c>
      <c r="BI8" s="14">
        <v>514</v>
      </c>
    </row>
    <row r="9" spans="1:61" ht="15" customHeight="1" x14ac:dyDescent="0.25">
      <c r="A9" s="3" t="s">
        <v>81</v>
      </c>
      <c r="B9" s="14">
        <v>7.2</v>
      </c>
      <c r="C9" s="14">
        <v>8.4</v>
      </c>
      <c r="D9" s="14">
        <v>9.6</v>
      </c>
      <c r="E9" s="14">
        <v>10.9</v>
      </c>
      <c r="F9" s="14">
        <v>12.8</v>
      </c>
      <c r="G9" s="14">
        <v>15</v>
      </c>
      <c r="H9" s="14">
        <v>16.899999999999999</v>
      </c>
      <c r="I9" s="14">
        <v>18.600000000000001</v>
      </c>
      <c r="J9" s="14">
        <v>20.2</v>
      </c>
      <c r="K9" s="14">
        <v>21.7</v>
      </c>
      <c r="L9" s="14">
        <v>22.8</v>
      </c>
      <c r="M9" s="14">
        <v>23.5</v>
      </c>
      <c r="N9" s="14">
        <v>24.4</v>
      </c>
      <c r="O9" s="14">
        <v>24.6</v>
      </c>
      <c r="P9" s="14">
        <v>24.4</v>
      </c>
      <c r="Q9" s="14">
        <v>24.7</v>
      </c>
      <c r="R9" s="14">
        <v>25</v>
      </c>
      <c r="S9" s="14">
        <v>25.7</v>
      </c>
      <c r="T9" s="14">
        <v>25.6</v>
      </c>
      <c r="U9" s="14">
        <v>25.6</v>
      </c>
      <c r="V9" s="14">
        <v>26.6</v>
      </c>
      <c r="W9" s="14">
        <v>27.7</v>
      </c>
      <c r="X9" s="14">
        <v>29.4</v>
      </c>
      <c r="Y9" s="14">
        <v>30.5</v>
      </c>
      <c r="Z9" s="14">
        <v>31.3</v>
      </c>
      <c r="AA9" s="14">
        <v>32.4</v>
      </c>
      <c r="AB9" s="14">
        <v>32.1</v>
      </c>
      <c r="AC9" s="14">
        <v>32.4</v>
      </c>
      <c r="AD9" s="14">
        <v>33.799999999999997</v>
      </c>
      <c r="AE9" s="14">
        <v>35.6</v>
      </c>
      <c r="AF9" s="14">
        <v>37.5</v>
      </c>
      <c r="AG9" s="14">
        <v>39.6</v>
      </c>
      <c r="AH9" s="14">
        <v>42.4</v>
      </c>
      <c r="AI9" s="14">
        <v>45.4</v>
      </c>
      <c r="AJ9" s="14">
        <v>47.8</v>
      </c>
      <c r="AK9" s="14">
        <v>48.7</v>
      </c>
      <c r="AL9" s="14">
        <v>49.4</v>
      </c>
      <c r="AM9" s="14">
        <v>50.6</v>
      </c>
      <c r="AN9" s="14">
        <v>52.5</v>
      </c>
      <c r="AO9" s="14">
        <v>55.5</v>
      </c>
      <c r="AP9" s="14">
        <v>58.4</v>
      </c>
      <c r="AQ9" s="14">
        <v>59.9</v>
      </c>
      <c r="AR9" s="14">
        <v>59.8</v>
      </c>
      <c r="AS9" s="14">
        <v>60.2</v>
      </c>
      <c r="AT9" s="14">
        <v>60.1</v>
      </c>
      <c r="AU9" s="14">
        <v>60.2</v>
      </c>
      <c r="AV9" s="14">
        <v>60.2</v>
      </c>
      <c r="AW9" s="14">
        <v>61.5</v>
      </c>
      <c r="AX9" s="14">
        <v>63.1</v>
      </c>
      <c r="AY9" s="14">
        <v>65.5</v>
      </c>
      <c r="AZ9" s="14">
        <v>68.8</v>
      </c>
      <c r="BA9" s="14">
        <v>72.599999999999994</v>
      </c>
      <c r="BB9" s="14">
        <v>75.5</v>
      </c>
      <c r="BC9" s="14">
        <v>82</v>
      </c>
      <c r="BD9" s="14">
        <v>88.8</v>
      </c>
      <c r="BE9" s="14">
        <v>97.6</v>
      </c>
      <c r="BF9" s="14">
        <v>101.9</v>
      </c>
      <c r="BG9" s="14">
        <v>105</v>
      </c>
      <c r="BH9" s="14">
        <v>108.3</v>
      </c>
      <c r="BI9" s="14">
        <v>112.3</v>
      </c>
    </row>
    <row r="10" spans="1:61" ht="15" customHeight="1" x14ac:dyDescent="0.25">
      <c r="A10" s="3" t="s">
        <v>82</v>
      </c>
      <c r="B10" s="14">
        <v>15.1</v>
      </c>
      <c r="C10" s="14">
        <v>16</v>
      </c>
      <c r="D10" s="14">
        <v>18</v>
      </c>
      <c r="E10" s="14">
        <v>20.399999999999999</v>
      </c>
      <c r="F10" s="14">
        <v>22.1</v>
      </c>
      <c r="G10" s="14">
        <v>22.1</v>
      </c>
      <c r="H10" s="14">
        <v>27</v>
      </c>
      <c r="I10" s="14">
        <v>26.8</v>
      </c>
      <c r="J10" s="14">
        <v>28.3</v>
      </c>
      <c r="K10" s="14">
        <v>29.9</v>
      </c>
      <c r="L10" s="14">
        <v>33.6</v>
      </c>
      <c r="M10" s="14">
        <v>38.299999999999997</v>
      </c>
      <c r="N10" s="14">
        <v>39.4</v>
      </c>
      <c r="O10" s="14">
        <v>42.6</v>
      </c>
      <c r="P10" s="14">
        <v>50.7</v>
      </c>
      <c r="Q10" s="14">
        <v>52.2</v>
      </c>
      <c r="R10" s="14">
        <v>51.8</v>
      </c>
      <c r="S10" s="14">
        <v>49</v>
      </c>
      <c r="T10" s="14">
        <v>53</v>
      </c>
      <c r="U10" s="14">
        <v>60.1</v>
      </c>
      <c r="V10" s="14">
        <v>62</v>
      </c>
      <c r="W10" s="14">
        <v>64.3</v>
      </c>
      <c r="X10" s="14">
        <v>64.5</v>
      </c>
      <c r="Y10" s="14">
        <v>64.400000000000006</v>
      </c>
      <c r="Z10" s="14">
        <v>73</v>
      </c>
      <c r="AA10" s="14">
        <v>77.5</v>
      </c>
      <c r="AB10" s="14">
        <v>80.5</v>
      </c>
      <c r="AC10" s="14">
        <v>85.3</v>
      </c>
      <c r="AD10" s="14">
        <v>95.5</v>
      </c>
      <c r="AE10" s="14">
        <v>102.6</v>
      </c>
      <c r="AF10" s="14">
        <v>104.9</v>
      </c>
      <c r="AG10" s="14">
        <v>111.6</v>
      </c>
      <c r="AH10" s="14">
        <v>118.3</v>
      </c>
      <c r="AI10" s="14">
        <v>120</v>
      </c>
      <c r="AJ10" s="14">
        <v>120.2</v>
      </c>
      <c r="AK10" s="14">
        <v>127.9</v>
      </c>
      <c r="AL10" s="14">
        <v>138.6</v>
      </c>
      <c r="AM10" s="14">
        <v>155.9</v>
      </c>
      <c r="AN10" s="14">
        <v>168.8</v>
      </c>
      <c r="AO10" s="14">
        <v>172.1</v>
      </c>
      <c r="AP10" s="14">
        <v>148.69999999999999</v>
      </c>
      <c r="AQ10" s="14">
        <v>157.80000000000001</v>
      </c>
      <c r="AR10" s="14">
        <v>162.1</v>
      </c>
      <c r="AS10" s="14">
        <v>159.5</v>
      </c>
      <c r="AT10" s="14">
        <v>160.5</v>
      </c>
      <c r="AU10" s="14">
        <v>164.1</v>
      </c>
      <c r="AV10" s="14">
        <v>180.1</v>
      </c>
      <c r="AW10" s="14">
        <v>182.5</v>
      </c>
      <c r="AX10" s="14">
        <v>195.5</v>
      </c>
      <c r="AY10" s="14">
        <v>203.2</v>
      </c>
      <c r="AZ10" s="14">
        <v>213.4</v>
      </c>
      <c r="BA10" s="14">
        <v>203.3</v>
      </c>
      <c r="BB10" s="14">
        <v>241.3</v>
      </c>
      <c r="BC10" s="14">
        <v>283.89999999999998</v>
      </c>
      <c r="BD10" s="14">
        <v>307.7</v>
      </c>
      <c r="BE10" s="14">
        <v>316.7</v>
      </c>
      <c r="BF10" s="14">
        <v>330.9</v>
      </c>
      <c r="BG10" s="14">
        <v>342.2</v>
      </c>
      <c r="BH10" s="14">
        <v>350.3</v>
      </c>
      <c r="BI10" s="14">
        <v>360.2</v>
      </c>
    </row>
    <row r="11" spans="1:61" ht="15" customHeight="1" x14ac:dyDescent="0.25">
      <c r="A11" s="12"/>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row>
    <row r="12" spans="1:61" ht="15" customHeight="1" x14ac:dyDescent="0.25">
      <c r="A12" s="3" t="s">
        <v>50</v>
      </c>
      <c r="B12" s="14">
        <v>7.3</v>
      </c>
      <c r="C12" s="14">
        <v>8.6999999999999993</v>
      </c>
      <c r="D12" s="14">
        <v>10</v>
      </c>
      <c r="E12" s="14">
        <v>11.4</v>
      </c>
      <c r="F12" s="14">
        <v>13.3</v>
      </c>
      <c r="G12" s="14">
        <v>15.4</v>
      </c>
      <c r="H12" s="14">
        <v>17.399999999999999</v>
      </c>
      <c r="I12" s="14">
        <v>19.2</v>
      </c>
      <c r="J12" s="14">
        <v>21.1</v>
      </c>
      <c r="K12" s="14">
        <v>23.2</v>
      </c>
      <c r="L12" s="14">
        <v>25.6</v>
      </c>
      <c r="M12" s="14">
        <v>28</v>
      </c>
      <c r="N12" s="14">
        <v>29.7</v>
      </c>
      <c r="O12" s="14">
        <v>30.8</v>
      </c>
      <c r="P12" s="14">
        <v>32</v>
      </c>
      <c r="Q12" s="14">
        <v>33.1</v>
      </c>
      <c r="R12" s="14">
        <v>34.299999999999997</v>
      </c>
      <c r="S12" s="14">
        <v>36.1</v>
      </c>
      <c r="T12" s="14">
        <v>38</v>
      </c>
      <c r="U12" s="14">
        <v>40</v>
      </c>
      <c r="V12" s="14">
        <v>42.3</v>
      </c>
      <c r="W12" s="14">
        <v>44.8</v>
      </c>
      <c r="X12" s="14">
        <v>47.3</v>
      </c>
      <c r="Y12" s="14">
        <v>49.3</v>
      </c>
      <c r="Z12" s="14">
        <v>50.8</v>
      </c>
      <c r="AA12" s="14">
        <v>52.5</v>
      </c>
      <c r="AB12" s="14">
        <v>52.8</v>
      </c>
      <c r="AC12" s="14">
        <v>54.6</v>
      </c>
      <c r="AD12" s="14">
        <v>57</v>
      </c>
      <c r="AE12" s="14">
        <v>59.8</v>
      </c>
      <c r="AF12" s="14">
        <v>63.6</v>
      </c>
      <c r="AG12" s="14">
        <v>69.099999999999994</v>
      </c>
      <c r="AH12" s="14">
        <v>74.599999999999994</v>
      </c>
      <c r="AI12" s="14">
        <v>79.5</v>
      </c>
      <c r="AJ12" s="14">
        <v>82.8</v>
      </c>
      <c r="AK12" s="14">
        <v>85.8</v>
      </c>
      <c r="AL12" s="14">
        <v>88.8</v>
      </c>
      <c r="AM12" s="14">
        <v>92.8</v>
      </c>
      <c r="AN12" s="14">
        <v>97.5</v>
      </c>
      <c r="AO12" s="14">
        <v>102.9</v>
      </c>
      <c r="AP12" s="14">
        <v>106.7</v>
      </c>
      <c r="AQ12" s="14">
        <v>109.6</v>
      </c>
      <c r="AR12" s="14">
        <v>109.9</v>
      </c>
      <c r="AS12" s="14">
        <v>110.8</v>
      </c>
      <c r="AT12" s="14">
        <v>112.8</v>
      </c>
      <c r="AU12" s="14">
        <v>113.8</v>
      </c>
      <c r="AV12" s="14">
        <v>115.2</v>
      </c>
      <c r="AW12" s="14">
        <v>117.4</v>
      </c>
      <c r="AX12" s="14">
        <v>120.2</v>
      </c>
      <c r="AY12" s="14">
        <v>125.6</v>
      </c>
      <c r="AZ12" s="14">
        <v>131.4</v>
      </c>
      <c r="BA12" s="14">
        <v>137.30000000000001</v>
      </c>
      <c r="BB12" s="14">
        <v>144.6</v>
      </c>
      <c r="BC12" s="14">
        <v>157.4</v>
      </c>
      <c r="BD12" s="14">
        <v>167</v>
      </c>
      <c r="BE12" s="14">
        <v>173.9</v>
      </c>
      <c r="BF12" s="14">
        <v>180.5</v>
      </c>
      <c r="BG12" s="14">
        <v>186.9</v>
      </c>
      <c r="BH12" s="14">
        <v>193.9</v>
      </c>
      <c r="BI12" s="14">
        <v>201</v>
      </c>
    </row>
    <row r="13" spans="1:61" ht="15" customHeight="1" x14ac:dyDescent="0.25">
      <c r="A13" s="3" t="s">
        <v>80</v>
      </c>
      <c r="B13" s="14">
        <v>5.9</v>
      </c>
      <c r="C13" s="14">
        <v>7</v>
      </c>
      <c r="D13" s="14">
        <v>8</v>
      </c>
      <c r="E13" s="14">
        <v>9</v>
      </c>
      <c r="F13" s="14">
        <v>10.6</v>
      </c>
      <c r="G13" s="14">
        <v>12.2</v>
      </c>
      <c r="H13" s="14">
        <v>13.8</v>
      </c>
      <c r="I13" s="14">
        <v>15.1</v>
      </c>
      <c r="J13" s="14">
        <v>16.600000000000001</v>
      </c>
      <c r="K13" s="14">
        <v>18.2</v>
      </c>
      <c r="L13" s="14">
        <v>20</v>
      </c>
      <c r="M13" s="14">
        <v>21.9</v>
      </c>
      <c r="N13" s="14">
        <v>23.2</v>
      </c>
      <c r="O13" s="14">
        <v>24.2</v>
      </c>
      <c r="P13" s="14">
        <v>25.1</v>
      </c>
      <c r="Q13" s="14">
        <v>26.1</v>
      </c>
      <c r="R13" s="14">
        <v>27.1</v>
      </c>
      <c r="S13" s="14">
        <v>28.7</v>
      </c>
      <c r="T13" s="14">
        <v>30.4</v>
      </c>
      <c r="U13" s="14">
        <v>32</v>
      </c>
      <c r="V13" s="14">
        <v>34</v>
      </c>
      <c r="W13" s="14">
        <v>36.1</v>
      </c>
      <c r="X13" s="14">
        <v>38.200000000000003</v>
      </c>
      <c r="Y13" s="14">
        <v>39.799999999999997</v>
      </c>
      <c r="Z13" s="14">
        <v>41</v>
      </c>
      <c r="AA13" s="14">
        <v>42.4</v>
      </c>
      <c r="AB13" s="14">
        <v>42.4</v>
      </c>
      <c r="AC13" s="14">
        <v>43.9</v>
      </c>
      <c r="AD13" s="14">
        <v>45.8</v>
      </c>
      <c r="AE13" s="14">
        <v>48.3</v>
      </c>
      <c r="AF13" s="14">
        <v>51.6</v>
      </c>
      <c r="AG13" s="14">
        <v>56.2</v>
      </c>
      <c r="AH13" s="14">
        <v>60.7</v>
      </c>
      <c r="AI13" s="14">
        <v>64.7</v>
      </c>
      <c r="AJ13" s="14">
        <v>67.2</v>
      </c>
      <c r="AK13" s="14">
        <v>69.5</v>
      </c>
      <c r="AL13" s="14">
        <v>71.900000000000006</v>
      </c>
      <c r="AM13" s="14">
        <v>75.099999999999994</v>
      </c>
      <c r="AN13" s="14">
        <v>79</v>
      </c>
      <c r="AO13" s="14">
        <v>83.4</v>
      </c>
      <c r="AP13" s="14">
        <v>86.7</v>
      </c>
      <c r="AQ13" s="14">
        <v>88.7</v>
      </c>
      <c r="AR13" s="14">
        <v>88.5</v>
      </c>
      <c r="AS13" s="14">
        <v>89</v>
      </c>
      <c r="AT13" s="14">
        <v>90.4</v>
      </c>
      <c r="AU13" s="14">
        <v>91.2</v>
      </c>
      <c r="AV13" s="14">
        <v>92.4</v>
      </c>
      <c r="AW13" s="14">
        <v>94.5</v>
      </c>
      <c r="AX13" s="14">
        <v>96.8</v>
      </c>
      <c r="AY13" s="14">
        <v>101.5</v>
      </c>
      <c r="AZ13" s="14">
        <v>106.4</v>
      </c>
      <c r="BA13" s="14">
        <v>111.5</v>
      </c>
      <c r="BB13" s="14">
        <v>117.7</v>
      </c>
      <c r="BC13" s="14">
        <v>128.19999999999999</v>
      </c>
      <c r="BD13" s="14">
        <v>136.19999999999999</v>
      </c>
      <c r="BE13" s="14">
        <v>141.6</v>
      </c>
      <c r="BF13" s="14">
        <v>147.1</v>
      </c>
      <c r="BG13" s="14">
        <v>152.4</v>
      </c>
      <c r="BH13" s="14">
        <v>158.1</v>
      </c>
      <c r="BI13" s="14">
        <v>164</v>
      </c>
    </row>
    <row r="14" spans="1:61" ht="15" customHeight="1" x14ac:dyDescent="0.25">
      <c r="A14" s="3" t="s">
        <v>81</v>
      </c>
      <c r="B14" s="14">
        <v>1.4</v>
      </c>
      <c r="C14" s="14">
        <v>1.7</v>
      </c>
      <c r="D14" s="14">
        <v>2</v>
      </c>
      <c r="E14" s="14">
        <v>2.2999999999999998</v>
      </c>
      <c r="F14" s="14">
        <v>2.7</v>
      </c>
      <c r="G14" s="14">
        <v>3.2</v>
      </c>
      <c r="H14" s="14">
        <v>3.7</v>
      </c>
      <c r="I14" s="14">
        <v>4.0999999999999996</v>
      </c>
      <c r="J14" s="14">
        <v>4.5</v>
      </c>
      <c r="K14" s="14">
        <v>5</v>
      </c>
      <c r="L14" s="14">
        <v>5.6</v>
      </c>
      <c r="M14" s="14">
        <v>6.1</v>
      </c>
      <c r="N14" s="14">
        <v>6.5</v>
      </c>
      <c r="O14" s="14">
        <v>6.7</v>
      </c>
      <c r="P14" s="14">
        <v>6.9</v>
      </c>
      <c r="Q14" s="14">
        <v>7</v>
      </c>
      <c r="R14" s="14">
        <v>7.1</v>
      </c>
      <c r="S14" s="14">
        <v>7.4</v>
      </c>
      <c r="T14" s="14">
        <v>7.7</v>
      </c>
      <c r="U14" s="14">
        <v>8</v>
      </c>
      <c r="V14" s="14">
        <v>8.3000000000000007</v>
      </c>
      <c r="W14" s="14">
        <v>8.6999999999999993</v>
      </c>
      <c r="X14" s="14">
        <v>9.1</v>
      </c>
      <c r="Y14" s="14">
        <v>9.5</v>
      </c>
      <c r="Z14" s="14">
        <v>9.8000000000000007</v>
      </c>
      <c r="AA14" s="14">
        <v>10.1</v>
      </c>
      <c r="AB14" s="14">
        <v>10.5</v>
      </c>
      <c r="AC14" s="14">
        <v>10.8</v>
      </c>
      <c r="AD14" s="14">
        <v>11.2</v>
      </c>
      <c r="AE14" s="14">
        <v>11.5</v>
      </c>
      <c r="AF14" s="14">
        <v>12.1</v>
      </c>
      <c r="AG14" s="14">
        <v>12.9</v>
      </c>
      <c r="AH14" s="14">
        <v>13.8</v>
      </c>
      <c r="AI14" s="14">
        <v>14.8</v>
      </c>
      <c r="AJ14" s="14">
        <v>15.6</v>
      </c>
      <c r="AK14" s="14">
        <v>16.3</v>
      </c>
      <c r="AL14" s="14">
        <v>16.899999999999999</v>
      </c>
      <c r="AM14" s="14">
        <v>17.7</v>
      </c>
      <c r="AN14" s="14">
        <v>18.5</v>
      </c>
      <c r="AO14" s="14">
        <v>19.5</v>
      </c>
      <c r="AP14" s="14">
        <v>20.100000000000001</v>
      </c>
      <c r="AQ14" s="14">
        <v>20.8</v>
      </c>
      <c r="AR14" s="14">
        <v>21.4</v>
      </c>
      <c r="AS14" s="14">
        <v>21.9</v>
      </c>
      <c r="AT14" s="14">
        <v>22.3</v>
      </c>
      <c r="AU14" s="14">
        <v>22.6</v>
      </c>
      <c r="AV14" s="14">
        <v>22.8</v>
      </c>
      <c r="AW14" s="14">
        <v>22.9</v>
      </c>
      <c r="AX14" s="14">
        <v>23.4</v>
      </c>
      <c r="AY14" s="14">
        <v>24.1</v>
      </c>
      <c r="AZ14" s="14">
        <v>25</v>
      </c>
      <c r="BA14" s="14">
        <v>25.8</v>
      </c>
      <c r="BB14" s="14">
        <v>26.9</v>
      </c>
      <c r="BC14" s="14">
        <v>29.2</v>
      </c>
      <c r="BD14" s="14">
        <v>30.9</v>
      </c>
      <c r="BE14" s="14">
        <v>32.200000000000003</v>
      </c>
      <c r="BF14" s="14">
        <v>33.4</v>
      </c>
      <c r="BG14" s="14">
        <v>34.6</v>
      </c>
      <c r="BH14" s="14">
        <v>35.799999999999997</v>
      </c>
      <c r="BI14" s="14">
        <v>37</v>
      </c>
    </row>
    <row r="15" spans="1:61" ht="15" customHeight="1" x14ac:dyDescent="0.25">
      <c r="A15" s="12"/>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row>
    <row r="16" spans="1:61" ht="15" customHeight="1" x14ac:dyDescent="0.25">
      <c r="A16" s="3" t="s">
        <v>156</v>
      </c>
      <c r="B16" s="14">
        <v>5</v>
      </c>
      <c r="C16" s="14">
        <v>5.9</v>
      </c>
      <c r="D16" s="14">
        <v>6.6</v>
      </c>
      <c r="E16" s="14">
        <v>7.2</v>
      </c>
      <c r="F16" s="14">
        <v>7.5</v>
      </c>
      <c r="G16" s="14">
        <v>8.4</v>
      </c>
      <c r="H16" s="14">
        <v>9.6</v>
      </c>
      <c r="I16" s="14">
        <v>11.5</v>
      </c>
      <c r="J16" s="14">
        <v>12.2</v>
      </c>
      <c r="K16" s="14">
        <v>12.8</v>
      </c>
      <c r="L16" s="14">
        <v>13.2</v>
      </c>
      <c r="M16" s="14">
        <v>13.4</v>
      </c>
      <c r="N16" s="14">
        <v>13.7</v>
      </c>
      <c r="O16" s="14">
        <v>14</v>
      </c>
      <c r="P16" s="14">
        <v>14.9</v>
      </c>
      <c r="Q16" s="14">
        <v>15.4</v>
      </c>
      <c r="R16" s="14">
        <v>16.600000000000001</v>
      </c>
      <c r="S16" s="14">
        <v>16.600000000000001</v>
      </c>
      <c r="T16" s="14">
        <v>17.600000000000001</v>
      </c>
      <c r="U16" s="14">
        <v>18.5</v>
      </c>
      <c r="V16" s="14">
        <v>20.399999999999999</v>
      </c>
      <c r="W16" s="14">
        <v>21.8</v>
      </c>
      <c r="X16" s="14">
        <v>22.7</v>
      </c>
      <c r="Y16" s="14">
        <v>25.5</v>
      </c>
      <c r="Z16" s="14">
        <v>26.4</v>
      </c>
      <c r="AA16" s="14">
        <v>30.7</v>
      </c>
      <c r="AB16" s="14">
        <v>31.1</v>
      </c>
      <c r="AC16" s="14">
        <v>33.4</v>
      </c>
      <c r="AD16" s="14">
        <v>35.5</v>
      </c>
      <c r="AE16" s="14">
        <v>37.700000000000003</v>
      </c>
      <c r="AF16" s="14">
        <v>41.9</v>
      </c>
      <c r="AG16" s="14">
        <v>44.7</v>
      </c>
      <c r="AH16" s="14">
        <v>50.9</v>
      </c>
      <c r="AI16" s="14">
        <v>52.3</v>
      </c>
      <c r="AJ16" s="14">
        <v>53.9</v>
      </c>
      <c r="AK16" s="14">
        <v>56.1</v>
      </c>
      <c r="AL16" s="14">
        <v>59.8</v>
      </c>
      <c r="AM16" s="14">
        <v>64</v>
      </c>
      <c r="AN16" s="14">
        <v>65.8</v>
      </c>
      <c r="AO16" s="14">
        <v>68.5</v>
      </c>
      <c r="AP16" s="14">
        <v>62.4</v>
      </c>
      <c r="AQ16" s="14">
        <v>63.7</v>
      </c>
      <c r="AR16" s="14">
        <v>64.2</v>
      </c>
      <c r="AS16" s="14">
        <v>63.6</v>
      </c>
      <c r="AT16" s="14">
        <v>67.099999999999994</v>
      </c>
      <c r="AU16" s="14">
        <v>72</v>
      </c>
      <c r="AV16" s="14">
        <v>72.900000000000006</v>
      </c>
      <c r="AW16" s="14">
        <v>77.7</v>
      </c>
      <c r="AX16" s="14">
        <v>80.599999999999994</v>
      </c>
      <c r="AY16" s="14">
        <v>85.6</v>
      </c>
      <c r="AZ16" s="14">
        <v>92</v>
      </c>
      <c r="BA16" s="14">
        <v>69.5</v>
      </c>
      <c r="BB16" s="14">
        <v>81.8</v>
      </c>
      <c r="BC16" s="14">
        <v>97.7</v>
      </c>
      <c r="BD16" s="14">
        <v>103.2</v>
      </c>
      <c r="BE16" s="14">
        <v>110.2</v>
      </c>
      <c r="BF16" s="14">
        <v>109.3</v>
      </c>
      <c r="BG16" s="14">
        <v>117.6</v>
      </c>
      <c r="BH16" s="14">
        <v>128.30000000000001</v>
      </c>
      <c r="BI16" s="14">
        <v>133</v>
      </c>
    </row>
    <row r="17" spans="1:61" ht="15" customHeight="1" x14ac:dyDescent="0.25">
      <c r="A17" s="12"/>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row>
    <row r="18" spans="1:61" ht="15" customHeight="1" x14ac:dyDescent="0.25">
      <c r="A18" s="12" t="s">
        <v>83</v>
      </c>
      <c r="B18" s="14">
        <v>60.5</v>
      </c>
      <c r="C18" s="14">
        <v>68.7</v>
      </c>
      <c r="D18" s="14">
        <v>77.3</v>
      </c>
      <c r="E18" s="14">
        <v>88.5</v>
      </c>
      <c r="F18" s="14">
        <v>100.5</v>
      </c>
      <c r="G18" s="14">
        <v>111.1</v>
      </c>
      <c r="H18" s="14">
        <v>126.6</v>
      </c>
      <c r="I18" s="14">
        <v>136.9</v>
      </c>
      <c r="J18" s="14">
        <v>147.80000000000001</v>
      </c>
      <c r="K18" s="14">
        <v>158.4</v>
      </c>
      <c r="L18" s="14">
        <v>170.8</v>
      </c>
      <c r="M18" s="14">
        <v>180.3</v>
      </c>
      <c r="N18" s="14">
        <v>186.3</v>
      </c>
      <c r="O18" s="14">
        <v>192.7</v>
      </c>
      <c r="P18" s="14">
        <v>203.2</v>
      </c>
      <c r="Q18" s="14">
        <v>210</v>
      </c>
      <c r="R18" s="14">
        <v>217.1</v>
      </c>
      <c r="S18" s="14">
        <v>219.9</v>
      </c>
      <c r="T18" s="14">
        <v>230.2</v>
      </c>
      <c r="U18" s="14">
        <v>243.7</v>
      </c>
      <c r="V18" s="14">
        <v>257.89999999999998</v>
      </c>
      <c r="W18" s="14">
        <v>272.8</v>
      </c>
      <c r="X18" s="14">
        <v>285.10000000000002</v>
      </c>
      <c r="Y18" s="14">
        <v>293.60000000000002</v>
      </c>
      <c r="Z18" s="14">
        <v>308.89999999999998</v>
      </c>
      <c r="AA18" s="14">
        <v>325.3</v>
      </c>
      <c r="AB18" s="14">
        <v>330</v>
      </c>
      <c r="AC18" s="14">
        <v>345.3</v>
      </c>
      <c r="AD18" s="14">
        <v>369.7</v>
      </c>
      <c r="AE18" s="14">
        <v>394.8</v>
      </c>
      <c r="AF18" s="14">
        <v>420.1</v>
      </c>
      <c r="AG18" s="14">
        <v>452.2</v>
      </c>
      <c r="AH18" s="14">
        <v>482.9</v>
      </c>
      <c r="AI18" s="14">
        <v>502.9</v>
      </c>
      <c r="AJ18" s="14">
        <v>514.9</v>
      </c>
      <c r="AK18" s="14">
        <v>531.6</v>
      </c>
      <c r="AL18" s="14">
        <v>553.1</v>
      </c>
      <c r="AM18" s="14">
        <v>587.4</v>
      </c>
      <c r="AN18" s="14">
        <v>622.79999999999995</v>
      </c>
      <c r="AO18" s="14">
        <v>651.29999999999995</v>
      </c>
      <c r="AP18" s="14">
        <v>630.20000000000005</v>
      </c>
      <c r="AQ18" s="14">
        <v>643</v>
      </c>
      <c r="AR18" s="14">
        <v>656</v>
      </c>
      <c r="AS18" s="14">
        <v>658.2</v>
      </c>
      <c r="AT18" s="14">
        <v>665.6</v>
      </c>
      <c r="AU18" s="14">
        <v>678.6</v>
      </c>
      <c r="AV18" s="14">
        <v>699.2</v>
      </c>
      <c r="AW18" s="14">
        <v>720.2</v>
      </c>
      <c r="AX18" s="14">
        <v>750.9</v>
      </c>
      <c r="AY18" s="14">
        <v>787.3</v>
      </c>
      <c r="AZ18" s="14">
        <v>829.8</v>
      </c>
      <c r="BA18" s="14">
        <v>816.5</v>
      </c>
      <c r="BB18" s="14">
        <v>891.6</v>
      </c>
      <c r="BC18" s="14">
        <v>993.8</v>
      </c>
      <c r="BD18" s="14">
        <v>1067.5999999999999</v>
      </c>
      <c r="BE18" s="14">
        <v>1128.2</v>
      </c>
      <c r="BF18" s="14">
        <v>1176.3</v>
      </c>
      <c r="BG18" s="14">
        <v>1225.5</v>
      </c>
      <c r="BH18" s="14">
        <v>1275.3</v>
      </c>
      <c r="BI18" s="14">
        <v>1320.5</v>
      </c>
    </row>
    <row r="19" spans="1:61" ht="15" customHeight="1" x14ac:dyDescent="0.25">
      <c r="A19" s="3"/>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row>
    <row r="20" spans="1:61" ht="15" customHeight="1" x14ac:dyDescent="0.25">
      <c r="A20" s="12" t="s">
        <v>185</v>
      </c>
      <c r="B20" s="14">
        <v>25.6</v>
      </c>
      <c r="C20" s="14">
        <v>28.2</v>
      </c>
      <c r="D20" s="14">
        <v>29.5</v>
      </c>
      <c r="E20" s="14">
        <v>35.1</v>
      </c>
      <c r="F20" s="14">
        <v>47.3</v>
      </c>
      <c r="G20" s="14">
        <v>48.6</v>
      </c>
      <c r="H20" s="14">
        <v>56.5</v>
      </c>
      <c r="I20" s="14">
        <v>60.8</v>
      </c>
      <c r="J20" s="14">
        <v>64.099999999999994</v>
      </c>
      <c r="K20" s="14">
        <v>74</v>
      </c>
      <c r="L20" s="14">
        <v>84.9</v>
      </c>
      <c r="M20" s="14">
        <v>90.3</v>
      </c>
      <c r="N20" s="14">
        <v>92.8</v>
      </c>
      <c r="O20" s="14">
        <v>97.5</v>
      </c>
      <c r="P20" s="14">
        <v>107.6</v>
      </c>
      <c r="Q20" s="14">
        <v>117.2</v>
      </c>
      <c r="R20" s="14">
        <v>102.4</v>
      </c>
      <c r="S20" s="14">
        <v>102.9</v>
      </c>
      <c r="T20" s="14">
        <v>109.4</v>
      </c>
      <c r="U20" s="14">
        <v>124.4</v>
      </c>
      <c r="V20" s="14">
        <v>128</v>
      </c>
      <c r="W20" s="14">
        <v>136.69999999999999</v>
      </c>
      <c r="X20" s="14">
        <v>138.5</v>
      </c>
      <c r="Y20" s="14">
        <v>136.4</v>
      </c>
      <c r="Z20" s="14">
        <v>149.19999999999999</v>
      </c>
      <c r="AA20" s="14">
        <v>165.2</v>
      </c>
      <c r="AB20" s="14">
        <v>165.8</v>
      </c>
      <c r="AC20" s="14">
        <v>175.6</v>
      </c>
      <c r="AD20" s="14">
        <v>197.9</v>
      </c>
      <c r="AE20" s="14">
        <v>208.2</v>
      </c>
      <c r="AF20" s="14">
        <v>227</v>
      </c>
      <c r="AG20" s="14">
        <v>267.8</v>
      </c>
      <c r="AH20" s="14">
        <v>270.89999999999998</v>
      </c>
      <c r="AI20" s="14">
        <v>264.8</v>
      </c>
      <c r="AJ20" s="14">
        <v>268.10000000000002</v>
      </c>
      <c r="AK20" s="14">
        <v>289</v>
      </c>
      <c r="AL20" s="14">
        <v>313.5</v>
      </c>
      <c r="AM20" s="14">
        <v>346.9</v>
      </c>
      <c r="AN20" s="14">
        <v>380.4</v>
      </c>
      <c r="AO20" s="14">
        <v>394.3</v>
      </c>
      <c r="AP20" s="14">
        <v>337.2</v>
      </c>
      <c r="AQ20" s="14">
        <v>390.9</v>
      </c>
      <c r="AR20" s="14">
        <v>436.8</v>
      </c>
      <c r="AS20" s="14">
        <v>459.6</v>
      </c>
      <c r="AT20" s="14">
        <v>467.8</v>
      </c>
      <c r="AU20" s="14">
        <v>477.3</v>
      </c>
      <c r="AV20" s="14">
        <v>533.70000000000005</v>
      </c>
      <c r="AW20" s="14">
        <v>504.5</v>
      </c>
      <c r="AX20" s="14">
        <v>559.1</v>
      </c>
      <c r="AY20" s="14">
        <v>602.29999999999995</v>
      </c>
      <c r="AZ20" s="14">
        <v>625.29999999999995</v>
      </c>
      <c r="BA20" s="14">
        <v>579.6</v>
      </c>
      <c r="BB20" s="14">
        <v>683.9</v>
      </c>
      <c r="BC20" s="14">
        <v>871.2</v>
      </c>
      <c r="BD20" s="14">
        <v>826</v>
      </c>
      <c r="BE20" s="14">
        <v>814.4</v>
      </c>
      <c r="BF20" s="14">
        <v>856.6</v>
      </c>
      <c r="BG20" s="14">
        <v>890.2</v>
      </c>
      <c r="BH20" s="14">
        <v>920.6</v>
      </c>
      <c r="BI20" s="14">
        <v>952.5</v>
      </c>
    </row>
    <row r="21" spans="1:61" ht="15" customHeight="1" x14ac:dyDescent="0.25">
      <c r="A21" s="3"/>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row>
    <row r="22" spans="1:61" ht="15" customHeight="1" x14ac:dyDescent="0.25">
      <c r="A22" s="12" t="s">
        <v>53</v>
      </c>
      <c r="B22" s="14">
        <v>86.1</v>
      </c>
      <c r="C22" s="14">
        <v>96.9</v>
      </c>
      <c r="D22" s="14">
        <v>106.8</v>
      </c>
      <c r="E22" s="14">
        <v>123.6</v>
      </c>
      <c r="F22" s="14">
        <v>147.80000000000001</v>
      </c>
      <c r="G22" s="14">
        <v>159.69999999999999</v>
      </c>
      <c r="H22" s="14">
        <v>183.2</v>
      </c>
      <c r="I22" s="14">
        <v>197.7</v>
      </c>
      <c r="J22" s="14">
        <v>211.9</v>
      </c>
      <c r="K22" s="14">
        <v>232.5</v>
      </c>
      <c r="L22" s="14">
        <v>255.7</v>
      </c>
      <c r="M22" s="14">
        <v>270.5</v>
      </c>
      <c r="N22" s="14">
        <v>279.10000000000002</v>
      </c>
      <c r="O22" s="14">
        <v>290.2</v>
      </c>
      <c r="P22" s="14">
        <v>310.8</v>
      </c>
      <c r="Q22" s="14">
        <v>327.3</v>
      </c>
      <c r="R22" s="14">
        <v>319.39999999999998</v>
      </c>
      <c r="S22" s="14">
        <v>322.89999999999998</v>
      </c>
      <c r="T22" s="14">
        <v>339.6</v>
      </c>
      <c r="U22" s="14">
        <v>368.1</v>
      </c>
      <c r="V22" s="14">
        <v>386</v>
      </c>
      <c r="W22" s="14">
        <v>409.5</v>
      </c>
      <c r="X22" s="14">
        <v>423.6</v>
      </c>
      <c r="Y22" s="14">
        <v>430</v>
      </c>
      <c r="Z22" s="14">
        <v>458.1</v>
      </c>
      <c r="AA22" s="14">
        <v>490.5</v>
      </c>
      <c r="AB22" s="14">
        <v>495.8</v>
      </c>
      <c r="AC22" s="14">
        <v>520.9</v>
      </c>
      <c r="AD22" s="14">
        <v>567.5</v>
      </c>
      <c r="AE22" s="14">
        <v>603</v>
      </c>
      <c r="AF22" s="14">
        <v>647.20000000000005</v>
      </c>
      <c r="AG22" s="14">
        <v>720</v>
      </c>
      <c r="AH22" s="14">
        <v>753.9</v>
      </c>
      <c r="AI22" s="14">
        <v>767.7</v>
      </c>
      <c r="AJ22" s="14">
        <v>783</v>
      </c>
      <c r="AK22" s="14">
        <v>820.5</v>
      </c>
      <c r="AL22" s="14">
        <v>866.6</v>
      </c>
      <c r="AM22" s="14">
        <v>934.3</v>
      </c>
      <c r="AN22" s="14">
        <v>1003.2</v>
      </c>
      <c r="AO22" s="14">
        <v>1045.5999999999999</v>
      </c>
      <c r="AP22" s="14">
        <v>967.4</v>
      </c>
      <c r="AQ22" s="14">
        <v>1033.9000000000001</v>
      </c>
      <c r="AR22" s="14">
        <v>1092.8</v>
      </c>
      <c r="AS22" s="14">
        <v>1117.8</v>
      </c>
      <c r="AT22" s="14">
        <v>1133.3</v>
      </c>
      <c r="AU22" s="14">
        <v>1155.9000000000001</v>
      </c>
      <c r="AV22" s="14">
        <v>1232.9000000000001</v>
      </c>
      <c r="AW22" s="14">
        <v>1224.7</v>
      </c>
      <c r="AX22" s="14">
        <v>1310</v>
      </c>
      <c r="AY22" s="14">
        <v>1389.6</v>
      </c>
      <c r="AZ22" s="14">
        <v>1455</v>
      </c>
      <c r="BA22" s="14">
        <v>1396.1</v>
      </c>
      <c r="BB22" s="14">
        <v>1575.4</v>
      </c>
      <c r="BC22" s="14">
        <v>1865</v>
      </c>
      <c r="BD22" s="14">
        <v>1893.6</v>
      </c>
      <c r="BE22" s="14">
        <v>1942.6</v>
      </c>
      <c r="BF22" s="14">
        <v>2032.9</v>
      </c>
      <c r="BG22" s="14">
        <v>2115.6999999999998</v>
      </c>
      <c r="BH22" s="14">
        <v>2195.9</v>
      </c>
      <c r="BI22" s="14">
        <v>2273</v>
      </c>
    </row>
    <row r="23" spans="1:61" ht="15" customHeight="1" x14ac:dyDescent="0.25">
      <c r="A23" s="12"/>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row>
    <row r="24" spans="1:61" ht="15" customHeight="1" x14ac:dyDescent="0.25">
      <c r="A24" s="12" t="s">
        <v>58</v>
      </c>
      <c r="B24" s="14">
        <v>42.7</v>
      </c>
      <c r="C24" s="14">
        <v>48.3</v>
      </c>
      <c r="D24" s="14">
        <v>54.1</v>
      </c>
      <c r="E24" s="14">
        <v>62</v>
      </c>
      <c r="F24" s="14">
        <v>71.099999999999994</v>
      </c>
      <c r="G24" s="14">
        <v>81.099999999999994</v>
      </c>
      <c r="H24" s="14">
        <v>92.7</v>
      </c>
      <c r="I24" s="14">
        <v>102.4</v>
      </c>
      <c r="J24" s="14">
        <v>111.8</v>
      </c>
      <c r="K24" s="14">
        <v>120</v>
      </c>
      <c r="L24" s="14">
        <v>129.30000000000001</v>
      </c>
      <c r="M24" s="14">
        <v>134.5</v>
      </c>
      <c r="N24" s="14">
        <v>140.30000000000001</v>
      </c>
      <c r="O24" s="14">
        <v>145.19999999999999</v>
      </c>
      <c r="P24" s="14">
        <v>148.4</v>
      </c>
      <c r="Q24" s="14">
        <v>154.6</v>
      </c>
      <c r="R24" s="14">
        <v>158.4</v>
      </c>
      <c r="S24" s="14">
        <v>163.4</v>
      </c>
      <c r="T24" s="14">
        <v>167</v>
      </c>
      <c r="U24" s="14">
        <v>174.1</v>
      </c>
      <c r="V24" s="14">
        <v>182.9</v>
      </c>
      <c r="W24" s="14">
        <v>194.9</v>
      </c>
      <c r="X24" s="14">
        <v>204.3</v>
      </c>
      <c r="Y24" s="14">
        <v>211.4</v>
      </c>
      <c r="Z24" s="14">
        <v>221.3</v>
      </c>
      <c r="AA24" s="14">
        <v>232</v>
      </c>
      <c r="AB24" s="14">
        <v>234.7</v>
      </c>
      <c r="AC24" s="14">
        <v>244.6</v>
      </c>
      <c r="AD24" s="14">
        <v>259.5</v>
      </c>
      <c r="AE24" s="14">
        <v>277.60000000000002</v>
      </c>
      <c r="AF24" s="14">
        <v>297.3</v>
      </c>
      <c r="AG24" s="14">
        <v>318</v>
      </c>
      <c r="AH24" s="14">
        <v>338.7</v>
      </c>
      <c r="AI24" s="14">
        <v>359.9</v>
      </c>
      <c r="AJ24" s="14">
        <v>372.8</v>
      </c>
      <c r="AK24" s="14">
        <v>380.2</v>
      </c>
      <c r="AL24" s="14">
        <v>391</v>
      </c>
      <c r="AM24" s="14">
        <v>411</v>
      </c>
      <c r="AN24" s="14">
        <v>430.6</v>
      </c>
      <c r="AO24" s="14">
        <v>447.7</v>
      </c>
      <c r="AP24" s="14">
        <v>449.5</v>
      </c>
      <c r="AQ24" s="14">
        <v>459.6</v>
      </c>
      <c r="AR24" s="14">
        <v>469</v>
      </c>
      <c r="AS24" s="14">
        <v>471.7</v>
      </c>
      <c r="AT24" s="14">
        <v>476.2</v>
      </c>
      <c r="AU24" s="14">
        <v>483.5</v>
      </c>
      <c r="AV24" s="14">
        <v>490.6</v>
      </c>
      <c r="AW24" s="14">
        <v>499.6</v>
      </c>
      <c r="AX24" s="14">
        <v>518.6</v>
      </c>
      <c r="AY24" s="14">
        <v>542.9</v>
      </c>
      <c r="AZ24" s="14">
        <v>566.5</v>
      </c>
      <c r="BA24" s="14">
        <v>558.4</v>
      </c>
      <c r="BB24" s="14">
        <v>606.79999999999995</v>
      </c>
      <c r="BC24" s="14">
        <v>679.3</v>
      </c>
      <c r="BD24" s="14">
        <v>735.3</v>
      </c>
      <c r="BE24" s="14">
        <v>775.7</v>
      </c>
      <c r="BF24" s="14">
        <v>814.3</v>
      </c>
      <c r="BG24" s="14">
        <v>852</v>
      </c>
      <c r="BH24" s="14">
        <v>890.4</v>
      </c>
      <c r="BI24" s="14">
        <v>923.7</v>
      </c>
    </row>
    <row r="25" spans="1:61" ht="15" customHeight="1" x14ac:dyDescent="0.25">
      <c r="A25" s="12" t="s">
        <v>84</v>
      </c>
      <c r="B25" s="14">
        <v>31.8</v>
      </c>
      <c r="C25" s="14">
        <v>35.299999999999997</v>
      </c>
      <c r="D25" s="14">
        <v>39.1</v>
      </c>
      <c r="E25" s="14">
        <v>44.7</v>
      </c>
      <c r="F25" s="14">
        <v>50.6</v>
      </c>
      <c r="G25" s="14">
        <v>56.8</v>
      </c>
      <c r="H25" s="14">
        <v>65.099999999999994</v>
      </c>
      <c r="I25" s="14">
        <v>71.599999999999994</v>
      </c>
      <c r="J25" s="14">
        <v>78</v>
      </c>
      <c r="K25" s="14">
        <v>83.1</v>
      </c>
      <c r="L25" s="14">
        <v>89.5</v>
      </c>
      <c r="M25" s="14">
        <v>92.4</v>
      </c>
      <c r="N25" s="14">
        <v>96</v>
      </c>
      <c r="O25" s="14">
        <v>99.7</v>
      </c>
      <c r="P25" s="14">
        <v>103.2</v>
      </c>
      <c r="Q25" s="14">
        <v>107.1</v>
      </c>
      <c r="R25" s="14">
        <v>109.6</v>
      </c>
      <c r="S25" s="14">
        <v>112.1</v>
      </c>
      <c r="T25" s="14">
        <v>114.9</v>
      </c>
      <c r="U25" s="14">
        <v>120.8</v>
      </c>
      <c r="V25" s="14">
        <v>127.1</v>
      </c>
      <c r="W25" s="14">
        <v>135.5</v>
      </c>
      <c r="X25" s="14">
        <v>141</v>
      </c>
      <c r="Y25" s="14">
        <v>145.1</v>
      </c>
      <c r="Z25" s="14">
        <v>151.9</v>
      </c>
      <c r="AA25" s="14">
        <v>159.19999999999999</v>
      </c>
      <c r="AB25" s="14">
        <v>161.1</v>
      </c>
      <c r="AC25" s="14">
        <v>171.2</v>
      </c>
      <c r="AD25" s="14">
        <v>182.3</v>
      </c>
      <c r="AE25" s="14">
        <v>195.8</v>
      </c>
      <c r="AF25" s="14">
        <v>211.2</v>
      </c>
      <c r="AG25" s="14">
        <v>225.3</v>
      </c>
      <c r="AH25" s="14">
        <v>237.7</v>
      </c>
      <c r="AI25" s="14">
        <v>249.2</v>
      </c>
      <c r="AJ25" s="14">
        <v>255.2</v>
      </c>
      <c r="AK25" s="14">
        <v>260.60000000000002</v>
      </c>
      <c r="AL25" s="14">
        <v>267.60000000000002</v>
      </c>
      <c r="AM25" s="14">
        <v>274.7</v>
      </c>
      <c r="AN25" s="14">
        <v>285.89999999999998</v>
      </c>
      <c r="AO25" s="14">
        <v>294.89999999999998</v>
      </c>
      <c r="AP25" s="14">
        <v>285.89999999999998</v>
      </c>
      <c r="AQ25" s="14">
        <v>290.89999999999998</v>
      </c>
      <c r="AR25" s="14">
        <v>300.2</v>
      </c>
      <c r="AS25" s="14">
        <v>300.7</v>
      </c>
      <c r="AT25" s="14">
        <v>304.8</v>
      </c>
      <c r="AU25" s="14">
        <v>309.7</v>
      </c>
      <c r="AV25" s="14">
        <v>316.8</v>
      </c>
      <c r="AW25" s="14">
        <v>323.10000000000002</v>
      </c>
      <c r="AX25" s="14">
        <v>337.2</v>
      </c>
      <c r="AY25" s="14">
        <v>352.3</v>
      </c>
      <c r="AZ25" s="14">
        <v>364.3</v>
      </c>
      <c r="BA25" s="14">
        <v>348.7</v>
      </c>
      <c r="BB25" s="14">
        <v>380.4</v>
      </c>
      <c r="BC25" s="14">
        <v>437.4</v>
      </c>
      <c r="BD25" s="14">
        <v>471.2</v>
      </c>
      <c r="BE25" s="14">
        <v>488.5</v>
      </c>
      <c r="BF25" s="14">
        <v>513.20000000000005</v>
      </c>
      <c r="BG25" s="14">
        <v>538.1</v>
      </c>
      <c r="BH25" s="14">
        <v>559.4</v>
      </c>
      <c r="BI25" s="14">
        <v>579.6</v>
      </c>
    </row>
    <row r="26" spans="1:61" ht="15" customHeight="1" x14ac:dyDescent="0.25">
      <c r="A26" s="3" t="s">
        <v>81</v>
      </c>
      <c r="B26" s="14">
        <v>10.9</v>
      </c>
      <c r="C26" s="14">
        <v>12.9</v>
      </c>
      <c r="D26" s="14">
        <v>15.1</v>
      </c>
      <c r="E26" s="14">
        <v>17.2</v>
      </c>
      <c r="F26" s="14">
        <v>20.6</v>
      </c>
      <c r="G26" s="14">
        <v>24.3</v>
      </c>
      <c r="H26" s="14">
        <v>27.5</v>
      </c>
      <c r="I26" s="14">
        <v>30.7</v>
      </c>
      <c r="J26" s="14">
        <v>33.799999999999997</v>
      </c>
      <c r="K26" s="14">
        <v>37</v>
      </c>
      <c r="L26" s="14">
        <v>39.700000000000003</v>
      </c>
      <c r="M26" s="14">
        <v>42.1</v>
      </c>
      <c r="N26" s="14">
        <v>44.4</v>
      </c>
      <c r="O26" s="14">
        <v>45.4</v>
      </c>
      <c r="P26" s="14">
        <v>45.2</v>
      </c>
      <c r="Q26" s="14">
        <v>47.5</v>
      </c>
      <c r="R26" s="14">
        <v>48.8</v>
      </c>
      <c r="S26" s="14">
        <v>51.4</v>
      </c>
      <c r="T26" s="14">
        <v>52.2</v>
      </c>
      <c r="U26" s="14">
        <v>53.3</v>
      </c>
      <c r="V26" s="14">
        <v>55.8</v>
      </c>
      <c r="W26" s="14">
        <v>59.4</v>
      </c>
      <c r="X26" s="14">
        <v>63.3</v>
      </c>
      <c r="Y26" s="14">
        <v>66.2</v>
      </c>
      <c r="Z26" s="14">
        <v>69.5</v>
      </c>
      <c r="AA26" s="14">
        <v>72.8</v>
      </c>
      <c r="AB26" s="14">
        <v>73.599999999999994</v>
      </c>
      <c r="AC26" s="14">
        <v>73.400000000000006</v>
      </c>
      <c r="AD26" s="14">
        <v>77.2</v>
      </c>
      <c r="AE26" s="14">
        <v>81.8</v>
      </c>
      <c r="AF26" s="14">
        <v>86.1</v>
      </c>
      <c r="AG26" s="14">
        <v>92.7</v>
      </c>
      <c r="AH26" s="14">
        <v>100.9</v>
      </c>
      <c r="AI26" s="14">
        <v>110.7</v>
      </c>
      <c r="AJ26" s="14">
        <v>117.6</v>
      </c>
      <c r="AK26" s="14">
        <v>119.7</v>
      </c>
      <c r="AL26" s="14">
        <v>123.4</v>
      </c>
      <c r="AM26" s="14">
        <v>136.30000000000001</v>
      </c>
      <c r="AN26" s="14">
        <v>144.80000000000001</v>
      </c>
      <c r="AO26" s="14">
        <v>152.80000000000001</v>
      </c>
      <c r="AP26" s="14">
        <v>163.6</v>
      </c>
      <c r="AQ26" s="14">
        <v>168.7</v>
      </c>
      <c r="AR26" s="14">
        <v>168.8</v>
      </c>
      <c r="AS26" s="14">
        <v>171</v>
      </c>
      <c r="AT26" s="14">
        <v>171.4</v>
      </c>
      <c r="AU26" s="14">
        <v>173.8</v>
      </c>
      <c r="AV26" s="14">
        <v>173.8</v>
      </c>
      <c r="AW26" s="14">
        <v>176.5</v>
      </c>
      <c r="AX26" s="14">
        <v>181.5</v>
      </c>
      <c r="AY26" s="14">
        <v>190.6</v>
      </c>
      <c r="AZ26" s="14">
        <v>202.3</v>
      </c>
      <c r="BA26" s="14">
        <v>209.7</v>
      </c>
      <c r="BB26" s="14">
        <v>226.4</v>
      </c>
      <c r="BC26" s="14">
        <v>241.9</v>
      </c>
      <c r="BD26" s="14">
        <v>264.10000000000002</v>
      </c>
      <c r="BE26" s="14">
        <v>287.2</v>
      </c>
      <c r="BF26" s="14">
        <v>301.10000000000002</v>
      </c>
      <c r="BG26" s="14">
        <v>313.89999999999998</v>
      </c>
      <c r="BH26" s="14">
        <v>331</v>
      </c>
      <c r="BI26" s="14">
        <v>344.1</v>
      </c>
    </row>
    <row r="27" spans="1:61" ht="15" customHeight="1" x14ac:dyDescent="0.25">
      <c r="A27" s="3" t="s">
        <v>74</v>
      </c>
      <c r="B27" s="14">
        <v>1.8</v>
      </c>
      <c r="C27" s="14">
        <v>2.2999999999999998</v>
      </c>
      <c r="D27" s="14">
        <v>2.9</v>
      </c>
      <c r="E27" s="14">
        <v>3.4</v>
      </c>
      <c r="F27" s="14">
        <v>4.0999999999999996</v>
      </c>
      <c r="G27" s="14">
        <v>5.0999999999999996</v>
      </c>
      <c r="H27" s="14">
        <v>5.9</v>
      </c>
      <c r="I27" s="14">
        <v>6.6</v>
      </c>
      <c r="J27" s="14">
        <v>7.3</v>
      </c>
      <c r="K27" s="14">
        <v>8</v>
      </c>
      <c r="L27" s="14">
        <v>8.8000000000000007</v>
      </c>
      <c r="M27" s="14">
        <v>9.6</v>
      </c>
      <c r="N27" s="14">
        <v>10.5</v>
      </c>
      <c r="O27" s="14">
        <v>10.8</v>
      </c>
      <c r="P27" s="14">
        <v>10.7</v>
      </c>
      <c r="Q27" s="14">
        <v>12.1</v>
      </c>
      <c r="R27" s="14">
        <v>13</v>
      </c>
      <c r="S27" s="14">
        <v>14</v>
      </c>
      <c r="T27" s="14">
        <v>14.2</v>
      </c>
      <c r="U27" s="14">
        <v>14.8</v>
      </c>
      <c r="V27" s="14">
        <v>15.7</v>
      </c>
      <c r="W27" s="14">
        <v>17.5</v>
      </c>
      <c r="X27" s="14">
        <v>19.600000000000001</v>
      </c>
      <c r="Y27" s="14">
        <v>20.6</v>
      </c>
      <c r="Z27" s="14">
        <v>21.6</v>
      </c>
      <c r="AA27" s="14">
        <v>22.5</v>
      </c>
      <c r="AB27" s="14">
        <v>23.4</v>
      </c>
      <c r="AC27" s="14">
        <v>22.9</v>
      </c>
      <c r="AD27" s="14">
        <v>24.8</v>
      </c>
      <c r="AE27" s="14">
        <v>26.6</v>
      </c>
      <c r="AF27" s="14">
        <v>28.2</v>
      </c>
      <c r="AG27" s="14">
        <v>30.9</v>
      </c>
      <c r="AH27" s="14">
        <v>33.9</v>
      </c>
      <c r="AI27" s="14">
        <v>38.200000000000003</v>
      </c>
      <c r="AJ27" s="14">
        <v>40.700000000000003</v>
      </c>
      <c r="AK27" s="14">
        <v>41.8</v>
      </c>
      <c r="AL27" s="14">
        <v>43.1</v>
      </c>
      <c r="AM27" s="14">
        <v>53.5</v>
      </c>
      <c r="AN27" s="14">
        <v>56.6</v>
      </c>
      <c r="AO27" s="14">
        <v>60.4</v>
      </c>
      <c r="AP27" s="14">
        <v>65.2</v>
      </c>
      <c r="AQ27" s="14">
        <v>67.599999999999994</v>
      </c>
      <c r="AR27" s="14">
        <v>68.8</v>
      </c>
      <c r="AS27" s="14">
        <v>70.7</v>
      </c>
      <c r="AT27" s="14">
        <v>70.900000000000006</v>
      </c>
      <c r="AU27" s="14">
        <v>71.400000000000006</v>
      </c>
      <c r="AV27" s="14">
        <v>71.7</v>
      </c>
      <c r="AW27" s="14">
        <v>73.7</v>
      </c>
      <c r="AX27" s="14">
        <v>75.900000000000006</v>
      </c>
      <c r="AY27" s="14">
        <v>80.099999999999994</v>
      </c>
      <c r="AZ27" s="14">
        <v>85.5</v>
      </c>
      <c r="BA27" s="14">
        <v>86</v>
      </c>
      <c r="BB27" s="14">
        <v>94.5</v>
      </c>
      <c r="BC27" s="14">
        <v>99.2</v>
      </c>
      <c r="BD27" s="14">
        <v>108.1</v>
      </c>
      <c r="BE27" s="14">
        <v>119.5</v>
      </c>
      <c r="BF27" s="14">
        <v>127.7</v>
      </c>
      <c r="BG27" s="14">
        <v>134.9</v>
      </c>
      <c r="BH27" s="14">
        <v>147.6</v>
      </c>
      <c r="BI27" s="14">
        <v>155.9</v>
      </c>
    </row>
    <row r="28" spans="1:61" ht="15" customHeight="1" x14ac:dyDescent="0.25">
      <c r="A28" s="12" t="s">
        <v>75</v>
      </c>
      <c r="B28" s="14">
        <v>7.2</v>
      </c>
      <c r="C28" s="14">
        <v>8.4</v>
      </c>
      <c r="D28" s="14">
        <v>9.6</v>
      </c>
      <c r="E28" s="14">
        <v>10.9</v>
      </c>
      <c r="F28" s="14">
        <v>12.8</v>
      </c>
      <c r="G28" s="14">
        <v>15</v>
      </c>
      <c r="H28" s="14">
        <v>16.899999999999999</v>
      </c>
      <c r="I28" s="14">
        <v>18.600000000000001</v>
      </c>
      <c r="J28" s="14">
        <v>20.2</v>
      </c>
      <c r="K28" s="14">
        <v>21.7</v>
      </c>
      <c r="L28" s="14">
        <v>22.8</v>
      </c>
      <c r="M28" s="14">
        <v>23.5</v>
      </c>
      <c r="N28" s="14">
        <v>24.4</v>
      </c>
      <c r="O28" s="14">
        <v>24.6</v>
      </c>
      <c r="P28" s="14">
        <v>24.4</v>
      </c>
      <c r="Q28" s="14">
        <v>24.7</v>
      </c>
      <c r="R28" s="14">
        <v>25</v>
      </c>
      <c r="S28" s="14">
        <v>25.7</v>
      </c>
      <c r="T28" s="14">
        <v>25.6</v>
      </c>
      <c r="U28" s="14">
        <v>25.6</v>
      </c>
      <c r="V28" s="14">
        <v>26.6</v>
      </c>
      <c r="W28" s="14">
        <v>27.7</v>
      </c>
      <c r="X28" s="14">
        <v>29.4</v>
      </c>
      <c r="Y28" s="14">
        <v>30.5</v>
      </c>
      <c r="Z28" s="14">
        <v>31.3</v>
      </c>
      <c r="AA28" s="14">
        <v>32.4</v>
      </c>
      <c r="AB28" s="14">
        <v>32.1</v>
      </c>
      <c r="AC28" s="14">
        <v>32.4</v>
      </c>
      <c r="AD28" s="14">
        <v>33.799999999999997</v>
      </c>
      <c r="AE28" s="14">
        <v>35.6</v>
      </c>
      <c r="AF28" s="14">
        <v>37.5</v>
      </c>
      <c r="AG28" s="14">
        <v>39.6</v>
      </c>
      <c r="AH28" s="14">
        <v>42.4</v>
      </c>
      <c r="AI28" s="14">
        <v>45.4</v>
      </c>
      <c r="AJ28" s="14">
        <v>47.8</v>
      </c>
      <c r="AK28" s="14">
        <v>48.7</v>
      </c>
      <c r="AL28" s="14">
        <v>49.4</v>
      </c>
      <c r="AM28" s="14">
        <v>50.6</v>
      </c>
      <c r="AN28" s="14">
        <v>52.5</v>
      </c>
      <c r="AO28" s="14">
        <v>55.5</v>
      </c>
      <c r="AP28" s="14">
        <v>58.4</v>
      </c>
      <c r="AQ28" s="14">
        <v>59.9</v>
      </c>
      <c r="AR28" s="14">
        <v>59.8</v>
      </c>
      <c r="AS28" s="14">
        <v>60.2</v>
      </c>
      <c r="AT28" s="14">
        <v>60.1</v>
      </c>
      <c r="AU28" s="14">
        <v>60.2</v>
      </c>
      <c r="AV28" s="14">
        <v>60.2</v>
      </c>
      <c r="AW28" s="14">
        <v>61.5</v>
      </c>
      <c r="AX28" s="14">
        <v>63.1</v>
      </c>
      <c r="AY28" s="14">
        <v>65.5</v>
      </c>
      <c r="AZ28" s="14">
        <v>68.8</v>
      </c>
      <c r="BA28" s="14">
        <v>72.599999999999994</v>
      </c>
      <c r="BB28" s="14">
        <v>75.5</v>
      </c>
      <c r="BC28" s="14">
        <v>82</v>
      </c>
      <c r="BD28" s="14">
        <v>88.8</v>
      </c>
      <c r="BE28" s="14">
        <v>97.6</v>
      </c>
      <c r="BF28" s="14">
        <v>101.9</v>
      </c>
      <c r="BG28" s="14">
        <v>105</v>
      </c>
      <c r="BH28" s="14">
        <v>108.3</v>
      </c>
      <c r="BI28" s="14">
        <v>112.3</v>
      </c>
    </row>
    <row r="29" spans="1:61" ht="15" customHeight="1" x14ac:dyDescent="0.25">
      <c r="A29" s="12" t="s">
        <v>76</v>
      </c>
      <c r="B29" s="14">
        <v>1.9</v>
      </c>
      <c r="C29" s="14">
        <v>2.2999999999999998</v>
      </c>
      <c r="D29" s="14">
        <v>2.6</v>
      </c>
      <c r="E29" s="14">
        <v>2.9</v>
      </c>
      <c r="F29" s="14">
        <v>3.6</v>
      </c>
      <c r="G29" s="14">
        <v>4.2</v>
      </c>
      <c r="H29" s="14">
        <v>4.8</v>
      </c>
      <c r="I29" s="14">
        <v>5.5</v>
      </c>
      <c r="J29" s="14">
        <v>6.3</v>
      </c>
      <c r="K29" s="14">
        <v>7.3</v>
      </c>
      <c r="L29" s="14">
        <v>8.1</v>
      </c>
      <c r="M29" s="14">
        <v>9</v>
      </c>
      <c r="N29" s="14">
        <v>9.5</v>
      </c>
      <c r="O29" s="14">
        <v>10</v>
      </c>
      <c r="P29" s="14">
        <v>10.199999999999999</v>
      </c>
      <c r="Q29" s="14">
        <v>10.7</v>
      </c>
      <c r="R29" s="14">
        <v>10.8</v>
      </c>
      <c r="S29" s="14">
        <v>11.8</v>
      </c>
      <c r="T29" s="14">
        <v>12.4</v>
      </c>
      <c r="U29" s="14">
        <v>12.9</v>
      </c>
      <c r="V29" s="14">
        <v>13.5</v>
      </c>
      <c r="W29" s="14">
        <v>14.2</v>
      </c>
      <c r="X29" s="14">
        <v>14.3</v>
      </c>
      <c r="Y29" s="14">
        <v>15.1</v>
      </c>
      <c r="Z29" s="14">
        <v>16.600000000000001</v>
      </c>
      <c r="AA29" s="14">
        <v>17.899999999999999</v>
      </c>
      <c r="AB29" s="14">
        <v>18.2</v>
      </c>
      <c r="AC29" s="14">
        <v>18.100000000000001</v>
      </c>
      <c r="AD29" s="14">
        <v>18.600000000000001</v>
      </c>
      <c r="AE29" s="14">
        <v>19.7</v>
      </c>
      <c r="AF29" s="14">
        <v>20.5</v>
      </c>
      <c r="AG29" s="14">
        <v>22.2</v>
      </c>
      <c r="AH29" s="14">
        <v>24.6</v>
      </c>
      <c r="AI29" s="14">
        <v>27.2</v>
      </c>
      <c r="AJ29" s="14">
        <v>29.1</v>
      </c>
      <c r="AK29" s="14">
        <v>29.1</v>
      </c>
      <c r="AL29" s="14">
        <v>30.9</v>
      </c>
      <c r="AM29" s="14">
        <v>32.200000000000003</v>
      </c>
      <c r="AN29" s="14">
        <v>35.700000000000003</v>
      </c>
      <c r="AO29" s="14">
        <v>36.9</v>
      </c>
      <c r="AP29" s="14">
        <v>39.9</v>
      </c>
      <c r="AQ29" s="14">
        <v>41.2</v>
      </c>
      <c r="AR29" s="14">
        <v>40.200000000000003</v>
      </c>
      <c r="AS29" s="14">
        <v>40.1</v>
      </c>
      <c r="AT29" s="14">
        <v>40.4</v>
      </c>
      <c r="AU29" s="14">
        <v>42.2</v>
      </c>
      <c r="AV29" s="14">
        <v>41.9</v>
      </c>
      <c r="AW29" s="14">
        <v>41.3</v>
      </c>
      <c r="AX29" s="14">
        <v>42.5</v>
      </c>
      <c r="AY29" s="14">
        <v>45.1</v>
      </c>
      <c r="AZ29" s="14">
        <v>48</v>
      </c>
      <c r="BA29" s="14">
        <v>51.1</v>
      </c>
      <c r="BB29" s="14">
        <v>56.5</v>
      </c>
      <c r="BC29" s="14">
        <v>60.7</v>
      </c>
      <c r="BD29" s="14">
        <v>67.2</v>
      </c>
      <c r="BE29" s="14">
        <v>70.099999999999994</v>
      </c>
      <c r="BF29" s="14">
        <v>71.5</v>
      </c>
      <c r="BG29" s="14">
        <v>74.099999999999994</v>
      </c>
      <c r="BH29" s="14">
        <v>75.099999999999994</v>
      </c>
      <c r="BI29" s="14">
        <v>75.900000000000006</v>
      </c>
    </row>
    <row r="30" spans="1:61" ht="15" customHeight="1" x14ac:dyDescent="0.25">
      <c r="A30" s="3"/>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row>
    <row r="31" spans="1:61" ht="15" customHeight="1" x14ac:dyDescent="0.25">
      <c r="A31" s="12" t="s">
        <v>186</v>
      </c>
      <c r="B31" s="14">
        <v>17.5</v>
      </c>
      <c r="C31" s="14">
        <v>19.899999999999999</v>
      </c>
      <c r="D31" s="14">
        <v>20.8</v>
      </c>
      <c r="E31" s="14">
        <v>22.7</v>
      </c>
      <c r="F31" s="14">
        <v>24</v>
      </c>
      <c r="G31" s="14">
        <v>26.1</v>
      </c>
      <c r="H31" s="14">
        <v>28.8</v>
      </c>
      <c r="I31" s="14">
        <v>32.6</v>
      </c>
      <c r="J31" s="14">
        <v>35.4</v>
      </c>
      <c r="K31" s="14">
        <v>36.9</v>
      </c>
      <c r="L31" s="14">
        <v>40.5</v>
      </c>
      <c r="M31" s="14">
        <v>39.4</v>
      </c>
      <c r="N31" s="14">
        <v>39.799999999999997</v>
      </c>
      <c r="O31" s="14">
        <v>41.3</v>
      </c>
      <c r="P31" s="14">
        <v>44.4</v>
      </c>
      <c r="Q31" s="14">
        <v>47.3</v>
      </c>
      <c r="R31" s="14">
        <v>50</v>
      </c>
      <c r="S31" s="14">
        <v>51.4</v>
      </c>
      <c r="T31" s="14">
        <v>55</v>
      </c>
      <c r="U31" s="14">
        <v>58.9</v>
      </c>
      <c r="V31" s="14">
        <v>61.6</v>
      </c>
      <c r="W31" s="14">
        <v>63.4</v>
      </c>
      <c r="X31" s="14">
        <v>65.2</v>
      </c>
      <c r="Y31" s="14">
        <v>65.2</v>
      </c>
      <c r="Z31" s="14">
        <v>66.900000000000006</v>
      </c>
      <c r="AA31" s="14">
        <v>70.099999999999994</v>
      </c>
      <c r="AB31" s="14">
        <v>69</v>
      </c>
      <c r="AC31" s="14">
        <v>74.3</v>
      </c>
      <c r="AD31" s="14">
        <v>80</v>
      </c>
      <c r="AE31" s="14">
        <v>86.1</v>
      </c>
      <c r="AF31" s="14">
        <v>96.1</v>
      </c>
      <c r="AG31" s="14">
        <v>101.9</v>
      </c>
      <c r="AH31" s="14">
        <v>106.7</v>
      </c>
      <c r="AI31" s="14">
        <v>105.7</v>
      </c>
      <c r="AJ31" s="14">
        <v>105.6</v>
      </c>
      <c r="AK31" s="14">
        <v>107.3</v>
      </c>
      <c r="AL31" s="14">
        <v>112.4</v>
      </c>
      <c r="AM31" s="14">
        <v>122.8</v>
      </c>
      <c r="AN31" s="14">
        <v>143.9</v>
      </c>
      <c r="AO31" s="14">
        <v>142.80000000000001</v>
      </c>
      <c r="AP31" s="14">
        <v>132.9</v>
      </c>
      <c r="AQ31" s="14">
        <v>125</v>
      </c>
      <c r="AR31" s="14">
        <v>130.80000000000001</v>
      </c>
      <c r="AS31" s="14">
        <v>122.4</v>
      </c>
      <c r="AT31" s="14">
        <v>121.1</v>
      </c>
      <c r="AU31" s="14">
        <v>118</v>
      </c>
      <c r="AV31" s="14">
        <v>152.5</v>
      </c>
      <c r="AW31" s="14">
        <v>139</v>
      </c>
      <c r="AX31" s="14">
        <v>148.4</v>
      </c>
      <c r="AY31" s="14">
        <v>157.1</v>
      </c>
      <c r="AZ31" s="14">
        <v>173.5</v>
      </c>
      <c r="BA31" s="14">
        <v>173.7</v>
      </c>
      <c r="BB31" s="14">
        <v>184.4</v>
      </c>
      <c r="BC31" s="14">
        <v>203.4</v>
      </c>
      <c r="BD31" s="14">
        <v>214.5</v>
      </c>
      <c r="BE31" s="14">
        <v>221.1</v>
      </c>
      <c r="BF31" s="14">
        <v>232</v>
      </c>
      <c r="BG31" s="14">
        <v>243.3</v>
      </c>
      <c r="BH31" s="14">
        <v>252.8</v>
      </c>
      <c r="BI31" s="14">
        <v>264.5</v>
      </c>
    </row>
    <row r="32" spans="1:61" ht="15" customHeight="1" x14ac:dyDescent="0.25">
      <c r="A32" s="3" t="s">
        <v>80</v>
      </c>
      <c r="B32" s="14">
        <v>13.8</v>
      </c>
      <c r="C32" s="14">
        <v>15.7</v>
      </c>
      <c r="D32" s="14">
        <v>16.5</v>
      </c>
      <c r="E32" s="14">
        <v>18.2</v>
      </c>
      <c r="F32" s="14">
        <v>19</v>
      </c>
      <c r="G32" s="14">
        <v>20.100000000000001</v>
      </c>
      <c r="H32" s="14">
        <v>22</v>
      </c>
      <c r="I32" s="14">
        <v>25.8</v>
      </c>
      <c r="J32" s="14">
        <v>28</v>
      </c>
      <c r="K32" s="14">
        <v>29.1</v>
      </c>
      <c r="L32" s="14">
        <v>32.1</v>
      </c>
      <c r="M32" s="14">
        <v>30.8</v>
      </c>
      <c r="N32" s="14">
        <v>31.2</v>
      </c>
      <c r="O32" s="14">
        <v>32.700000000000003</v>
      </c>
      <c r="P32" s="14">
        <v>35.200000000000003</v>
      </c>
      <c r="Q32" s="14">
        <v>38.200000000000003</v>
      </c>
      <c r="R32" s="14">
        <v>41.5</v>
      </c>
      <c r="S32" s="14">
        <v>42.6</v>
      </c>
      <c r="T32" s="14">
        <v>45.6</v>
      </c>
      <c r="U32" s="14">
        <v>49.5</v>
      </c>
      <c r="V32" s="14">
        <v>51.3</v>
      </c>
      <c r="W32" s="14">
        <v>52.7</v>
      </c>
      <c r="X32" s="14">
        <v>53.7</v>
      </c>
      <c r="Y32" s="14">
        <v>53.8</v>
      </c>
      <c r="Z32" s="14">
        <v>55.1</v>
      </c>
      <c r="AA32" s="14">
        <v>58.2</v>
      </c>
      <c r="AB32" s="14">
        <v>56.5</v>
      </c>
      <c r="AC32" s="14">
        <v>60.5</v>
      </c>
      <c r="AD32" s="14">
        <v>66.3</v>
      </c>
      <c r="AE32" s="14">
        <v>71.900000000000006</v>
      </c>
      <c r="AF32" s="14">
        <v>80.3</v>
      </c>
      <c r="AG32" s="14">
        <v>84.8</v>
      </c>
      <c r="AH32" s="14">
        <v>87.7</v>
      </c>
      <c r="AI32" s="14">
        <v>84.3</v>
      </c>
      <c r="AJ32" s="14">
        <v>83.4</v>
      </c>
      <c r="AK32" s="14">
        <v>86.2</v>
      </c>
      <c r="AL32" s="14">
        <v>91</v>
      </c>
      <c r="AM32" s="14">
        <v>99.1</v>
      </c>
      <c r="AN32" s="14">
        <v>119.3</v>
      </c>
      <c r="AO32" s="14">
        <v>116.6</v>
      </c>
      <c r="AP32" s="14">
        <v>105.4</v>
      </c>
      <c r="AQ32" s="14">
        <v>97.7</v>
      </c>
      <c r="AR32" s="14">
        <v>102.8</v>
      </c>
      <c r="AS32" s="14">
        <v>97</v>
      </c>
      <c r="AT32" s="14">
        <v>96.2</v>
      </c>
      <c r="AU32" s="14">
        <v>93.8</v>
      </c>
      <c r="AV32" s="14">
        <v>127.3</v>
      </c>
      <c r="AW32" s="14">
        <v>114.1</v>
      </c>
      <c r="AX32" s="14">
        <v>123</v>
      </c>
      <c r="AY32" s="14">
        <v>130.69999999999999</v>
      </c>
      <c r="AZ32" s="14">
        <v>145.30000000000001</v>
      </c>
      <c r="BA32" s="14">
        <v>143.9</v>
      </c>
      <c r="BB32" s="14">
        <v>154</v>
      </c>
      <c r="BC32" s="14">
        <v>171.8</v>
      </c>
      <c r="BD32" s="14">
        <v>180.9</v>
      </c>
      <c r="BE32" s="14">
        <v>186.9</v>
      </c>
      <c r="BF32" s="14">
        <v>195.5</v>
      </c>
      <c r="BG32" s="14">
        <v>202.6</v>
      </c>
      <c r="BH32" s="14">
        <v>209.7</v>
      </c>
      <c r="BI32" s="14">
        <v>216.2</v>
      </c>
    </row>
    <row r="33" spans="1:61" ht="15" customHeight="1" x14ac:dyDescent="0.25">
      <c r="A33" s="3" t="s">
        <v>175</v>
      </c>
      <c r="B33" s="14">
        <v>3.9</v>
      </c>
      <c r="C33" s="14">
        <v>4.7</v>
      </c>
      <c r="D33" s="14">
        <v>5.7</v>
      </c>
      <c r="E33" s="14">
        <v>6.4</v>
      </c>
      <c r="F33" s="14">
        <v>6.3</v>
      </c>
      <c r="G33" s="14">
        <v>6.5</v>
      </c>
      <c r="H33" s="14">
        <v>7.2</v>
      </c>
      <c r="I33" s="14">
        <v>9.1999999999999993</v>
      </c>
      <c r="J33" s="14">
        <v>10.199999999999999</v>
      </c>
      <c r="K33" s="14">
        <v>10.4</v>
      </c>
      <c r="L33" s="14">
        <v>11.7</v>
      </c>
      <c r="M33" s="14">
        <v>11.2</v>
      </c>
      <c r="N33" s="14">
        <v>10.9</v>
      </c>
      <c r="O33" s="14">
        <v>10.7</v>
      </c>
      <c r="P33" s="14">
        <v>11.3</v>
      </c>
      <c r="Q33" s="14">
        <v>11.1</v>
      </c>
      <c r="R33" s="14">
        <v>11.6</v>
      </c>
      <c r="S33" s="14">
        <v>11.8</v>
      </c>
      <c r="T33" s="14">
        <v>13.4</v>
      </c>
      <c r="U33" s="14">
        <v>13.6</v>
      </c>
      <c r="V33" s="14">
        <v>13.6</v>
      </c>
      <c r="W33" s="14">
        <v>13.4</v>
      </c>
      <c r="X33" s="14">
        <v>14.8</v>
      </c>
      <c r="Y33" s="14">
        <v>15.4</v>
      </c>
      <c r="Z33" s="14">
        <v>16.8</v>
      </c>
      <c r="AA33" s="14">
        <v>17.3</v>
      </c>
      <c r="AB33" s="14">
        <v>17.399999999999999</v>
      </c>
      <c r="AC33" s="14">
        <v>18.899999999999999</v>
      </c>
      <c r="AD33" s="14">
        <v>20.6</v>
      </c>
      <c r="AE33" s="14">
        <v>21.6</v>
      </c>
      <c r="AF33" s="14">
        <v>23.3</v>
      </c>
      <c r="AG33" s="14">
        <v>25.2</v>
      </c>
      <c r="AH33" s="14">
        <v>27.8</v>
      </c>
      <c r="AI33" s="14">
        <v>27.9</v>
      </c>
      <c r="AJ33" s="14">
        <v>28</v>
      </c>
      <c r="AK33" s="14">
        <v>30.2</v>
      </c>
      <c r="AL33" s="14">
        <v>32.799999999999997</v>
      </c>
      <c r="AM33" s="14">
        <v>36.1</v>
      </c>
      <c r="AN33" s="14">
        <v>38.700000000000003</v>
      </c>
      <c r="AO33" s="14">
        <v>40.1</v>
      </c>
      <c r="AP33" s="14">
        <v>35.200000000000003</v>
      </c>
      <c r="AQ33" s="14">
        <v>29.9</v>
      </c>
      <c r="AR33" s="14">
        <v>27.7</v>
      </c>
      <c r="AS33" s="14">
        <v>23.4</v>
      </c>
      <c r="AT33" s="14">
        <v>20.3</v>
      </c>
      <c r="AU33" s="14">
        <v>21.1</v>
      </c>
      <c r="AV33" s="14">
        <v>24.6</v>
      </c>
      <c r="AW33" s="14">
        <v>30.6</v>
      </c>
      <c r="AX33" s="14">
        <v>34.6</v>
      </c>
      <c r="AY33" s="14">
        <v>39.5</v>
      </c>
      <c r="AZ33" s="14">
        <v>43</v>
      </c>
      <c r="BA33" s="14">
        <v>45.2</v>
      </c>
      <c r="BB33" s="14">
        <v>50.5</v>
      </c>
      <c r="BC33" s="14">
        <v>54.8</v>
      </c>
      <c r="BD33" s="14">
        <v>55.6</v>
      </c>
      <c r="BE33" s="14">
        <v>58</v>
      </c>
      <c r="BF33" s="14">
        <v>61.6</v>
      </c>
      <c r="BG33" s="14">
        <v>64.3</v>
      </c>
      <c r="BH33" s="14">
        <v>66.5</v>
      </c>
      <c r="BI33" s="14">
        <v>68.599999999999994</v>
      </c>
    </row>
    <row r="34" spans="1:61" ht="15" customHeight="1" x14ac:dyDescent="0.25">
      <c r="A34" s="12" t="s">
        <v>176</v>
      </c>
      <c r="B34" s="14">
        <v>9.8000000000000007</v>
      </c>
      <c r="C34" s="14">
        <v>11</v>
      </c>
      <c r="D34" s="14">
        <v>10.9</v>
      </c>
      <c r="E34" s="14">
        <v>11.8</v>
      </c>
      <c r="F34" s="14">
        <v>12.7</v>
      </c>
      <c r="G34" s="14">
        <v>13.6</v>
      </c>
      <c r="H34" s="14">
        <v>14.8</v>
      </c>
      <c r="I34" s="14">
        <v>16.600000000000001</v>
      </c>
      <c r="J34" s="14">
        <v>17.899999999999999</v>
      </c>
      <c r="K34" s="14">
        <v>18.7</v>
      </c>
      <c r="L34" s="14">
        <v>20.399999999999999</v>
      </c>
      <c r="M34" s="14">
        <v>19.600000000000001</v>
      </c>
      <c r="N34" s="14">
        <v>20.3</v>
      </c>
      <c r="O34" s="14">
        <v>22</v>
      </c>
      <c r="P34" s="14">
        <v>23.9</v>
      </c>
      <c r="Q34" s="14">
        <v>27.2</v>
      </c>
      <c r="R34" s="14">
        <v>29.9</v>
      </c>
      <c r="S34" s="14">
        <v>30.8</v>
      </c>
      <c r="T34" s="14">
        <v>32.200000000000003</v>
      </c>
      <c r="U34" s="14">
        <v>35.9</v>
      </c>
      <c r="V34" s="14">
        <v>37.700000000000003</v>
      </c>
      <c r="W34" s="14">
        <v>39.299999999999997</v>
      </c>
      <c r="X34" s="14">
        <v>38.9</v>
      </c>
      <c r="Y34" s="14">
        <v>38.299999999999997</v>
      </c>
      <c r="Z34" s="14">
        <v>38.299999999999997</v>
      </c>
      <c r="AA34" s="14">
        <v>40.9</v>
      </c>
      <c r="AB34" s="14">
        <v>39.1</v>
      </c>
      <c r="AC34" s="14">
        <v>41.7</v>
      </c>
      <c r="AD34" s="14">
        <v>45.8</v>
      </c>
      <c r="AE34" s="14">
        <v>50.4</v>
      </c>
      <c r="AF34" s="14">
        <v>56.9</v>
      </c>
      <c r="AG34" s="14">
        <v>59.5</v>
      </c>
      <c r="AH34" s="14">
        <v>59.9</v>
      </c>
      <c r="AI34" s="14">
        <v>56.4</v>
      </c>
      <c r="AJ34" s="14">
        <v>55.4</v>
      </c>
      <c r="AK34" s="14">
        <v>56</v>
      </c>
      <c r="AL34" s="14">
        <v>58.2</v>
      </c>
      <c r="AM34" s="14">
        <v>63</v>
      </c>
      <c r="AN34" s="14">
        <v>80.7</v>
      </c>
      <c r="AO34" s="14">
        <v>76.599999999999994</v>
      </c>
      <c r="AP34" s="14">
        <v>70.2</v>
      </c>
      <c r="AQ34" s="14">
        <v>67.8</v>
      </c>
      <c r="AR34" s="14">
        <v>75.2</v>
      </c>
      <c r="AS34" s="14">
        <v>73.599999999999994</v>
      </c>
      <c r="AT34" s="14">
        <v>75.900000000000006</v>
      </c>
      <c r="AU34" s="14">
        <v>72.8</v>
      </c>
      <c r="AV34" s="14">
        <v>102.7</v>
      </c>
      <c r="AW34" s="14">
        <v>83.5</v>
      </c>
      <c r="AX34" s="14">
        <v>88.4</v>
      </c>
      <c r="AY34" s="14">
        <v>91.2</v>
      </c>
      <c r="AZ34" s="14">
        <v>102.3</v>
      </c>
      <c r="BA34" s="14">
        <v>98.7</v>
      </c>
      <c r="BB34" s="14">
        <v>103.5</v>
      </c>
      <c r="BC34" s="14">
        <v>117.1</v>
      </c>
      <c r="BD34" s="14">
        <v>125.4</v>
      </c>
      <c r="BE34" s="14">
        <v>128.80000000000001</v>
      </c>
      <c r="BF34" s="14">
        <v>133.9</v>
      </c>
      <c r="BG34" s="14">
        <v>138.30000000000001</v>
      </c>
      <c r="BH34" s="14">
        <v>143.19999999999999</v>
      </c>
      <c r="BI34" s="14">
        <v>147.6</v>
      </c>
    </row>
    <row r="35" spans="1:61" ht="15" customHeight="1" x14ac:dyDescent="0.25">
      <c r="A35" s="12" t="s">
        <v>81</v>
      </c>
      <c r="B35" s="14">
        <v>3.7</v>
      </c>
      <c r="C35" s="14">
        <v>4.3</v>
      </c>
      <c r="D35" s="14">
        <v>4.3</v>
      </c>
      <c r="E35" s="14">
        <v>4.5</v>
      </c>
      <c r="F35" s="14">
        <v>4.9000000000000004</v>
      </c>
      <c r="G35" s="14">
        <v>6</v>
      </c>
      <c r="H35" s="14">
        <v>6.8</v>
      </c>
      <c r="I35" s="14">
        <v>6.8</v>
      </c>
      <c r="J35" s="14">
        <v>7.4</v>
      </c>
      <c r="K35" s="14">
        <v>7.8</v>
      </c>
      <c r="L35" s="14">
        <v>8.4</v>
      </c>
      <c r="M35" s="14">
        <v>8.5</v>
      </c>
      <c r="N35" s="14">
        <v>8.6</v>
      </c>
      <c r="O35" s="14">
        <v>8.6</v>
      </c>
      <c r="P35" s="14">
        <v>9.1999999999999993</v>
      </c>
      <c r="Q35" s="14">
        <v>9</v>
      </c>
      <c r="R35" s="14">
        <v>8.6</v>
      </c>
      <c r="S35" s="14">
        <v>8.8000000000000007</v>
      </c>
      <c r="T35" s="14">
        <v>9.4</v>
      </c>
      <c r="U35" s="14">
        <v>9.5</v>
      </c>
      <c r="V35" s="14">
        <v>10.3</v>
      </c>
      <c r="W35" s="14">
        <v>10.7</v>
      </c>
      <c r="X35" s="14">
        <v>11.5</v>
      </c>
      <c r="Y35" s="14">
        <v>11.5</v>
      </c>
      <c r="Z35" s="14">
        <v>11.8</v>
      </c>
      <c r="AA35" s="14">
        <v>12</v>
      </c>
      <c r="AB35" s="14">
        <v>12.5</v>
      </c>
      <c r="AC35" s="14">
        <v>13.8</v>
      </c>
      <c r="AD35" s="14">
        <v>13.7</v>
      </c>
      <c r="AE35" s="14">
        <v>14.2</v>
      </c>
      <c r="AF35" s="14">
        <v>15.8</v>
      </c>
      <c r="AG35" s="14">
        <v>17.100000000000001</v>
      </c>
      <c r="AH35" s="14">
        <v>18.899999999999999</v>
      </c>
      <c r="AI35" s="14">
        <v>21.4</v>
      </c>
      <c r="AJ35" s="14">
        <v>22.2</v>
      </c>
      <c r="AK35" s="14">
        <v>21</v>
      </c>
      <c r="AL35" s="14">
        <v>21.4</v>
      </c>
      <c r="AM35" s="14">
        <v>23.8</v>
      </c>
      <c r="AN35" s="14">
        <v>24.6</v>
      </c>
      <c r="AO35" s="14">
        <v>26.2</v>
      </c>
      <c r="AP35" s="14">
        <v>27.5</v>
      </c>
      <c r="AQ35" s="14">
        <v>27.3</v>
      </c>
      <c r="AR35" s="14">
        <v>27.9</v>
      </c>
      <c r="AS35" s="14">
        <v>25.4</v>
      </c>
      <c r="AT35" s="14">
        <v>24.9</v>
      </c>
      <c r="AU35" s="14">
        <v>24.2</v>
      </c>
      <c r="AV35" s="14">
        <v>25.2</v>
      </c>
      <c r="AW35" s="14">
        <v>24.8</v>
      </c>
      <c r="AX35" s="14">
        <v>25.4</v>
      </c>
      <c r="AY35" s="14">
        <v>26.3</v>
      </c>
      <c r="AZ35" s="14">
        <v>28.2</v>
      </c>
      <c r="BA35" s="14">
        <v>29.8</v>
      </c>
      <c r="BB35" s="14">
        <v>30.4</v>
      </c>
      <c r="BC35" s="14">
        <v>31.6</v>
      </c>
      <c r="BD35" s="14">
        <v>33.6</v>
      </c>
      <c r="BE35" s="14">
        <v>34.299999999999997</v>
      </c>
      <c r="BF35" s="14">
        <v>36.5</v>
      </c>
      <c r="BG35" s="14">
        <v>40.700000000000003</v>
      </c>
      <c r="BH35" s="14">
        <v>43.1</v>
      </c>
      <c r="BI35" s="14">
        <v>48.3</v>
      </c>
    </row>
    <row r="36" spans="1:61" ht="15" customHeight="1" x14ac:dyDescent="0.25">
      <c r="A36" s="3" t="s">
        <v>64</v>
      </c>
      <c r="B36" s="14">
        <v>0.7</v>
      </c>
      <c r="C36" s="14">
        <v>0.3</v>
      </c>
      <c r="D36" s="14">
        <v>-0.2</v>
      </c>
      <c r="E36" s="14">
        <v>0.2</v>
      </c>
      <c r="F36" s="14">
        <v>1.9</v>
      </c>
      <c r="G36" s="14">
        <v>0.4</v>
      </c>
      <c r="H36" s="14">
        <v>0.7</v>
      </c>
      <c r="I36" s="14">
        <v>0.3</v>
      </c>
      <c r="J36" s="14">
        <v>0.3</v>
      </c>
      <c r="K36" s="14">
        <v>0.4</v>
      </c>
      <c r="L36" s="14">
        <v>1.1000000000000001</v>
      </c>
      <c r="M36" s="14">
        <v>-1.1000000000000001</v>
      </c>
      <c r="N36" s="14">
        <v>-1.3</v>
      </c>
      <c r="O36" s="14">
        <v>-0.4</v>
      </c>
      <c r="P36" s="14">
        <v>0.5</v>
      </c>
      <c r="Q36" s="14">
        <v>0.7</v>
      </c>
      <c r="R36" s="14">
        <v>2</v>
      </c>
      <c r="S36" s="14">
        <v>-0.6</v>
      </c>
      <c r="T36" s="14">
        <v>-0.4</v>
      </c>
      <c r="U36" s="14">
        <v>2</v>
      </c>
      <c r="V36" s="14">
        <v>1.6</v>
      </c>
      <c r="W36" s="14">
        <v>1.3</v>
      </c>
      <c r="X36" s="14">
        <v>1.8</v>
      </c>
      <c r="Y36" s="14">
        <v>-1.7</v>
      </c>
      <c r="Z36" s="14">
        <v>0.7</v>
      </c>
      <c r="AA36" s="14">
        <v>1</v>
      </c>
      <c r="AB36" s="14">
        <v>1.7</v>
      </c>
      <c r="AC36" s="14">
        <v>2.4</v>
      </c>
      <c r="AD36" s="14">
        <v>3.3</v>
      </c>
      <c r="AE36" s="14">
        <v>3.7</v>
      </c>
      <c r="AF36" s="14">
        <v>0.4</v>
      </c>
      <c r="AG36" s="14">
        <v>-0.3</v>
      </c>
      <c r="AH36" s="14">
        <v>2.5</v>
      </c>
      <c r="AI36" s="14">
        <v>-0.2</v>
      </c>
      <c r="AJ36" s="14">
        <v>-0.4</v>
      </c>
      <c r="AK36" s="14">
        <v>0.3</v>
      </c>
      <c r="AL36" s="14">
        <v>0.4</v>
      </c>
      <c r="AM36" s="14">
        <v>0.2</v>
      </c>
      <c r="AN36" s="14">
        <v>0.8</v>
      </c>
      <c r="AO36" s="14">
        <v>1.8</v>
      </c>
      <c r="AP36" s="14">
        <v>-3.2</v>
      </c>
      <c r="AQ36" s="14">
        <v>3.8</v>
      </c>
      <c r="AR36" s="14">
        <v>-0.1</v>
      </c>
      <c r="AS36" s="14">
        <v>-0.1</v>
      </c>
      <c r="AT36" s="14">
        <v>1.1000000000000001</v>
      </c>
      <c r="AU36" s="14">
        <v>2.2000000000000002</v>
      </c>
      <c r="AV36" s="14">
        <v>2.5</v>
      </c>
      <c r="AW36" s="14">
        <v>3.5</v>
      </c>
      <c r="AX36" s="14">
        <v>3.4</v>
      </c>
      <c r="AY36" s="14">
        <v>4.2</v>
      </c>
      <c r="AZ36" s="14">
        <v>7.1</v>
      </c>
      <c r="BA36" s="14">
        <v>0.6</v>
      </c>
      <c r="BB36" s="14">
        <v>13.4</v>
      </c>
      <c r="BC36" s="14">
        <v>23.8</v>
      </c>
      <c r="BD36" s="14">
        <v>-1.5</v>
      </c>
      <c r="BE36" s="14">
        <v>-5.3</v>
      </c>
      <c r="BF36" s="14">
        <v>-3.2</v>
      </c>
      <c r="BG36" s="14">
        <v>-0.1</v>
      </c>
      <c r="BH36" s="14">
        <v>2.7</v>
      </c>
      <c r="BI36" s="14">
        <v>3.2</v>
      </c>
    </row>
    <row r="37" spans="1:61" ht="15" customHeight="1" x14ac:dyDescent="0.25">
      <c r="A37" s="12"/>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row>
    <row r="38" spans="1:61" ht="15" customHeight="1" x14ac:dyDescent="0.25">
      <c r="A38" s="12" t="s">
        <v>65</v>
      </c>
      <c r="B38" s="14">
        <v>60.9</v>
      </c>
      <c r="C38" s="14">
        <v>68.5</v>
      </c>
      <c r="D38" s="14">
        <v>74.8</v>
      </c>
      <c r="E38" s="14">
        <v>84.9</v>
      </c>
      <c r="F38" s="14">
        <v>97</v>
      </c>
      <c r="G38" s="14">
        <v>107.6</v>
      </c>
      <c r="H38" s="14">
        <v>122.2</v>
      </c>
      <c r="I38" s="14">
        <v>135.30000000000001</v>
      </c>
      <c r="J38" s="14">
        <v>147.5</v>
      </c>
      <c r="K38" s="14">
        <v>157.4</v>
      </c>
      <c r="L38" s="14">
        <v>170.9</v>
      </c>
      <c r="M38" s="14">
        <v>172.7</v>
      </c>
      <c r="N38" s="14">
        <v>178.9</v>
      </c>
      <c r="O38" s="14">
        <v>186.1</v>
      </c>
      <c r="P38" s="14">
        <v>193.3</v>
      </c>
      <c r="Q38" s="14">
        <v>202.6</v>
      </c>
      <c r="R38" s="14">
        <v>210.4</v>
      </c>
      <c r="S38" s="14">
        <v>214.2</v>
      </c>
      <c r="T38" s="14">
        <v>221.6</v>
      </c>
      <c r="U38" s="14">
        <v>235</v>
      </c>
      <c r="V38" s="14">
        <v>246.2</v>
      </c>
      <c r="W38" s="14">
        <v>259.60000000000002</v>
      </c>
      <c r="X38" s="14">
        <v>271.3</v>
      </c>
      <c r="Y38" s="14">
        <v>274.89999999999998</v>
      </c>
      <c r="Z38" s="14">
        <v>288.89999999999998</v>
      </c>
      <c r="AA38" s="14">
        <v>303.10000000000002</v>
      </c>
      <c r="AB38" s="14">
        <v>305.39999999999998</v>
      </c>
      <c r="AC38" s="14">
        <v>321.39999999999998</v>
      </c>
      <c r="AD38" s="14">
        <v>342.9</v>
      </c>
      <c r="AE38" s="14">
        <v>367.4</v>
      </c>
      <c r="AF38" s="14">
        <v>393.8</v>
      </c>
      <c r="AG38" s="14">
        <v>419.5</v>
      </c>
      <c r="AH38" s="14">
        <v>447.8</v>
      </c>
      <c r="AI38" s="14">
        <v>465.4</v>
      </c>
      <c r="AJ38" s="14">
        <v>478</v>
      </c>
      <c r="AK38" s="14">
        <v>487.8</v>
      </c>
      <c r="AL38" s="14">
        <v>503.8</v>
      </c>
      <c r="AM38" s="14">
        <v>534</v>
      </c>
      <c r="AN38" s="14">
        <v>575.29999999999995</v>
      </c>
      <c r="AO38" s="14">
        <v>592.29999999999995</v>
      </c>
      <c r="AP38" s="14">
        <v>579.20000000000005</v>
      </c>
      <c r="AQ38" s="14">
        <v>588.4</v>
      </c>
      <c r="AR38" s="14">
        <v>599.6</v>
      </c>
      <c r="AS38" s="14">
        <v>594</v>
      </c>
      <c r="AT38" s="14">
        <v>598.4</v>
      </c>
      <c r="AU38" s="14">
        <v>603.6</v>
      </c>
      <c r="AV38" s="14">
        <v>645.6</v>
      </c>
      <c r="AW38" s="14">
        <v>642</v>
      </c>
      <c r="AX38" s="14">
        <v>670.4</v>
      </c>
      <c r="AY38" s="14">
        <v>704.2</v>
      </c>
      <c r="AZ38" s="14">
        <v>747.1</v>
      </c>
      <c r="BA38" s="14">
        <v>732.8</v>
      </c>
      <c r="BB38" s="14">
        <v>804.7</v>
      </c>
      <c r="BC38" s="14">
        <v>906.6</v>
      </c>
      <c r="BD38" s="14">
        <v>948.4</v>
      </c>
      <c r="BE38" s="14">
        <v>991.5</v>
      </c>
      <c r="BF38" s="14">
        <v>1043.0999999999999</v>
      </c>
      <c r="BG38" s="14">
        <v>1095.3</v>
      </c>
      <c r="BH38" s="14">
        <v>1145.9000000000001</v>
      </c>
      <c r="BI38" s="14">
        <v>1191.5</v>
      </c>
    </row>
    <row r="39" spans="1:61" ht="15" customHeight="1" x14ac:dyDescent="0.25">
      <c r="A39" s="12"/>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row>
    <row r="40" spans="1:61" ht="15" customHeight="1" x14ac:dyDescent="0.25">
      <c r="A40" s="3" t="s">
        <v>66</v>
      </c>
      <c r="B40" s="14">
        <v>25.2</v>
      </c>
      <c r="C40" s="14">
        <v>28.4</v>
      </c>
      <c r="D40" s="14">
        <v>32</v>
      </c>
      <c r="E40" s="14">
        <v>38.700000000000003</v>
      </c>
      <c r="F40" s="14">
        <v>50.7</v>
      </c>
      <c r="G40" s="14">
        <v>52.1</v>
      </c>
      <c r="H40" s="14">
        <v>61</v>
      </c>
      <c r="I40" s="14">
        <v>62.4</v>
      </c>
      <c r="J40" s="14">
        <v>64.400000000000006</v>
      </c>
      <c r="K40" s="14">
        <v>75.099999999999994</v>
      </c>
      <c r="L40" s="14">
        <v>84.9</v>
      </c>
      <c r="M40" s="14">
        <v>97.8</v>
      </c>
      <c r="N40" s="14">
        <v>100.3</v>
      </c>
      <c r="O40" s="14">
        <v>104.1</v>
      </c>
      <c r="P40" s="14">
        <v>117.5</v>
      </c>
      <c r="Q40" s="14">
        <v>124.7</v>
      </c>
      <c r="R40" s="14">
        <v>109</v>
      </c>
      <c r="S40" s="14">
        <v>108.6</v>
      </c>
      <c r="T40" s="14">
        <v>118</v>
      </c>
      <c r="U40" s="14">
        <v>133</v>
      </c>
      <c r="V40" s="14">
        <v>139.80000000000001</v>
      </c>
      <c r="W40" s="14">
        <v>150</v>
      </c>
      <c r="X40" s="14">
        <v>152.30000000000001</v>
      </c>
      <c r="Y40" s="14">
        <v>155.1</v>
      </c>
      <c r="Z40" s="14">
        <v>169.2</v>
      </c>
      <c r="AA40" s="14">
        <v>187.4</v>
      </c>
      <c r="AB40" s="14">
        <v>190.4</v>
      </c>
      <c r="AC40" s="14">
        <v>199.6</v>
      </c>
      <c r="AD40" s="14">
        <v>224.6</v>
      </c>
      <c r="AE40" s="14">
        <v>235.6</v>
      </c>
      <c r="AF40" s="14">
        <v>253.3</v>
      </c>
      <c r="AG40" s="14">
        <v>300.39999999999998</v>
      </c>
      <c r="AH40" s="14">
        <v>306.10000000000002</v>
      </c>
      <c r="AI40" s="14">
        <v>302.3</v>
      </c>
      <c r="AJ40" s="14">
        <v>305</v>
      </c>
      <c r="AK40" s="14">
        <v>332.7</v>
      </c>
      <c r="AL40" s="14">
        <v>362.8</v>
      </c>
      <c r="AM40" s="14">
        <v>400.3</v>
      </c>
      <c r="AN40" s="14">
        <v>427.9</v>
      </c>
      <c r="AO40" s="14">
        <v>453.3</v>
      </c>
      <c r="AP40" s="14">
        <v>388.2</v>
      </c>
      <c r="AQ40" s="14">
        <v>445.5</v>
      </c>
      <c r="AR40" s="14">
        <v>493.2</v>
      </c>
      <c r="AS40" s="14">
        <v>523.79999999999995</v>
      </c>
      <c r="AT40" s="14">
        <v>534.9</v>
      </c>
      <c r="AU40" s="14">
        <v>552.29999999999995</v>
      </c>
      <c r="AV40" s="14">
        <v>587.29999999999995</v>
      </c>
      <c r="AW40" s="14">
        <v>582.70000000000005</v>
      </c>
      <c r="AX40" s="14">
        <v>639.6</v>
      </c>
      <c r="AY40" s="14">
        <v>685.4</v>
      </c>
      <c r="AZ40" s="14">
        <v>708</v>
      </c>
      <c r="BA40" s="14">
        <v>663.3</v>
      </c>
      <c r="BB40" s="14">
        <v>770.7</v>
      </c>
      <c r="BC40" s="14">
        <v>958.5</v>
      </c>
      <c r="BD40" s="14">
        <v>945.2</v>
      </c>
      <c r="BE40" s="14">
        <v>951.1</v>
      </c>
      <c r="BF40" s="14">
        <v>989.8</v>
      </c>
      <c r="BG40" s="14">
        <v>1020.4</v>
      </c>
      <c r="BH40" s="14">
        <v>1050.0999999999999</v>
      </c>
      <c r="BI40" s="14">
        <v>1081.5</v>
      </c>
    </row>
    <row r="41" spans="1:61" ht="15" customHeight="1" x14ac:dyDescent="0.25">
      <c r="A41" s="12"/>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row>
    <row r="42" spans="1:61" ht="15" customHeight="1" x14ac:dyDescent="0.25">
      <c r="A42" s="3" t="s">
        <v>85</v>
      </c>
      <c r="B42" s="14">
        <v>86.1</v>
      </c>
      <c r="C42" s="14">
        <v>96.9</v>
      </c>
      <c r="D42" s="14">
        <v>106.8</v>
      </c>
      <c r="E42" s="14">
        <v>123.6</v>
      </c>
      <c r="F42" s="14">
        <v>147.80000000000001</v>
      </c>
      <c r="G42" s="14">
        <v>159.69999999999999</v>
      </c>
      <c r="H42" s="14">
        <v>183.2</v>
      </c>
      <c r="I42" s="14">
        <v>197.7</v>
      </c>
      <c r="J42" s="14">
        <v>211.9</v>
      </c>
      <c r="K42" s="14">
        <v>232.5</v>
      </c>
      <c r="L42" s="14">
        <v>255.7</v>
      </c>
      <c r="M42" s="14">
        <v>270.5</v>
      </c>
      <c r="N42" s="14">
        <v>279.10000000000002</v>
      </c>
      <c r="O42" s="14">
        <v>290.2</v>
      </c>
      <c r="P42" s="14">
        <v>310.8</v>
      </c>
      <c r="Q42" s="14">
        <v>327.3</v>
      </c>
      <c r="R42" s="14">
        <v>319.39999999999998</v>
      </c>
      <c r="S42" s="14">
        <v>322.89999999999998</v>
      </c>
      <c r="T42" s="14">
        <v>339.6</v>
      </c>
      <c r="U42" s="14">
        <v>368.1</v>
      </c>
      <c r="V42" s="14">
        <v>386</v>
      </c>
      <c r="W42" s="14">
        <v>409.5</v>
      </c>
      <c r="X42" s="14">
        <v>423.6</v>
      </c>
      <c r="Y42" s="14">
        <v>430</v>
      </c>
      <c r="Z42" s="14">
        <v>458.1</v>
      </c>
      <c r="AA42" s="14">
        <v>490.5</v>
      </c>
      <c r="AB42" s="14">
        <v>495.8</v>
      </c>
      <c r="AC42" s="14">
        <v>520.9</v>
      </c>
      <c r="AD42" s="14">
        <v>567.5</v>
      </c>
      <c r="AE42" s="14">
        <v>603</v>
      </c>
      <c r="AF42" s="14">
        <v>647.20000000000005</v>
      </c>
      <c r="AG42" s="14">
        <v>720</v>
      </c>
      <c r="AH42" s="14">
        <v>753.9</v>
      </c>
      <c r="AI42" s="14">
        <v>767.7</v>
      </c>
      <c r="AJ42" s="14">
        <v>783</v>
      </c>
      <c r="AK42" s="14">
        <v>820.5</v>
      </c>
      <c r="AL42" s="14">
        <v>866.6</v>
      </c>
      <c r="AM42" s="14">
        <v>934.3</v>
      </c>
      <c r="AN42" s="14">
        <v>1003.2</v>
      </c>
      <c r="AO42" s="14">
        <v>1045.5999999999999</v>
      </c>
      <c r="AP42" s="14">
        <v>967.4</v>
      </c>
      <c r="AQ42" s="14">
        <v>1033.9000000000001</v>
      </c>
      <c r="AR42" s="14">
        <v>1092.8</v>
      </c>
      <c r="AS42" s="14">
        <v>1117.8</v>
      </c>
      <c r="AT42" s="14">
        <v>1133.3</v>
      </c>
      <c r="AU42" s="14">
        <v>1155.9000000000001</v>
      </c>
      <c r="AV42" s="14">
        <v>1232.9000000000001</v>
      </c>
      <c r="AW42" s="14">
        <v>1224.7</v>
      </c>
      <c r="AX42" s="14">
        <v>1310</v>
      </c>
      <c r="AY42" s="14">
        <v>1389.6</v>
      </c>
      <c r="AZ42" s="14">
        <v>1455</v>
      </c>
      <c r="BA42" s="14">
        <v>1396.1</v>
      </c>
      <c r="BB42" s="14">
        <v>1575.4</v>
      </c>
      <c r="BC42" s="14">
        <v>1865</v>
      </c>
      <c r="BD42" s="14">
        <v>1893.6</v>
      </c>
      <c r="BE42" s="14">
        <v>1942.6</v>
      </c>
      <c r="BF42" s="14">
        <v>2032.9</v>
      </c>
      <c r="BG42" s="14">
        <v>2115.6999999999998</v>
      </c>
      <c r="BH42" s="14">
        <v>2195.9</v>
      </c>
      <c r="BI42" s="14">
        <v>2273</v>
      </c>
    </row>
    <row r="43" spans="1:61" ht="15" customHeight="1" x14ac:dyDescent="0.25">
      <c r="A43" s="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row>
    <row r="44" spans="1:61" ht="15" customHeight="1" x14ac:dyDescent="0.25">
      <c r="A44" s="3" t="s">
        <v>79</v>
      </c>
      <c r="B44" s="14">
        <v>14.6</v>
      </c>
      <c r="C44" s="14">
        <v>17.2</v>
      </c>
      <c r="D44" s="14">
        <v>19.399999999999999</v>
      </c>
      <c r="E44" s="14">
        <v>21.7</v>
      </c>
      <c r="F44" s="14">
        <v>25.5</v>
      </c>
      <c r="G44" s="14">
        <v>30.3</v>
      </c>
      <c r="H44" s="14">
        <v>34.4</v>
      </c>
      <c r="I44" s="14">
        <v>37.5</v>
      </c>
      <c r="J44" s="14">
        <v>41.2</v>
      </c>
      <c r="K44" s="14">
        <v>44.7</v>
      </c>
      <c r="L44" s="14">
        <v>48.2</v>
      </c>
      <c r="M44" s="14">
        <v>50.7</v>
      </c>
      <c r="N44" s="14">
        <v>53</v>
      </c>
      <c r="O44" s="14">
        <v>54</v>
      </c>
      <c r="P44" s="14">
        <v>54.4</v>
      </c>
      <c r="Q44" s="14">
        <v>56.5</v>
      </c>
      <c r="R44" s="14">
        <v>57.4</v>
      </c>
      <c r="S44" s="14">
        <v>60.2</v>
      </c>
      <c r="T44" s="14">
        <v>61.5</v>
      </c>
      <c r="U44" s="14">
        <v>62.8</v>
      </c>
      <c r="V44" s="14">
        <v>66.099999999999994</v>
      </c>
      <c r="W44" s="14">
        <v>70.2</v>
      </c>
      <c r="X44" s="14">
        <v>74.900000000000006</v>
      </c>
      <c r="Y44" s="14">
        <v>77.7</v>
      </c>
      <c r="Z44" s="14">
        <v>81.3</v>
      </c>
      <c r="AA44" s="14">
        <v>84.7</v>
      </c>
      <c r="AB44" s="14">
        <v>86.1</v>
      </c>
      <c r="AC44" s="14">
        <v>87.2</v>
      </c>
      <c r="AD44" s="14">
        <v>90.9</v>
      </c>
      <c r="AE44" s="14">
        <v>96</v>
      </c>
      <c r="AF44" s="14">
        <v>101.9</v>
      </c>
      <c r="AG44" s="14">
        <v>109.8</v>
      </c>
      <c r="AH44" s="14">
        <v>119.9</v>
      </c>
      <c r="AI44" s="14">
        <v>132.1</v>
      </c>
      <c r="AJ44" s="14">
        <v>139.80000000000001</v>
      </c>
      <c r="AK44" s="14">
        <v>140.69999999999999</v>
      </c>
      <c r="AL44" s="14">
        <v>144.80000000000001</v>
      </c>
      <c r="AM44" s="14">
        <v>160.1</v>
      </c>
      <c r="AN44" s="14">
        <v>169.3</v>
      </c>
      <c r="AO44" s="14">
        <v>179</v>
      </c>
      <c r="AP44" s="14">
        <v>191.1</v>
      </c>
      <c r="AQ44" s="14">
        <v>196.1</v>
      </c>
      <c r="AR44" s="14">
        <v>196.7</v>
      </c>
      <c r="AS44" s="14">
        <v>196.4</v>
      </c>
      <c r="AT44" s="14">
        <v>196.3</v>
      </c>
      <c r="AU44" s="14">
        <v>198</v>
      </c>
      <c r="AV44" s="14">
        <v>199</v>
      </c>
      <c r="AW44" s="14">
        <v>201.3</v>
      </c>
      <c r="AX44" s="14">
        <v>206.8</v>
      </c>
      <c r="AY44" s="14">
        <v>217</v>
      </c>
      <c r="AZ44" s="14">
        <v>230.4</v>
      </c>
      <c r="BA44" s="14">
        <v>239.5</v>
      </c>
      <c r="BB44" s="14">
        <v>256.8</v>
      </c>
      <c r="BC44" s="14">
        <v>273.5</v>
      </c>
      <c r="BD44" s="14">
        <v>297.7</v>
      </c>
      <c r="BE44" s="14">
        <v>321.5</v>
      </c>
      <c r="BF44" s="14">
        <v>337.6</v>
      </c>
      <c r="BG44" s="14">
        <v>354.7</v>
      </c>
      <c r="BH44" s="14">
        <v>374.1</v>
      </c>
      <c r="BI44" s="14">
        <v>392.4</v>
      </c>
    </row>
    <row r="45" spans="1:61" ht="15" customHeight="1" x14ac:dyDescent="0.25">
      <c r="A45" s="12"/>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row>
    <row r="46" spans="1:61" ht="15" customHeight="1" x14ac:dyDescent="0.25">
      <c r="A46" s="3" t="s">
        <v>68</v>
      </c>
      <c r="B46" s="14">
        <v>-0.4</v>
      </c>
      <c r="C46" s="14">
        <v>0.2</v>
      </c>
      <c r="D46" s="14">
        <v>2.5</v>
      </c>
      <c r="E46" s="14">
        <v>3.6</v>
      </c>
      <c r="F46" s="14">
        <v>3.4</v>
      </c>
      <c r="G46" s="14">
        <v>3.6</v>
      </c>
      <c r="H46" s="14">
        <v>4.5</v>
      </c>
      <c r="I46" s="14">
        <v>1.6</v>
      </c>
      <c r="J46" s="14">
        <v>0.3</v>
      </c>
      <c r="K46" s="14">
        <v>1.1000000000000001</v>
      </c>
      <c r="L46" s="14">
        <v>0</v>
      </c>
      <c r="M46" s="14">
        <v>7.5</v>
      </c>
      <c r="N46" s="14">
        <v>7.4</v>
      </c>
      <c r="O46" s="14">
        <v>6.7</v>
      </c>
      <c r="P46" s="14">
        <v>9.9</v>
      </c>
      <c r="Q46" s="14">
        <v>7.4</v>
      </c>
      <c r="R46" s="14">
        <v>6.6</v>
      </c>
      <c r="S46" s="14">
        <v>5.7</v>
      </c>
      <c r="T46" s="14">
        <v>8.6</v>
      </c>
      <c r="U46" s="14">
        <v>8.6</v>
      </c>
      <c r="V46" s="14">
        <v>11.8</v>
      </c>
      <c r="W46" s="14">
        <v>13.2</v>
      </c>
      <c r="X46" s="14">
        <v>13.8</v>
      </c>
      <c r="Y46" s="14">
        <v>18.7</v>
      </c>
      <c r="Z46" s="14">
        <v>20</v>
      </c>
      <c r="AA46" s="14">
        <v>22.3</v>
      </c>
      <c r="AB46" s="14">
        <v>24.6</v>
      </c>
      <c r="AC46" s="14">
        <v>23.9</v>
      </c>
      <c r="AD46" s="14">
        <v>26.8</v>
      </c>
      <c r="AE46" s="14">
        <v>27.4</v>
      </c>
      <c r="AF46" s="14">
        <v>26.3</v>
      </c>
      <c r="AG46" s="14">
        <v>32.6</v>
      </c>
      <c r="AH46" s="14">
        <v>35.1</v>
      </c>
      <c r="AI46" s="14">
        <v>37.5</v>
      </c>
      <c r="AJ46" s="14">
        <v>36.9</v>
      </c>
      <c r="AK46" s="14">
        <v>43.8</v>
      </c>
      <c r="AL46" s="14">
        <v>49.3</v>
      </c>
      <c r="AM46" s="14">
        <v>53.4</v>
      </c>
      <c r="AN46" s="14">
        <v>47.5</v>
      </c>
      <c r="AO46" s="14">
        <v>59</v>
      </c>
      <c r="AP46" s="14">
        <v>51</v>
      </c>
      <c r="AQ46" s="14">
        <v>54.6</v>
      </c>
      <c r="AR46" s="14">
        <v>56.4</v>
      </c>
      <c r="AS46" s="14">
        <v>64.2</v>
      </c>
      <c r="AT46" s="14">
        <v>67.2</v>
      </c>
      <c r="AU46" s="14">
        <v>75</v>
      </c>
      <c r="AV46" s="14">
        <v>53.5</v>
      </c>
      <c r="AW46" s="14">
        <v>78.2</v>
      </c>
      <c r="AX46" s="14">
        <v>80.400000000000006</v>
      </c>
      <c r="AY46" s="14">
        <v>83.1</v>
      </c>
      <c r="AZ46" s="14">
        <v>82.7</v>
      </c>
      <c r="BA46" s="14">
        <v>83.7</v>
      </c>
      <c r="BB46" s="14">
        <v>86.9</v>
      </c>
      <c r="BC46" s="14">
        <v>87.3</v>
      </c>
      <c r="BD46" s="14">
        <v>119.2</v>
      </c>
      <c r="BE46" s="14">
        <v>136.69999999999999</v>
      </c>
      <c r="BF46" s="14">
        <v>133.19999999999999</v>
      </c>
      <c r="BG46" s="14">
        <v>130.19999999999999</v>
      </c>
      <c r="BH46" s="14">
        <v>129.4</v>
      </c>
      <c r="BI46" s="14">
        <v>129</v>
      </c>
    </row>
    <row r="47" spans="1:61" ht="15" customHeight="1" x14ac:dyDescent="0.25">
      <c r="A47" s="3" t="s">
        <v>86</v>
      </c>
      <c r="B47" s="14">
        <v>1</v>
      </c>
      <c r="C47" s="14">
        <v>0.7</v>
      </c>
      <c r="D47" s="14">
        <v>1</v>
      </c>
      <c r="E47" s="14">
        <v>1.4</v>
      </c>
      <c r="F47" s="14">
        <v>1.4</v>
      </c>
      <c r="G47" s="14">
        <v>0.3</v>
      </c>
      <c r="H47" s="14">
        <v>1</v>
      </c>
      <c r="I47" s="14">
        <v>0.9</v>
      </c>
      <c r="J47" s="14">
        <v>0.5</v>
      </c>
      <c r="K47" s="14">
        <v>2.2000000000000002</v>
      </c>
      <c r="L47" s="14">
        <v>1.6</v>
      </c>
      <c r="M47" s="14">
        <v>1.5</v>
      </c>
      <c r="N47" s="14">
        <v>1.9</v>
      </c>
      <c r="O47" s="14">
        <v>2</v>
      </c>
      <c r="P47" s="14">
        <v>1.9</v>
      </c>
      <c r="Q47" s="14">
        <v>2.4</v>
      </c>
      <c r="R47" s="14">
        <v>2.1</v>
      </c>
      <c r="S47" s="14">
        <v>3.1</v>
      </c>
      <c r="T47" s="14">
        <v>2.1</v>
      </c>
      <c r="U47" s="14">
        <v>4</v>
      </c>
      <c r="V47" s="14">
        <v>3.2</v>
      </c>
      <c r="W47" s="14">
        <v>3.6</v>
      </c>
      <c r="X47" s="14">
        <v>-0.6</v>
      </c>
      <c r="Y47" s="14">
        <v>4.0999999999999996</v>
      </c>
      <c r="Z47" s="14">
        <v>6.4</v>
      </c>
      <c r="AA47" s="14">
        <v>4.2</v>
      </c>
      <c r="AB47" s="14">
        <v>-2.8</v>
      </c>
      <c r="AC47" s="14">
        <v>-0.4</v>
      </c>
      <c r="AD47" s="14">
        <v>-1.6</v>
      </c>
      <c r="AE47" s="14">
        <v>-7.5</v>
      </c>
      <c r="AF47" s="14">
        <v>-2.7</v>
      </c>
      <c r="AG47" s="14">
        <v>-3.6</v>
      </c>
      <c r="AH47" s="14">
        <v>-12.2</v>
      </c>
      <c r="AI47" s="14">
        <v>-14.5</v>
      </c>
      <c r="AJ47" s="14">
        <v>-6.4</v>
      </c>
      <c r="AK47" s="14">
        <v>-7.6</v>
      </c>
      <c r="AL47" s="14">
        <v>-7.8</v>
      </c>
      <c r="AM47" s="14">
        <v>-4.3</v>
      </c>
      <c r="AN47" s="14">
        <v>-7.9</v>
      </c>
      <c r="AO47" s="14">
        <v>-32.1</v>
      </c>
      <c r="AP47" s="14">
        <v>-22.6</v>
      </c>
      <c r="AQ47" s="14">
        <v>-3.4</v>
      </c>
      <c r="AR47" s="14">
        <v>-0.9</v>
      </c>
      <c r="AS47" s="14">
        <v>-6</v>
      </c>
      <c r="AT47" s="14">
        <v>-3.8</v>
      </c>
      <c r="AU47" s="14">
        <v>-6.1</v>
      </c>
      <c r="AV47" s="14">
        <v>-10.6</v>
      </c>
      <c r="AW47" s="14">
        <v>-21.4</v>
      </c>
      <c r="AX47" s="14">
        <v>-13.7</v>
      </c>
      <c r="AY47" s="14">
        <v>-4.8</v>
      </c>
      <c r="AZ47" s="14">
        <v>-18.100000000000001</v>
      </c>
      <c r="BA47" s="14">
        <v>-25.5</v>
      </c>
      <c r="BB47" s="14">
        <v>10.8</v>
      </c>
      <c r="BC47" s="14">
        <v>-14.6</v>
      </c>
      <c r="BD47" s="14">
        <v>-8.9</v>
      </c>
      <c r="BE47" s="14">
        <v>-9</v>
      </c>
      <c r="BF47" s="14">
        <v>-9.6</v>
      </c>
      <c r="BG47" s="14">
        <v>-10.3</v>
      </c>
      <c r="BH47" s="14">
        <v>-10.9</v>
      </c>
      <c r="BI47" s="14">
        <v>-11.5</v>
      </c>
    </row>
    <row r="48" spans="1:61" ht="15" customHeight="1" x14ac:dyDescent="0.25">
      <c r="A48" s="3" t="s">
        <v>87</v>
      </c>
      <c r="B48" s="14">
        <v>-0.2</v>
      </c>
      <c r="C48" s="14">
        <v>-0.6</v>
      </c>
      <c r="D48" s="14">
        <v>-0.6</v>
      </c>
      <c r="E48" s="14">
        <v>-1.2</v>
      </c>
      <c r="F48" s="14">
        <v>-0.8</v>
      </c>
      <c r="G48" s="14">
        <v>-0.7</v>
      </c>
      <c r="H48" s="14">
        <v>-0.4</v>
      </c>
      <c r="I48" s="14">
        <v>-1.1000000000000001</v>
      </c>
      <c r="J48" s="14">
        <v>-1.9</v>
      </c>
      <c r="K48" s="14">
        <v>-1.9</v>
      </c>
      <c r="L48" s="14">
        <v>-2</v>
      </c>
      <c r="M48" s="14">
        <v>-2.2999999999999998</v>
      </c>
      <c r="N48" s="14">
        <v>-2.4</v>
      </c>
      <c r="O48" s="14">
        <v>-2.2999999999999998</v>
      </c>
      <c r="P48" s="14">
        <v>-2.8</v>
      </c>
      <c r="Q48" s="14">
        <v>-2.6</v>
      </c>
      <c r="R48" s="14">
        <v>-3.3</v>
      </c>
      <c r="S48" s="14">
        <v>-3.3</v>
      </c>
      <c r="T48" s="14">
        <v>-3.2</v>
      </c>
      <c r="U48" s="14">
        <v>-3.5</v>
      </c>
      <c r="V48" s="14">
        <v>-3.5</v>
      </c>
      <c r="W48" s="14">
        <v>-4.7</v>
      </c>
      <c r="X48" s="14">
        <v>-5.0999999999999996</v>
      </c>
      <c r="Y48" s="14">
        <v>-5.8</v>
      </c>
      <c r="Z48" s="14">
        <v>-6</v>
      </c>
      <c r="AA48" s="14">
        <v>-6.2</v>
      </c>
      <c r="AB48" s="14">
        <v>-5.4</v>
      </c>
      <c r="AC48" s="14">
        <v>-5.7</v>
      </c>
      <c r="AD48" s="14">
        <v>-6.2</v>
      </c>
      <c r="AE48" s="14">
        <v>-6.3</v>
      </c>
      <c r="AF48" s="14">
        <v>-5.7</v>
      </c>
      <c r="AG48" s="14">
        <v>-7.4</v>
      </c>
      <c r="AH48" s="14">
        <v>-7.7</v>
      </c>
      <c r="AI48" s="14">
        <v>-7.6</v>
      </c>
      <c r="AJ48" s="14">
        <v>-8</v>
      </c>
      <c r="AK48" s="14">
        <v>-8.6999999999999993</v>
      </c>
      <c r="AL48" s="14">
        <v>-8.8000000000000007</v>
      </c>
      <c r="AM48" s="14">
        <v>-10.199999999999999</v>
      </c>
      <c r="AN48" s="14">
        <v>-9.3000000000000007</v>
      </c>
      <c r="AO48" s="14">
        <v>-9.1999999999999993</v>
      </c>
      <c r="AP48" s="14">
        <v>-6</v>
      </c>
      <c r="AQ48" s="14">
        <v>-8.5</v>
      </c>
      <c r="AR48" s="14">
        <v>-7.9</v>
      </c>
      <c r="AS48" s="14">
        <v>-6.8</v>
      </c>
      <c r="AT48" s="14">
        <v>-8.3000000000000007</v>
      </c>
      <c r="AU48" s="14">
        <v>-8.6999999999999993</v>
      </c>
      <c r="AV48" s="14">
        <v>-8.8000000000000007</v>
      </c>
      <c r="AW48" s="14">
        <v>-4.0999999999999996</v>
      </c>
      <c r="AX48" s="14">
        <v>-5.7</v>
      </c>
      <c r="AY48" s="14">
        <v>-7.4</v>
      </c>
      <c r="AZ48" s="14">
        <v>-7.9</v>
      </c>
      <c r="BA48" s="14">
        <v>-12.6</v>
      </c>
      <c r="BB48" s="14">
        <v>-8.4</v>
      </c>
      <c r="BC48" s="14">
        <v>-6.9</v>
      </c>
      <c r="BD48" s="14">
        <v>-5.0999999999999996</v>
      </c>
      <c r="BE48" s="14">
        <v>-5.6</v>
      </c>
      <c r="BF48" s="14">
        <v>-5.5</v>
      </c>
      <c r="BG48" s="14">
        <v>-5.6</v>
      </c>
      <c r="BH48" s="14">
        <v>-5.7</v>
      </c>
      <c r="BI48" s="14">
        <v>-5.9</v>
      </c>
    </row>
    <row r="49" spans="1:61" ht="15" customHeight="1" x14ac:dyDescent="0.25">
      <c r="A49" s="12" t="s">
        <v>88</v>
      </c>
      <c r="B49" s="14">
        <v>0.3</v>
      </c>
      <c r="C49" s="14">
        <v>0.4</v>
      </c>
      <c r="D49" s="14">
        <v>3</v>
      </c>
      <c r="E49" s="14">
        <v>3.8</v>
      </c>
      <c r="F49" s="14">
        <v>4</v>
      </c>
      <c r="G49" s="14">
        <v>3.2</v>
      </c>
      <c r="H49" s="14">
        <v>5</v>
      </c>
      <c r="I49" s="14">
        <v>1.4</v>
      </c>
      <c r="J49" s="14">
        <v>-1.2</v>
      </c>
      <c r="K49" s="14">
        <v>1.4</v>
      </c>
      <c r="L49" s="14">
        <v>-0.4</v>
      </c>
      <c r="M49" s="14">
        <v>6.7</v>
      </c>
      <c r="N49" s="14">
        <v>6.9</v>
      </c>
      <c r="O49" s="14">
        <v>6.4</v>
      </c>
      <c r="P49" s="14">
        <v>9</v>
      </c>
      <c r="Q49" s="14">
        <v>7.2</v>
      </c>
      <c r="R49" s="14">
        <v>5.5</v>
      </c>
      <c r="S49" s="14">
        <v>5.5</v>
      </c>
      <c r="T49" s="14">
        <v>7.5</v>
      </c>
      <c r="U49" s="14">
        <v>9.1999999999999993</v>
      </c>
      <c r="V49" s="14">
        <v>11.4</v>
      </c>
      <c r="W49" s="14">
        <v>12.1</v>
      </c>
      <c r="X49" s="14">
        <v>8</v>
      </c>
      <c r="Y49" s="14">
        <v>17</v>
      </c>
      <c r="Z49" s="14">
        <v>20.3</v>
      </c>
      <c r="AA49" s="14">
        <v>20.2</v>
      </c>
      <c r="AB49" s="14">
        <v>16.5</v>
      </c>
      <c r="AC49" s="14">
        <v>17.899999999999999</v>
      </c>
      <c r="AD49" s="14">
        <v>18.899999999999999</v>
      </c>
      <c r="AE49" s="14">
        <v>13.6</v>
      </c>
      <c r="AF49" s="14">
        <v>17.899999999999999</v>
      </c>
      <c r="AG49" s="14">
        <v>21.6</v>
      </c>
      <c r="AH49" s="14">
        <v>15.3</v>
      </c>
      <c r="AI49" s="14">
        <v>15.5</v>
      </c>
      <c r="AJ49" s="14">
        <v>22.5</v>
      </c>
      <c r="AK49" s="14">
        <v>27.4</v>
      </c>
      <c r="AL49" s="14">
        <v>32.799999999999997</v>
      </c>
      <c r="AM49" s="14">
        <v>38.9</v>
      </c>
      <c r="AN49" s="14">
        <v>30.2</v>
      </c>
      <c r="AO49" s="14">
        <v>17.7</v>
      </c>
      <c r="AP49" s="14">
        <v>22.3</v>
      </c>
      <c r="AQ49" s="14">
        <v>42.7</v>
      </c>
      <c r="AR49" s="14">
        <v>47.6</v>
      </c>
      <c r="AS49" s="14">
        <v>51.4</v>
      </c>
      <c r="AT49" s="14">
        <v>55</v>
      </c>
      <c r="AU49" s="14">
        <v>60.1</v>
      </c>
      <c r="AV49" s="14">
        <v>34.1</v>
      </c>
      <c r="AW49" s="14">
        <v>52.7</v>
      </c>
      <c r="AX49" s="14">
        <v>61</v>
      </c>
      <c r="AY49" s="14">
        <v>70.8</v>
      </c>
      <c r="AZ49" s="14">
        <v>56.8</v>
      </c>
      <c r="BA49" s="14">
        <v>45.6</v>
      </c>
      <c r="BB49" s="14">
        <v>89.3</v>
      </c>
      <c r="BC49" s="14">
        <v>65.7</v>
      </c>
      <c r="BD49" s="14">
        <v>105.2</v>
      </c>
      <c r="BE49" s="14">
        <v>122.1</v>
      </c>
      <c r="BF49" s="14">
        <v>118.1</v>
      </c>
      <c r="BG49" s="14">
        <v>114.3</v>
      </c>
      <c r="BH49" s="14">
        <v>112.8</v>
      </c>
      <c r="BI49" s="14">
        <v>111.7</v>
      </c>
    </row>
    <row r="50" spans="1:61" ht="15" customHeight="1" x14ac:dyDescent="0.25">
      <c r="A50" s="44"/>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row>
    <row r="51" spans="1:61" ht="15" customHeight="1" x14ac:dyDescent="0.25">
      <c r="A51" s="10" t="s">
        <v>184</v>
      </c>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row>
    <row r="52" spans="1:61" ht="15" customHeight="1" x14ac:dyDescent="0.25">
      <c r="A52" s="36"/>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row>
    <row r="53" spans="1:61" ht="15" customHeight="1" x14ac:dyDescent="0.2">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row>
  </sheetData>
  <hyperlinks>
    <hyperlink ref="A1" location="contents!A1" display="to contents" xr:uid="{00000000-0004-0000-0D00-000000000000}"/>
  </hyperlink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I32"/>
  <sheetViews>
    <sheetView workbookViewId="0"/>
  </sheetViews>
  <sheetFormatPr defaultColWidth="11.42578125" defaultRowHeight="12.75" x14ac:dyDescent="0.2"/>
  <cols>
    <col min="1" max="1" width="51.7109375" customWidth="1"/>
    <col min="2" max="26" width="8" customWidth="1"/>
    <col min="27" max="28" width="15.7109375" customWidth="1"/>
    <col min="29" max="62" width="8" customWidth="1"/>
  </cols>
  <sheetData>
    <row r="1" spans="1:61" x14ac:dyDescent="0.2">
      <c r="A1" s="1" t="s">
        <v>452</v>
      </c>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row>
    <row r="2" spans="1:61" x14ac:dyDescent="0.2">
      <c r="A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row>
    <row r="3" spans="1:61" ht="46.5" customHeight="1" x14ac:dyDescent="0.25">
      <c r="A3" s="18" t="s">
        <v>485</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row>
    <row r="4" spans="1:61"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row>
    <row r="5" spans="1:61" ht="15" customHeight="1" x14ac:dyDescent="0.25">
      <c r="A5" s="20" t="s">
        <v>89</v>
      </c>
      <c r="B5" s="3"/>
      <c r="C5" s="3"/>
      <c r="D5" s="3"/>
      <c r="E5" s="3"/>
      <c r="F5" s="3"/>
      <c r="G5" s="3"/>
      <c r="H5" s="3"/>
      <c r="I5" s="3"/>
      <c r="J5" s="3"/>
      <c r="K5" s="3"/>
      <c r="L5" s="3"/>
      <c r="M5" s="3"/>
      <c r="N5" s="3"/>
      <c r="O5" s="3"/>
      <c r="P5" s="3"/>
      <c r="Q5" s="3"/>
      <c r="R5" s="3"/>
      <c r="S5" s="3"/>
      <c r="T5" s="3"/>
      <c r="U5" s="3"/>
      <c r="V5" s="3"/>
      <c r="W5" s="3"/>
      <c r="X5" s="3"/>
      <c r="Y5" s="3"/>
      <c r="Z5" s="3"/>
      <c r="AA5" s="3" t="s">
        <v>478</v>
      </c>
      <c r="AB5" s="3" t="s">
        <v>477</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row>
    <row r="6" spans="1:61" ht="15" customHeight="1" x14ac:dyDescent="0.25">
      <c r="A6" s="20"/>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row>
    <row r="7" spans="1:61" ht="15" customHeight="1" x14ac:dyDescent="0.25">
      <c r="A7" s="12" t="s">
        <v>150</v>
      </c>
      <c r="B7" s="14">
        <v>6.4</v>
      </c>
      <c r="C7" s="14">
        <v>2.5</v>
      </c>
      <c r="D7" s="14">
        <v>3.3</v>
      </c>
      <c r="E7" s="14">
        <v>5</v>
      </c>
      <c r="F7" s="14">
        <v>2.4</v>
      </c>
      <c r="G7" s="14">
        <v>2.9</v>
      </c>
      <c r="H7" s="14">
        <v>4.8</v>
      </c>
      <c r="I7" s="14">
        <v>3.2</v>
      </c>
      <c r="J7" s="14">
        <v>3.8</v>
      </c>
      <c r="K7" s="14">
        <v>2.2000000000000002</v>
      </c>
      <c r="L7" s="14">
        <v>0.9</v>
      </c>
      <c r="M7" s="14">
        <v>-2</v>
      </c>
      <c r="N7" s="14">
        <v>-0.9</v>
      </c>
      <c r="O7" s="14">
        <v>1.2</v>
      </c>
      <c r="P7" s="14">
        <v>0.5</v>
      </c>
      <c r="Q7" s="14">
        <v>1.4</v>
      </c>
      <c r="R7" s="14">
        <v>2.6</v>
      </c>
      <c r="S7" s="14">
        <v>2.2000000000000002</v>
      </c>
      <c r="T7" s="14">
        <v>1.7</v>
      </c>
      <c r="U7" s="14">
        <v>3.4</v>
      </c>
      <c r="V7" s="14">
        <v>3.7</v>
      </c>
      <c r="W7" s="14">
        <v>3</v>
      </c>
      <c r="X7" s="14">
        <v>0.9</v>
      </c>
      <c r="Y7" s="14">
        <v>0.8</v>
      </c>
      <c r="Z7" s="14">
        <v>2</v>
      </c>
      <c r="AA7" s="14">
        <v>2.7</v>
      </c>
      <c r="AB7" s="14"/>
      <c r="AC7" s="14">
        <v>4.9000000000000004</v>
      </c>
      <c r="AD7" s="14">
        <v>4.0999999999999996</v>
      </c>
      <c r="AE7" s="14">
        <v>5.7</v>
      </c>
      <c r="AF7" s="14">
        <v>6</v>
      </c>
      <c r="AG7" s="14">
        <v>3.7</v>
      </c>
      <c r="AH7" s="14">
        <v>2.1</v>
      </c>
      <c r="AI7" s="14">
        <v>1.2</v>
      </c>
      <c r="AJ7" s="14">
        <v>-0.1</v>
      </c>
      <c r="AK7" s="14">
        <v>0.8</v>
      </c>
      <c r="AL7" s="14">
        <v>0.9</v>
      </c>
      <c r="AM7" s="14">
        <v>-0.2</v>
      </c>
      <c r="AN7" s="14">
        <v>1.8</v>
      </c>
      <c r="AO7" s="14">
        <v>0.8</v>
      </c>
      <c r="AP7" s="14">
        <v>-2</v>
      </c>
      <c r="AQ7" s="14">
        <v>0.1</v>
      </c>
      <c r="AR7" s="14">
        <v>0.4</v>
      </c>
      <c r="AS7" s="14">
        <v>-0.8</v>
      </c>
      <c r="AT7" s="14">
        <v>-0.6</v>
      </c>
      <c r="AU7" s="14">
        <v>0.7</v>
      </c>
      <c r="AV7" s="14">
        <v>2.2000000000000002</v>
      </c>
      <c r="AW7" s="14">
        <v>1.3</v>
      </c>
      <c r="AX7" s="14">
        <v>2.2000000000000002</v>
      </c>
      <c r="AY7" s="14">
        <v>2.4</v>
      </c>
      <c r="AZ7" s="14">
        <v>1</v>
      </c>
      <c r="BA7" s="14">
        <v>-6.1</v>
      </c>
      <c r="BB7" s="14">
        <v>4.5</v>
      </c>
      <c r="BC7" s="14">
        <v>6.9</v>
      </c>
      <c r="BD7" s="14">
        <v>0.8</v>
      </c>
      <c r="BE7" s="14">
        <v>0.7</v>
      </c>
      <c r="BF7" s="14">
        <v>2.7</v>
      </c>
      <c r="BG7" s="14">
        <v>2.1</v>
      </c>
      <c r="BH7" s="14">
        <v>1.5</v>
      </c>
      <c r="BI7" s="14">
        <v>1.2</v>
      </c>
    </row>
    <row r="8" spans="1:61" ht="15" customHeight="1" x14ac:dyDescent="0.25">
      <c r="A8" s="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row>
    <row r="9" spans="1:61" ht="15" customHeight="1" x14ac:dyDescent="0.25">
      <c r="A9" s="12" t="s">
        <v>90</v>
      </c>
      <c r="B9" s="14">
        <v>-5</v>
      </c>
      <c r="C9" s="14">
        <v>-0.7</v>
      </c>
      <c r="D9" s="14">
        <v>3.4</v>
      </c>
      <c r="E9" s="14">
        <v>2.7</v>
      </c>
      <c r="F9" s="14">
        <v>2.5</v>
      </c>
      <c r="G9" s="14">
        <v>4.3</v>
      </c>
      <c r="H9" s="14">
        <v>3.3</v>
      </c>
      <c r="I9" s="14">
        <v>3.5</v>
      </c>
      <c r="J9" s="14">
        <v>3.7</v>
      </c>
      <c r="K9" s="14">
        <v>3.1</v>
      </c>
      <c r="L9" s="14">
        <v>-0.2</v>
      </c>
      <c r="M9" s="14">
        <v>-0.3</v>
      </c>
      <c r="N9" s="14">
        <v>0.6</v>
      </c>
      <c r="O9" s="14">
        <v>-1.8</v>
      </c>
      <c r="P9" s="14">
        <v>1</v>
      </c>
      <c r="Q9" s="14">
        <v>2.1</v>
      </c>
      <c r="R9" s="14">
        <v>5.2</v>
      </c>
      <c r="S9" s="14">
        <v>3</v>
      </c>
      <c r="T9" s="14">
        <v>1.3</v>
      </c>
      <c r="U9" s="14">
        <v>6</v>
      </c>
      <c r="V9" s="14">
        <v>8.1</v>
      </c>
      <c r="W9" s="14">
        <v>-1.7</v>
      </c>
      <c r="X9" s="14">
        <v>3.2</v>
      </c>
      <c r="Y9" s="14">
        <v>-2.4</v>
      </c>
      <c r="Z9" s="14">
        <v>2.9</v>
      </c>
      <c r="AA9" s="14">
        <v>3.1</v>
      </c>
      <c r="AB9" s="14"/>
      <c r="AC9" s="14">
        <v>3.2</v>
      </c>
      <c r="AD9" s="14">
        <v>4.3</v>
      </c>
      <c r="AE9" s="14">
        <v>3.8</v>
      </c>
      <c r="AF9" s="14">
        <v>3.3</v>
      </c>
      <c r="AG9" s="14">
        <v>2.6</v>
      </c>
      <c r="AH9" s="14">
        <v>6.1</v>
      </c>
      <c r="AI9" s="14">
        <v>-0.5</v>
      </c>
      <c r="AJ9" s="14">
        <v>-1.7</v>
      </c>
      <c r="AK9" s="14">
        <v>0</v>
      </c>
      <c r="AL9" s="14">
        <v>-1</v>
      </c>
      <c r="AM9" s="14">
        <v>1.4</v>
      </c>
      <c r="AN9" s="14">
        <v>1.7</v>
      </c>
      <c r="AO9" s="14">
        <v>0.7</v>
      </c>
      <c r="AP9" s="14">
        <v>0.9</v>
      </c>
      <c r="AQ9" s="14">
        <v>-0.6</v>
      </c>
      <c r="AR9" s="14">
        <v>-0.2</v>
      </c>
      <c r="AS9" s="14">
        <v>-0.6</v>
      </c>
      <c r="AT9" s="14">
        <v>-1.5</v>
      </c>
      <c r="AU9" s="14">
        <v>2.4</v>
      </c>
      <c r="AV9" s="14">
        <v>2.4</v>
      </c>
      <c r="AW9" s="14">
        <v>3.3</v>
      </c>
      <c r="AX9" s="14">
        <v>0.6</v>
      </c>
      <c r="AY9" s="14">
        <v>3.3</v>
      </c>
      <c r="AZ9" s="14">
        <v>2.7</v>
      </c>
      <c r="BA9" s="14">
        <v>1.7</v>
      </c>
      <c r="BB9" s="14">
        <v>1.6</v>
      </c>
      <c r="BC9" s="14">
        <v>0.5</v>
      </c>
      <c r="BD9" s="14">
        <v>1.4</v>
      </c>
      <c r="BE9" s="14">
        <v>4.8</v>
      </c>
      <c r="BF9" s="14">
        <v>3.5</v>
      </c>
      <c r="BG9" s="14">
        <v>1.2</v>
      </c>
      <c r="BH9" s="14">
        <v>0.6</v>
      </c>
      <c r="BI9" s="14">
        <v>1.2</v>
      </c>
    </row>
    <row r="10" spans="1:61" ht="15" customHeight="1" x14ac:dyDescent="0.25">
      <c r="A10" s="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row>
    <row r="11" spans="1:61" ht="15" customHeight="1" x14ac:dyDescent="0.25">
      <c r="A11" s="20" t="s">
        <v>157</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row>
    <row r="12" spans="1:61" ht="15" customHeight="1" x14ac:dyDescent="0.25">
      <c r="A12" s="23" t="s">
        <v>91</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row>
    <row r="13" spans="1:61" ht="15" customHeight="1" x14ac:dyDescent="0.25">
      <c r="A13" s="12" t="s">
        <v>92</v>
      </c>
      <c r="B13" s="14">
        <v>0</v>
      </c>
      <c r="C13" s="14">
        <v>1.3</v>
      </c>
      <c r="D13" s="14">
        <v>1.4</v>
      </c>
      <c r="E13" s="14">
        <v>-0.5</v>
      </c>
      <c r="F13" s="14">
        <v>-0.4</v>
      </c>
      <c r="G13" s="14">
        <v>0.8</v>
      </c>
      <c r="H13" s="14">
        <v>-0.5</v>
      </c>
      <c r="I13" s="14">
        <v>-0.2</v>
      </c>
      <c r="J13" s="14">
        <v>-0.4</v>
      </c>
      <c r="K13" s="14">
        <v>0.4</v>
      </c>
      <c r="L13" s="14">
        <v>-0.6</v>
      </c>
      <c r="M13" s="14">
        <v>1</v>
      </c>
      <c r="N13" s="14">
        <v>2.2999999999999998</v>
      </c>
      <c r="O13" s="14">
        <v>-0.4</v>
      </c>
      <c r="P13" s="14">
        <v>0</v>
      </c>
      <c r="Q13" s="14">
        <v>0.6</v>
      </c>
      <c r="R13" s="14">
        <v>2.8</v>
      </c>
      <c r="S13" s="14">
        <v>3.6</v>
      </c>
      <c r="T13" s="14">
        <v>3.3</v>
      </c>
      <c r="U13" s="14">
        <v>5.5</v>
      </c>
      <c r="V13" s="14">
        <v>9.1</v>
      </c>
      <c r="W13" s="14">
        <v>5</v>
      </c>
      <c r="X13" s="14">
        <v>6.9</v>
      </c>
      <c r="Y13" s="14">
        <v>4.2</v>
      </c>
      <c r="Z13" s="14">
        <v>4.9000000000000004</v>
      </c>
      <c r="AA13" s="14">
        <v>5.2</v>
      </c>
      <c r="AB13" s="14">
        <v>4.0999999999999996</v>
      </c>
      <c r="AC13" s="14">
        <v>2.6</v>
      </c>
      <c r="AD13" s="14">
        <v>2.8</v>
      </c>
      <c r="AE13" s="14">
        <v>1.1000000000000001</v>
      </c>
      <c r="AF13" s="14">
        <v>-1.3</v>
      </c>
      <c r="AG13" s="14">
        <v>-2.2000000000000002</v>
      </c>
      <c r="AH13" s="14">
        <v>1.3</v>
      </c>
      <c r="AI13" s="14">
        <v>-0.2</v>
      </c>
      <c r="AJ13" s="14">
        <v>-1.7</v>
      </c>
      <c r="AK13" s="14">
        <v>-2.4</v>
      </c>
      <c r="AL13" s="14">
        <v>-4.2</v>
      </c>
      <c r="AM13" s="14">
        <v>-2.7</v>
      </c>
      <c r="AN13" s="14">
        <v>-2.9</v>
      </c>
      <c r="AO13" s="14">
        <v>-3</v>
      </c>
      <c r="AP13" s="14">
        <v>-0.2</v>
      </c>
      <c r="AQ13" s="14">
        <v>-0.9</v>
      </c>
      <c r="AR13" s="14">
        <v>-1.5</v>
      </c>
      <c r="AS13" s="14">
        <v>-1.2</v>
      </c>
      <c r="AT13" s="14">
        <v>-2.1</v>
      </c>
      <c r="AU13" s="14">
        <v>-0.5</v>
      </c>
      <c r="AV13" s="14">
        <v>-0.4</v>
      </c>
      <c r="AW13" s="14">
        <v>1.4</v>
      </c>
      <c r="AX13" s="14">
        <v>-0.1</v>
      </c>
      <c r="AY13" s="14">
        <v>0.7</v>
      </c>
      <c r="AZ13" s="14">
        <v>2.2000000000000002</v>
      </c>
      <c r="BA13" s="14">
        <v>9.3000000000000007</v>
      </c>
      <c r="BB13" s="14">
        <v>6.9</v>
      </c>
      <c r="BC13" s="14">
        <v>1.3</v>
      </c>
      <c r="BD13" s="14">
        <v>1.9</v>
      </c>
      <c r="BE13" s="14">
        <v>5.5</v>
      </c>
      <c r="BF13" s="14">
        <v>6.2</v>
      </c>
      <c r="BG13" s="14">
        <v>5.5</v>
      </c>
      <c r="BH13" s="14">
        <v>4.7</v>
      </c>
      <c r="BI13" s="14">
        <v>4.7</v>
      </c>
    </row>
    <row r="14" spans="1:61" ht="15" customHeight="1" x14ac:dyDescent="0.25">
      <c r="A14" s="12" t="s">
        <v>160</v>
      </c>
      <c r="B14" s="14">
        <v>12.4</v>
      </c>
      <c r="C14" s="14">
        <v>10.7</v>
      </c>
      <c r="D14" s="14">
        <v>11.4</v>
      </c>
      <c r="E14" s="14">
        <v>12.3</v>
      </c>
      <c r="F14" s="14">
        <v>12.6</v>
      </c>
      <c r="G14" s="14">
        <v>13</v>
      </c>
      <c r="H14" s="14">
        <v>12.9</v>
      </c>
      <c r="I14" s="14">
        <v>11.3</v>
      </c>
      <c r="J14" s="14">
        <v>11.2</v>
      </c>
      <c r="K14" s="14">
        <v>11.2</v>
      </c>
      <c r="L14" s="14">
        <v>11.5</v>
      </c>
      <c r="M14" s="14">
        <v>11</v>
      </c>
      <c r="N14" s="14">
        <v>11</v>
      </c>
      <c r="O14" s="14">
        <v>11.5</v>
      </c>
      <c r="P14" s="14">
        <v>11</v>
      </c>
      <c r="Q14" s="14">
        <v>10.1</v>
      </c>
      <c r="R14" s="14">
        <v>9.3000000000000007</v>
      </c>
      <c r="S14" s="14">
        <v>8.6999999999999993</v>
      </c>
      <c r="T14" s="14">
        <v>8.6999999999999993</v>
      </c>
      <c r="U14" s="14">
        <v>7.7</v>
      </c>
      <c r="V14" s="14">
        <v>7.1</v>
      </c>
      <c r="W14" s="14">
        <v>7.6</v>
      </c>
      <c r="X14" s="14">
        <v>7.5</v>
      </c>
      <c r="Y14" s="14">
        <v>7.8</v>
      </c>
      <c r="Z14" s="14">
        <v>7.5</v>
      </c>
      <c r="AA14" s="14">
        <v>7.3</v>
      </c>
      <c r="AB14" s="14">
        <v>7.1</v>
      </c>
      <c r="AC14" s="14">
        <v>7.1</v>
      </c>
      <c r="AD14" s="14">
        <v>6.7</v>
      </c>
      <c r="AE14" s="14">
        <v>6.6</v>
      </c>
      <c r="AF14" s="14">
        <v>6.7</v>
      </c>
      <c r="AG14" s="14">
        <v>7.2</v>
      </c>
      <c r="AH14" s="14">
        <v>4.5999999999999996</v>
      </c>
      <c r="AI14" s="14">
        <v>6.1</v>
      </c>
      <c r="AJ14" s="14">
        <v>6.9</v>
      </c>
      <c r="AK14" s="14">
        <v>7</v>
      </c>
      <c r="AL14" s="14">
        <v>7.2</v>
      </c>
      <c r="AM14" s="14">
        <v>4.5999999999999996</v>
      </c>
      <c r="AN14" s="14">
        <v>4.7</v>
      </c>
      <c r="AO14" s="14">
        <v>6.7</v>
      </c>
      <c r="AP14" s="14">
        <v>7.7</v>
      </c>
      <c r="AQ14" s="14">
        <v>6.1</v>
      </c>
      <c r="AR14" s="14">
        <v>6.6</v>
      </c>
      <c r="AS14" s="14">
        <v>8.3000000000000007</v>
      </c>
      <c r="AT14" s="14">
        <v>9.1</v>
      </c>
      <c r="AU14" s="14">
        <v>8.6</v>
      </c>
      <c r="AV14" s="14">
        <v>7.7</v>
      </c>
      <c r="AW14" s="14">
        <v>7.5</v>
      </c>
      <c r="AX14" s="14">
        <v>6.6</v>
      </c>
      <c r="AY14" s="14">
        <v>6.5</v>
      </c>
      <c r="AZ14" s="14">
        <v>7.5</v>
      </c>
      <c r="BA14" s="14">
        <v>6.4</v>
      </c>
      <c r="BB14" s="14">
        <v>5.4</v>
      </c>
      <c r="BC14" s="14">
        <v>5.8</v>
      </c>
      <c r="BD14" s="14">
        <v>5.6</v>
      </c>
      <c r="BE14" s="14">
        <v>5.4</v>
      </c>
      <c r="BF14" s="14">
        <v>5.3</v>
      </c>
      <c r="BG14" s="14">
        <v>5</v>
      </c>
      <c r="BH14" s="14">
        <v>4.7</v>
      </c>
      <c r="BI14" s="14">
        <v>4.7</v>
      </c>
    </row>
    <row r="15" spans="1:61" ht="15" customHeight="1" x14ac:dyDescent="0.25">
      <c r="A15" s="12" t="s">
        <v>57</v>
      </c>
      <c r="B15" s="14">
        <v>16.399999999999999</v>
      </c>
      <c r="C15" s="14">
        <v>12</v>
      </c>
      <c r="D15" s="14">
        <v>12.8</v>
      </c>
      <c r="E15" s="14">
        <v>11.8</v>
      </c>
      <c r="F15" s="14">
        <v>12.2</v>
      </c>
      <c r="G15" s="14">
        <v>13.8</v>
      </c>
      <c r="H15" s="14">
        <v>12.4</v>
      </c>
      <c r="I15" s="14">
        <v>11.1</v>
      </c>
      <c r="J15" s="14">
        <v>10.9</v>
      </c>
      <c r="K15" s="14">
        <v>11.6</v>
      </c>
      <c r="L15" s="14">
        <v>10.9</v>
      </c>
      <c r="M15" s="14">
        <v>12</v>
      </c>
      <c r="N15" s="14">
        <v>13.2</v>
      </c>
      <c r="O15" s="14">
        <v>11.2</v>
      </c>
      <c r="P15" s="14">
        <v>11</v>
      </c>
      <c r="Q15" s="14">
        <v>10.7</v>
      </c>
      <c r="R15" s="14">
        <v>12.2</v>
      </c>
      <c r="S15" s="14">
        <v>12.3</v>
      </c>
      <c r="T15" s="14">
        <v>12</v>
      </c>
      <c r="U15" s="14">
        <v>13.2</v>
      </c>
      <c r="V15" s="14">
        <v>16.2</v>
      </c>
      <c r="W15" s="14">
        <v>12.6</v>
      </c>
      <c r="X15" s="14">
        <v>14.5</v>
      </c>
      <c r="Y15" s="14">
        <v>12</v>
      </c>
      <c r="Z15" s="14">
        <v>12.5</v>
      </c>
      <c r="AA15" s="14">
        <v>12.6</v>
      </c>
      <c r="AB15" s="14">
        <v>11.2</v>
      </c>
      <c r="AC15" s="14">
        <v>9.6999999999999993</v>
      </c>
      <c r="AD15" s="14">
        <v>9.5</v>
      </c>
      <c r="AE15" s="14">
        <v>7.7</v>
      </c>
      <c r="AF15" s="14">
        <v>5.5</v>
      </c>
      <c r="AG15" s="14">
        <v>5</v>
      </c>
      <c r="AH15" s="14">
        <v>6</v>
      </c>
      <c r="AI15" s="14">
        <v>5.9</v>
      </c>
      <c r="AJ15" s="14">
        <v>5.2</v>
      </c>
      <c r="AK15" s="14">
        <v>4.5999999999999996</v>
      </c>
      <c r="AL15" s="14">
        <v>3.1</v>
      </c>
      <c r="AM15" s="14">
        <v>1.8</v>
      </c>
      <c r="AN15" s="14">
        <v>1.8</v>
      </c>
      <c r="AO15" s="14">
        <v>3.8</v>
      </c>
      <c r="AP15" s="14">
        <v>7.5</v>
      </c>
      <c r="AQ15" s="14">
        <v>5.2</v>
      </c>
      <c r="AR15" s="14">
        <v>5.0999999999999996</v>
      </c>
      <c r="AS15" s="14">
        <v>7.1</v>
      </c>
      <c r="AT15" s="14">
        <v>7.1</v>
      </c>
      <c r="AU15" s="14">
        <v>8.1</v>
      </c>
      <c r="AV15" s="14">
        <v>7.4</v>
      </c>
      <c r="AW15" s="14">
        <v>8.9</v>
      </c>
      <c r="AX15" s="14">
        <v>6.5</v>
      </c>
      <c r="AY15" s="14">
        <v>7.2</v>
      </c>
      <c r="AZ15" s="14">
        <v>9.6</v>
      </c>
      <c r="BA15" s="14">
        <v>15.6</v>
      </c>
      <c r="BB15" s="14">
        <v>12.3</v>
      </c>
      <c r="BC15" s="14">
        <v>7.1</v>
      </c>
      <c r="BD15" s="14">
        <v>7.5</v>
      </c>
      <c r="BE15" s="14">
        <v>10.9</v>
      </c>
      <c r="BF15" s="14">
        <v>11.5</v>
      </c>
      <c r="BG15" s="14">
        <v>10.5</v>
      </c>
      <c r="BH15" s="14">
        <v>9.4</v>
      </c>
      <c r="BI15" s="14">
        <v>9.3000000000000007</v>
      </c>
    </row>
    <row r="16" spans="1:61" ht="15" customHeight="1" x14ac:dyDescent="0.25">
      <c r="A16" s="3"/>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row>
    <row r="17" spans="1:61" ht="15" customHeight="1" x14ac:dyDescent="0.25">
      <c r="A17" s="20" t="s">
        <v>77</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row>
    <row r="18" spans="1:61" ht="15" customHeight="1" x14ac:dyDescent="0.25">
      <c r="A18" s="23" t="s">
        <v>171</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row>
    <row r="19" spans="1:61" ht="15" customHeight="1" x14ac:dyDescent="0.25">
      <c r="A19" s="12" t="s">
        <v>30</v>
      </c>
      <c r="B19" s="14">
        <v>4.7</v>
      </c>
      <c r="C19" s="14">
        <v>5.2</v>
      </c>
      <c r="D19" s="14">
        <v>9.5</v>
      </c>
      <c r="E19" s="14">
        <v>1.5</v>
      </c>
      <c r="F19" s="14">
        <v>-11.6</v>
      </c>
      <c r="G19" s="14">
        <v>-7.1</v>
      </c>
      <c r="H19" s="14">
        <v>-0.6</v>
      </c>
      <c r="I19" s="14">
        <v>18.2</v>
      </c>
      <c r="J19" s="14">
        <v>1.9</v>
      </c>
      <c r="K19" s="14">
        <v>-5.8</v>
      </c>
      <c r="L19" s="14">
        <v>2.6</v>
      </c>
      <c r="M19" s="14">
        <v>-10.5</v>
      </c>
      <c r="N19" s="14">
        <v>-4.2</v>
      </c>
      <c r="O19" s="14">
        <v>-1.5</v>
      </c>
      <c r="P19" s="14">
        <v>3.2</v>
      </c>
      <c r="Q19" s="14">
        <v>-0.8</v>
      </c>
      <c r="R19" s="14">
        <v>5</v>
      </c>
      <c r="S19" s="14">
        <v>-0.2</v>
      </c>
      <c r="T19" s="14">
        <v>11.1</v>
      </c>
      <c r="U19" s="14">
        <v>0.8</v>
      </c>
      <c r="V19" s="14">
        <v>-2.1</v>
      </c>
      <c r="W19" s="14">
        <v>-4</v>
      </c>
      <c r="X19" s="14">
        <v>6.9</v>
      </c>
      <c r="Y19" s="14">
        <v>1.5</v>
      </c>
      <c r="Z19" s="14">
        <v>6</v>
      </c>
      <c r="AA19" s="14">
        <v>0.4</v>
      </c>
      <c r="AB19" s="14"/>
      <c r="AC19" s="14">
        <v>4</v>
      </c>
      <c r="AD19" s="14">
        <v>5.9</v>
      </c>
      <c r="AE19" s="14">
        <v>1.3</v>
      </c>
      <c r="AF19" s="14">
        <v>2.8</v>
      </c>
      <c r="AG19" s="14">
        <v>1.3</v>
      </c>
      <c r="AH19" s="14">
        <v>2.9</v>
      </c>
      <c r="AI19" s="14">
        <v>-5.7</v>
      </c>
      <c r="AJ19" s="14">
        <v>-3.9</v>
      </c>
      <c r="AK19" s="14">
        <v>4.5999999999999996</v>
      </c>
      <c r="AL19" s="14">
        <v>5.7</v>
      </c>
      <c r="AM19" s="14">
        <v>5.9</v>
      </c>
      <c r="AN19" s="14">
        <v>5.0999999999999996</v>
      </c>
      <c r="AO19" s="14">
        <v>0.8</v>
      </c>
      <c r="AP19" s="14">
        <v>-14.7</v>
      </c>
      <c r="AQ19" s="14">
        <v>-16</v>
      </c>
      <c r="AR19" s="14">
        <v>-3.1</v>
      </c>
      <c r="AS19" s="14">
        <v>-12.4</v>
      </c>
      <c r="AT19" s="14">
        <v>-11.8</v>
      </c>
      <c r="AU19" s="14">
        <v>6.7</v>
      </c>
      <c r="AV19" s="14">
        <v>19.7</v>
      </c>
      <c r="AW19" s="14">
        <v>24.6</v>
      </c>
      <c r="AX19" s="14">
        <v>12.7</v>
      </c>
      <c r="AY19" s="14">
        <v>9.1</v>
      </c>
      <c r="AZ19" s="14">
        <v>3.7</v>
      </c>
      <c r="BA19" s="14">
        <v>-0.4</v>
      </c>
      <c r="BB19" s="14">
        <v>5.9</v>
      </c>
      <c r="BC19" s="14">
        <v>1.1000000000000001</v>
      </c>
      <c r="BD19" s="14">
        <v>-1.5</v>
      </c>
      <c r="BE19" s="14">
        <v>-0.9</v>
      </c>
      <c r="BF19" s="14">
        <v>4</v>
      </c>
      <c r="BG19" s="14">
        <v>2.1</v>
      </c>
      <c r="BH19" s="14">
        <v>1.3</v>
      </c>
      <c r="BI19" s="14">
        <v>1.1000000000000001</v>
      </c>
    </row>
    <row r="20" spans="1:61" ht="15" customHeight="1" x14ac:dyDescent="0.25">
      <c r="A20" s="12" t="s">
        <v>93</v>
      </c>
      <c r="B20" s="14">
        <v>14.1</v>
      </c>
      <c r="C20" s="14">
        <v>1</v>
      </c>
      <c r="D20" s="14">
        <v>-7.8</v>
      </c>
      <c r="E20" s="14">
        <v>2.2000000000000002</v>
      </c>
      <c r="F20" s="14">
        <v>-3.3</v>
      </c>
      <c r="G20" s="14">
        <v>-3.9</v>
      </c>
      <c r="H20" s="14">
        <v>0.6</v>
      </c>
      <c r="I20" s="14">
        <v>6.6</v>
      </c>
      <c r="J20" s="14">
        <v>2.2999999999999998</v>
      </c>
      <c r="K20" s="14">
        <v>-0.6</v>
      </c>
      <c r="L20" s="14">
        <v>2.9</v>
      </c>
      <c r="M20" s="14">
        <v>-9.6</v>
      </c>
      <c r="N20" s="14">
        <v>-1</v>
      </c>
      <c r="O20" s="14">
        <v>6.6</v>
      </c>
      <c r="P20" s="14">
        <v>8.4</v>
      </c>
      <c r="Q20" s="14">
        <v>13.2</v>
      </c>
      <c r="R20" s="14">
        <v>10.8</v>
      </c>
      <c r="S20" s="14">
        <v>2.4</v>
      </c>
      <c r="T20" s="14">
        <v>3.4</v>
      </c>
      <c r="U20" s="14">
        <v>10</v>
      </c>
      <c r="V20" s="14">
        <v>3.8</v>
      </c>
      <c r="W20" s="14">
        <v>2.7</v>
      </c>
      <c r="X20" s="14">
        <v>-2.2999999999999998</v>
      </c>
      <c r="Y20" s="14">
        <v>-2.1</v>
      </c>
      <c r="Z20" s="14">
        <v>-0.2</v>
      </c>
      <c r="AA20" s="14">
        <v>6.4</v>
      </c>
      <c r="AB20" s="14"/>
      <c r="AC20" s="14">
        <v>6.9</v>
      </c>
      <c r="AD20" s="14">
        <v>8.6999999999999993</v>
      </c>
      <c r="AE20" s="14">
        <v>10.3</v>
      </c>
      <c r="AF20" s="14">
        <v>12.9</v>
      </c>
      <c r="AG20" s="14">
        <v>2.1</v>
      </c>
      <c r="AH20" s="14">
        <v>-1</v>
      </c>
      <c r="AI20" s="14">
        <v>-7.7</v>
      </c>
      <c r="AJ20" s="14">
        <v>-2</v>
      </c>
      <c r="AK20" s="14">
        <v>0.2</v>
      </c>
      <c r="AL20" s="14">
        <v>3</v>
      </c>
      <c r="AM20" s="14">
        <v>6.8</v>
      </c>
      <c r="AN20" s="14">
        <v>25.4</v>
      </c>
      <c r="AO20" s="14">
        <v>-6.7</v>
      </c>
      <c r="AP20" s="14">
        <v>-9.6</v>
      </c>
      <c r="AQ20" s="14">
        <v>-4.5</v>
      </c>
      <c r="AR20" s="14">
        <v>11</v>
      </c>
      <c r="AS20" s="14">
        <v>-2.7</v>
      </c>
      <c r="AT20" s="14">
        <v>2.2999999999999998</v>
      </c>
      <c r="AU20" s="14">
        <v>-4.5999999999999996</v>
      </c>
      <c r="AV20" s="14">
        <v>40</v>
      </c>
      <c r="AW20" s="14">
        <v>-19.100000000000001</v>
      </c>
      <c r="AX20" s="14">
        <v>5.2</v>
      </c>
      <c r="AY20" s="14">
        <v>1.2</v>
      </c>
      <c r="AZ20" s="14">
        <v>9.6999999999999993</v>
      </c>
      <c r="BA20" s="14">
        <v>-5.3</v>
      </c>
      <c r="BB20" s="14">
        <v>2</v>
      </c>
      <c r="BC20" s="14">
        <v>6.4</v>
      </c>
      <c r="BD20" s="14">
        <v>2.4</v>
      </c>
      <c r="BE20" s="14">
        <v>-1.7</v>
      </c>
      <c r="BF20" s="14">
        <v>1.7</v>
      </c>
      <c r="BG20" s="14">
        <v>1.1000000000000001</v>
      </c>
      <c r="BH20" s="14">
        <v>1.4</v>
      </c>
      <c r="BI20" s="14">
        <v>1</v>
      </c>
    </row>
    <row r="21" spans="1:61" ht="1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row>
    <row r="22" spans="1:61" ht="15" customHeight="1" x14ac:dyDescent="0.25">
      <c r="A22" s="20" t="s">
        <v>94</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row>
    <row r="23" spans="1:61" ht="15" customHeight="1" x14ac:dyDescent="0.25">
      <c r="A23" s="3"/>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row>
    <row r="24" spans="1:61" ht="15" customHeight="1" x14ac:dyDescent="0.25">
      <c r="A24" s="12" t="s">
        <v>174</v>
      </c>
      <c r="B24" s="14">
        <v>29.5</v>
      </c>
      <c r="C24" s="14">
        <v>29</v>
      </c>
      <c r="D24" s="14">
        <v>27.3</v>
      </c>
      <c r="E24" s="14">
        <v>26.3</v>
      </c>
      <c r="F24" s="14">
        <v>24.2</v>
      </c>
      <c r="G24" s="14">
        <v>23.4</v>
      </c>
      <c r="H24" s="14">
        <v>22.5</v>
      </c>
      <c r="I24" s="14">
        <v>24.7</v>
      </c>
      <c r="J24" s="14">
        <v>24.9</v>
      </c>
      <c r="K24" s="14">
        <v>24.1</v>
      </c>
      <c r="L24" s="14">
        <v>24.6</v>
      </c>
      <c r="M24" s="14">
        <v>22.2</v>
      </c>
      <c r="N24" s="14">
        <v>21.8</v>
      </c>
      <c r="O24" s="14">
        <v>22</v>
      </c>
      <c r="P24" s="14">
        <v>22.2</v>
      </c>
      <c r="Q24" s="14">
        <v>23.2</v>
      </c>
      <c r="R24" s="14">
        <v>24.3</v>
      </c>
      <c r="S24" s="14">
        <v>24.7</v>
      </c>
      <c r="T24" s="14">
        <v>25.1</v>
      </c>
      <c r="U24" s="14">
        <v>25.6</v>
      </c>
      <c r="V24" s="14">
        <v>25.1</v>
      </c>
      <c r="W24" s="14">
        <v>24.2</v>
      </c>
      <c r="X24" s="14">
        <v>23.7</v>
      </c>
      <c r="Y24" s="14">
        <v>23.1</v>
      </c>
      <c r="Z24" s="14">
        <v>22.5</v>
      </c>
      <c r="AA24" s="14">
        <v>22.7</v>
      </c>
      <c r="AB24" s="14">
        <v>22.2</v>
      </c>
      <c r="AC24" s="14">
        <v>22.9</v>
      </c>
      <c r="AD24" s="14">
        <v>23.1</v>
      </c>
      <c r="AE24" s="14">
        <v>23.4</v>
      </c>
      <c r="AF24" s="14">
        <v>24.7</v>
      </c>
      <c r="AG24" s="14">
        <v>24.2</v>
      </c>
      <c r="AH24" s="14">
        <v>23.7</v>
      </c>
      <c r="AI24" s="14">
        <v>22</v>
      </c>
      <c r="AJ24" s="14">
        <v>21.3</v>
      </c>
      <c r="AK24" s="14">
        <v>21.3</v>
      </c>
      <c r="AL24" s="14">
        <v>21.4</v>
      </c>
      <c r="AM24" s="14">
        <v>21.9</v>
      </c>
      <c r="AN24" s="14">
        <v>24.7</v>
      </c>
      <c r="AO24" s="14">
        <v>23</v>
      </c>
      <c r="AP24" s="14">
        <v>21.7</v>
      </c>
      <c r="AQ24" s="14">
        <v>19.8</v>
      </c>
      <c r="AR24" s="14">
        <v>20.5</v>
      </c>
      <c r="AS24" s="14">
        <v>19.100000000000001</v>
      </c>
      <c r="AT24" s="14">
        <v>18.8</v>
      </c>
      <c r="AU24" s="14">
        <v>18.100000000000001</v>
      </c>
      <c r="AV24" s="14">
        <v>23.6</v>
      </c>
      <c r="AW24" s="14">
        <v>20.6</v>
      </c>
      <c r="AX24" s="14">
        <v>21.2</v>
      </c>
      <c r="AY24" s="14">
        <v>21.4</v>
      </c>
      <c r="AZ24" s="14">
        <v>22.7</v>
      </c>
      <c r="BA24" s="14">
        <v>23.1</v>
      </c>
      <c r="BB24" s="14">
        <v>22.4</v>
      </c>
      <c r="BC24" s="14">
        <v>22.2</v>
      </c>
      <c r="BD24" s="14">
        <v>21.6</v>
      </c>
      <c r="BE24" s="14">
        <v>21.3</v>
      </c>
      <c r="BF24" s="14">
        <v>21.4</v>
      </c>
      <c r="BG24" s="14">
        <v>21.3</v>
      </c>
      <c r="BH24" s="14">
        <v>21.1</v>
      </c>
      <c r="BI24" s="14">
        <v>21.1</v>
      </c>
    </row>
    <row r="25" spans="1:61" ht="15" customHeight="1" x14ac:dyDescent="0.25">
      <c r="A25" s="46"/>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row>
    <row r="26" spans="1:61" ht="15" customHeight="1" x14ac:dyDescent="0.2">
      <c r="A26" s="24" t="s">
        <v>158</v>
      </c>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row>
    <row r="27" spans="1:61" x14ac:dyDescent="0.2">
      <c r="A27" s="24" t="s">
        <v>159</v>
      </c>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row>
    <row r="28" spans="1:61" ht="15" x14ac:dyDescent="0.25">
      <c r="A28" s="24" t="s">
        <v>155</v>
      </c>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row>
    <row r="29" spans="1:61" ht="15" customHeight="1" x14ac:dyDescent="0.2">
      <c r="A29" s="24" t="s">
        <v>177</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row>
    <row r="30" spans="1:61" ht="15" x14ac:dyDescent="0.25">
      <c r="A30" s="36"/>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row>
    <row r="31" spans="1:61" ht="15" customHeight="1" x14ac:dyDescent="0.25">
      <c r="A31" s="13"/>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row>
    <row r="32" spans="1:61" ht="15" customHeight="1" x14ac:dyDescent="0.2"/>
  </sheetData>
  <hyperlinks>
    <hyperlink ref="A1" location="contents!A1" display="to contents" xr:uid="{00000000-0004-0000-0E00-000000000000}"/>
  </hyperlink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I54"/>
  <sheetViews>
    <sheetView workbookViewId="0"/>
  </sheetViews>
  <sheetFormatPr defaultColWidth="11.42578125" defaultRowHeight="12.75" x14ac:dyDescent="0.2"/>
  <cols>
    <col min="1" max="1" width="51.7109375" customWidth="1"/>
    <col min="2" max="26" width="8" customWidth="1"/>
    <col min="27" max="28" width="15.7109375" customWidth="1"/>
    <col min="29" max="62" width="8" customWidth="1"/>
  </cols>
  <sheetData>
    <row r="1" spans="1:61" x14ac:dyDescent="0.2">
      <c r="A1" s="1" t="s">
        <v>452</v>
      </c>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row>
    <row r="2" spans="1:61" x14ac:dyDescent="0.2">
      <c r="A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row>
    <row r="3" spans="1:61" ht="32.25" customHeight="1" x14ac:dyDescent="0.25">
      <c r="A3" s="18" t="s">
        <v>486</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row>
    <row r="4" spans="1:61"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row>
    <row r="5" spans="1:61" ht="15" customHeight="1" x14ac:dyDescent="0.25">
      <c r="A5" s="20" t="s">
        <v>0</v>
      </c>
      <c r="B5" s="3"/>
      <c r="C5" s="3"/>
      <c r="D5" s="3"/>
      <c r="E5" s="3"/>
      <c r="F5" s="3"/>
      <c r="G5" s="3"/>
      <c r="H5" s="3"/>
      <c r="I5" s="3"/>
      <c r="J5" s="3"/>
      <c r="K5" s="3"/>
      <c r="L5" s="3"/>
      <c r="M5" s="3"/>
      <c r="N5" s="3"/>
      <c r="O5" s="3"/>
      <c r="P5" s="3"/>
      <c r="Q5" s="3"/>
      <c r="R5" s="3"/>
      <c r="S5" s="3"/>
      <c r="T5" s="3"/>
      <c r="U5" s="3"/>
      <c r="V5" s="3"/>
      <c r="W5" s="3"/>
      <c r="X5" s="3"/>
      <c r="Y5" s="3"/>
      <c r="Z5" s="3"/>
      <c r="AA5" s="3" t="s">
        <v>478</v>
      </c>
      <c r="AB5" s="3" t="s">
        <v>477</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row>
    <row r="6" spans="1:61" ht="15" customHeight="1" x14ac:dyDescent="0.25">
      <c r="A6" s="23" t="s">
        <v>108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row>
    <row r="7" spans="1:61" ht="15" customHeight="1" x14ac:dyDescent="0.25">
      <c r="A7" s="12" t="s">
        <v>95</v>
      </c>
      <c r="B7" s="14">
        <v>14</v>
      </c>
      <c r="C7" s="14">
        <v>4.2</v>
      </c>
      <c r="D7" s="14">
        <v>2.6</v>
      </c>
      <c r="E7" s="14">
        <v>8.8000000000000007</v>
      </c>
      <c r="F7" s="14">
        <v>0.5</v>
      </c>
      <c r="G7" s="14">
        <v>-3.3</v>
      </c>
      <c r="H7" s="14">
        <v>8.9</v>
      </c>
      <c r="I7" s="14">
        <v>2.5</v>
      </c>
      <c r="J7" s="14">
        <v>3.5</v>
      </c>
      <c r="K7" s="14">
        <v>6.8</v>
      </c>
      <c r="L7" s="14">
        <v>2.5</v>
      </c>
      <c r="M7" s="14">
        <v>-2.7</v>
      </c>
      <c r="N7" s="14">
        <v>-0.7</v>
      </c>
      <c r="O7" s="14">
        <v>3.9</v>
      </c>
      <c r="P7" s="14">
        <v>6.7</v>
      </c>
      <c r="Q7" s="14">
        <v>5.3</v>
      </c>
      <c r="R7" s="14">
        <v>3.8</v>
      </c>
      <c r="S7" s="14">
        <v>3.1</v>
      </c>
      <c r="T7" s="14">
        <v>6.9</v>
      </c>
      <c r="U7" s="14">
        <v>9</v>
      </c>
      <c r="V7" s="14">
        <v>4.0999999999999996</v>
      </c>
      <c r="W7" s="14">
        <v>7.1</v>
      </c>
      <c r="X7" s="14">
        <v>2.9</v>
      </c>
      <c r="Y7" s="14">
        <v>1.2</v>
      </c>
      <c r="Z7" s="14">
        <v>9.4</v>
      </c>
      <c r="AA7" s="14">
        <v>10.5</v>
      </c>
      <c r="AB7" s="14"/>
      <c r="AC7" s="14">
        <v>5.3</v>
      </c>
      <c r="AD7" s="14">
        <v>10.8</v>
      </c>
      <c r="AE7" s="14">
        <v>8.3000000000000007</v>
      </c>
      <c r="AF7" s="14">
        <v>9.9</v>
      </c>
      <c r="AG7" s="14">
        <v>11.3</v>
      </c>
      <c r="AH7" s="14">
        <v>2.5</v>
      </c>
      <c r="AI7" s="14">
        <v>0.3</v>
      </c>
      <c r="AJ7" s="14">
        <v>2.2000000000000002</v>
      </c>
      <c r="AK7" s="14">
        <v>6.5</v>
      </c>
      <c r="AL7" s="14">
        <v>5.5</v>
      </c>
      <c r="AM7" s="14">
        <v>7.6</v>
      </c>
      <c r="AN7" s="14">
        <v>7.8</v>
      </c>
      <c r="AO7" s="14">
        <v>-0.7</v>
      </c>
      <c r="AP7" s="14">
        <v>-7.9</v>
      </c>
      <c r="AQ7" s="14">
        <v>8.4</v>
      </c>
      <c r="AR7" s="14">
        <v>4.5999999999999996</v>
      </c>
      <c r="AS7" s="14">
        <v>2.9</v>
      </c>
      <c r="AT7" s="14">
        <v>2.9</v>
      </c>
      <c r="AU7" s="14">
        <v>4</v>
      </c>
      <c r="AV7" s="14">
        <v>15.4</v>
      </c>
      <c r="AW7" s="14">
        <v>-2.2999999999999998</v>
      </c>
      <c r="AX7" s="14">
        <v>7.6</v>
      </c>
      <c r="AY7" s="14">
        <v>5.5</v>
      </c>
      <c r="AZ7" s="14">
        <v>4</v>
      </c>
      <c r="BA7" s="14">
        <v>-4.0999999999999996</v>
      </c>
      <c r="BB7" s="14">
        <v>6.5</v>
      </c>
      <c r="BC7" s="14">
        <v>4.4000000000000004</v>
      </c>
      <c r="BD7" s="14">
        <v>-1.8</v>
      </c>
      <c r="BE7" s="14">
        <v>-0.7</v>
      </c>
      <c r="BF7" s="14">
        <v>3.7</v>
      </c>
      <c r="BG7" s="14">
        <v>3.5</v>
      </c>
      <c r="BH7" s="14">
        <v>2.9</v>
      </c>
      <c r="BI7" s="14">
        <v>2.8</v>
      </c>
    </row>
    <row r="8" spans="1:61" ht="15" customHeight="1" x14ac:dyDescent="0.25">
      <c r="A8" s="3" t="s">
        <v>112</v>
      </c>
      <c r="B8" s="14">
        <v>12.7</v>
      </c>
      <c r="C8" s="14">
        <v>5.0999999999999996</v>
      </c>
      <c r="D8" s="14">
        <v>1.1000000000000001</v>
      </c>
      <c r="E8" s="14">
        <v>11.2</v>
      </c>
      <c r="F8" s="14">
        <v>3.5</v>
      </c>
      <c r="G8" s="14">
        <v>-2.4</v>
      </c>
      <c r="H8" s="14">
        <v>7.9</v>
      </c>
      <c r="I8" s="14">
        <v>5.3</v>
      </c>
      <c r="J8" s="14">
        <v>5.3</v>
      </c>
      <c r="K8" s="14">
        <v>8</v>
      </c>
      <c r="L8" s="14">
        <v>5.9</v>
      </c>
      <c r="M8" s="14">
        <v>-0.7</v>
      </c>
      <c r="N8" s="14">
        <v>0.3</v>
      </c>
      <c r="O8" s="14">
        <v>3.1</v>
      </c>
      <c r="P8" s="14">
        <v>3.1</v>
      </c>
      <c r="Q8" s="14">
        <v>6.7</v>
      </c>
      <c r="R8" s="14">
        <v>-3</v>
      </c>
      <c r="S8" s="14">
        <v>2.6</v>
      </c>
      <c r="T8" s="14">
        <v>3.4</v>
      </c>
      <c r="U8" s="14">
        <v>10.1</v>
      </c>
      <c r="V8" s="14">
        <v>4</v>
      </c>
      <c r="W8" s="14">
        <v>6</v>
      </c>
      <c r="X8" s="14">
        <v>2.2000000000000002</v>
      </c>
      <c r="Y8" s="14">
        <v>-2</v>
      </c>
      <c r="Z8" s="14">
        <v>5.8</v>
      </c>
      <c r="AA8" s="14">
        <v>6.7</v>
      </c>
      <c r="AB8" s="14"/>
      <c r="AC8" s="14">
        <v>6.1</v>
      </c>
      <c r="AD8" s="14">
        <v>9.6</v>
      </c>
      <c r="AE8" s="14">
        <v>7.8</v>
      </c>
      <c r="AF8" s="14">
        <v>8.6999999999999993</v>
      </c>
      <c r="AG8" s="14">
        <v>5.0999999999999996</v>
      </c>
      <c r="AH8" s="14">
        <v>2.5</v>
      </c>
      <c r="AI8" s="14">
        <v>1.3</v>
      </c>
      <c r="AJ8" s="14">
        <v>-0.6</v>
      </c>
      <c r="AK8" s="14">
        <v>0.4</v>
      </c>
      <c r="AL8" s="14">
        <v>3.3</v>
      </c>
      <c r="AM8" s="14">
        <v>4.4000000000000004</v>
      </c>
      <c r="AN8" s="14">
        <v>9.6</v>
      </c>
      <c r="AO8" s="14">
        <v>-3.9</v>
      </c>
      <c r="AP8" s="14">
        <v>-6.2</v>
      </c>
      <c r="AQ8" s="14">
        <v>5.5</v>
      </c>
      <c r="AR8" s="14">
        <v>7.6</v>
      </c>
      <c r="AS8" s="14">
        <v>1.6</v>
      </c>
      <c r="AT8" s="14">
        <v>5.9</v>
      </c>
      <c r="AU8" s="14">
        <v>6.3</v>
      </c>
      <c r="AV8" s="14">
        <v>23.2</v>
      </c>
      <c r="AW8" s="14">
        <v>-6.5</v>
      </c>
      <c r="AX8" s="14">
        <v>9.1</v>
      </c>
      <c r="AY8" s="14">
        <v>7.1</v>
      </c>
      <c r="AZ8" s="14">
        <v>2.7</v>
      </c>
      <c r="BA8" s="14">
        <v>-4.8</v>
      </c>
      <c r="BB8" s="14">
        <v>5.5</v>
      </c>
      <c r="BC8" s="14">
        <v>3.6</v>
      </c>
      <c r="BD8" s="14">
        <v>-3.4</v>
      </c>
      <c r="BE8" s="14">
        <v>-1.1000000000000001</v>
      </c>
      <c r="BF8" s="14">
        <v>4.2</v>
      </c>
      <c r="BG8" s="14">
        <v>4.3</v>
      </c>
      <c r="BH8" s="14">
        <v>3.3</v>
      </c>
      <c r="BI8" s="14">
        <v>3.3</v>
      </c>
    </row>
    <row r="9" spans="1:61" ht="15" customHeight="1" x14ac:dyDescent="0.25">
      <c r="A9" s="12" t="s">
        <v>109</v>
      </c>
      <c r="B9" s="14">
        <v>19</v>
      </c>
      <c r="C9" s="14">
        <v>-6.2</v>
      </c>
      <c r="D9" s="14">
        <v>6.1</v>
      </c>
      <c r="E9" s="14">
        <v>-8.1</v>
      </c>
      <c r="F9" s="14">
        <v>-19.8</v>
      </c>
      <c r="G9" s="14">
        <v>-8.5</v>
      </c>
      <c r="H9" s="14">
        <v>8.4</v>
      </c>
      <c r="I9" s="14">
        <v>-7.9</v>
      </c>
      <c r="J9" s="14">
        <v>-5.2</v>
      </c>
      <c r="K9" s="14">
        <v>1.9</v>
      </c>
      <c r="L9" s="14">
        <v>-13.1</v>
      </c>
      <c r="M9" s="14">
        <v>-21.4</v>
      </c>
      <c r="N9" s="14">
        <v>-2.8</v>
      </c>
      <c r="O9" s="14">
        <v>8.6999999999999993</v>
      </c>
      <c r="P9" s="14">
        <v>9</v>
      </c>
      <c r="Q9" s="14">
        <v>-8</v>
      </c>
      <c r="R9" s="14">
        <v>30.7</v>
      </c>
      <c r="S9" s="14">
        <v>2.9</v>
      </c>
      <c r="T9" s="14">
        <v>2.8</v>
      </c>
      <c r="U9" s="14">
        <v>0.5</v>
      </c>
      <c r="V9" s="14">
        <v>-3.7</v>
      </c>
      <c r="W9" s="14">
        <v>3.9</v>
      </c>
      <c r="X9" s="14">
        <v>3.4</v>
      </c>
      <c r="Y9" s="14">
        <v>2.5</v>
      </c>
      <c r="Z9" s="14">
        <v>8.1999999999999993</v>
      </c>
      <c r="AA9" s="14">
        <v>13.8</v>
      </c>
      <c r="AB9" s="14"/>
      <c r="AC9" s="14">
        <v>1</v>
      </c>
      <c r="AD9" s="14">
        <v>0.8</v>
      </c>
      <c r="AE9" s="14">
        <v>-1.6</v>
      </c>
      <c r="AF9" s="14">
        <v>-2.5</v>
      </c>
      <c r="AG9" s="14">
        <v>3.9</v>
      </c>
      <c r="AH9" s="14">
        <v>-1</v>
      </c>
      <c r="AI9" s="14">
        <v>2.8</v>
      </c>
      <c r="AJ9" s="14">
        <v>-1.4</v>
      </c>
      <c r="AK9" s="14">
        <v>16.5</v>
      </c>
      <c r="AL9" s="14">
        <v>2</v>
      </c>
      <c r="AM9" s="14">
        <v>3.5</v>
      </c>
      <c r="AN9" s="14">
        <v>2.1</v>
      </c>
      <c r="AO9" s="14">
        <v>-1.4</v>
      </c>
      <c r="AP9" s="14">
        <v>-3.1</v>
      </c>
      <c r="AQ9" s="14">
        <v>6.8</v>
      </c>
      <c r="AR9" s="14">
        <v>2.8</v>
      </c>
      <c r="AS9" s="14">
        <v>10.4</v>
      </c>
      <c r="AT9" s="14">
        <v>-0.1</v>
      </c>
      <c r="AU9" s="14">
        <v>-0.7</v>
      </c>
      <c r="AV9" s="14">
        <v>9.6999999999999993</v>
      </c>
      <c r="AW9" s="14">
        <v>2.7</v>
      </c>
      <c r="AX9" s="14">
        <v>-0.4</v>
      </c>
      <c r="AY9" s="14">
        <v>-0.3</v>
      </c>
      <c r="AZ9" s="14">
        <v>3.3</v>
      </c>
      <c r="BA9" s="14">
        <v>-7.7</v>
      </c>
      <c r="BB9" s="14">
        <v>5.6</v>
      </c>
      <c r="BC9" s="14">
        <v>2.7</v>
      </c>
      <c r="BD9" s="14">
        <v>0</v>
      </c>
      <c r="BE9" s="14">
        <v>-6</v>
      </c>
      <c r="BF9" s="14">
        <v>2.8</v>
      </c>
      <c r="BG9" s="14">
        <v>2.2999999999999998</v>
      </c>
      <c r="BH9" s="14">
        <v>2.2999999999999998</v>
      </c>
      <c r="BI9" s="14">
        <v>2.2000000000000002</v>
      </c>
    </row>
    <row r="10" spans="1:61" ht="15" customHeight="1" x14ac:dyDescent="0.25">
      <c r="A10" s="12" t="s">
        <v>110</v>
      </c>
      <c r="B10" s="14">
        <v>18.100000000000001</v>
      </c>
      <c r="C10" s="14">
        <v>9</v>
      </c>
      <c r="D10" s="14">
        <v>8.1999999999999993</v>
      </c>
      <c r="E10" s="14">
        <v>9.8000000000000007</v>
      </c>
      <c r="F10" s="14">
        <v>2</v>
      </c>
      <c r="G10" s="14">
        <v>-1.4</v>
      </c>
      <c r="H10" s="14">
        <v>14</v>
      </c>
      <c r="I10" s="14">
        <v>1.5</v>
      </c>
      <c r="J10" s="14">
        <v>3.8</v>
      </c>
      <c r="K10" s="14">
        <v>5.8</v>
      </c>
      <c r="L10" s="14">
        <v>2.4</v>
      </c>
      <c r="M10" s="14">
        <v>10</v>
      </c>
      <c r="N10" s="14">
        <v>-2.8</v>
      </c>
      <c r="O10" s="14">
        <v>2.6</v>
      </c>
      <c r="P10" s="14">
        <v>21.7</v>
      </c>
      <c r="Q10" s="14">
        <v>13.6</v>
      </c>
      <c r="R10" s="14">
        <v>5.7</v>
      </c>
      <c r="S10" s="14">
        <v>5.2</v>
      </c>
      <c r="T10" s="14">
        <v>22.9</v>
      </c>
      <c r="U10" s="14">
        <v>9.1999999999999993</v>
      </c>
      <c r="V10" s="14">
        <v>8.1999999999999993</v>
      </c>
      <c r="W10" s="14">
        <v>12.2</v>
      </c>
      <c r="X10" s="14">
        <v>4.9000000000000004</v>
      </c>
      <c r="Y10" s="14">
        <v>10.8</v>
      </c>
      <c r="Z10" s="14">
        <v>20.5</v>
      </c>
      <c r="AA10" s="14">
        <v>19.7</v>
      </c>
      <c r="AB10" s="14"/>
      <c r="AC10" s="14">
        <v>4.5</v>
      </c>
      <c r="AD10" s="14">
        <v>16.7</v>
      </c>
      <c r="AE10" s="14">
        <v>12.1</v>
      </c>
      <c r="AF10" s="14">
        <v>14.8</v>
      </c>
      <c r="AG10" s="14">
        <v>25.8</v>
      </c>
      <c r="AH10" s="14">
        <v>3.5</v>
      </c>
      <c r="AI10" s="14">
        <v>-2.1</v>
      </c>
      <c r="AJ10" s="14">
        <v>8.6</v>
      </c>
      <c r="AK10" s="14">
        <v>15</v>
      </c>
      <c r="AL10" s="14">
        <v>10.1</v>
      </c>
      <c r="AM10" s="14">
        <v>14.1</v>
      </c>
      <c r="AN10" s="14">
        <v>7.4</v>
      </c>
      <c r="AO10" s="14">
        <v>4.5</v>
      </c>
      <c r="AP10" s="14">
        <v>-12.3</v>
      </c>
      <c r="AQ10" s="14">
        <v>13.4</v>
      </c>
      <c r="AR10" s="14">
        <v>1.3</v>
      </c>
      <c r="AS10" s="14">
        <v>0.9</v>
      </c>
      <c r="AT10" s="14">
        <v>0.2</v>
      </c>
      <c r="AU10" s="14">
        <v>2.9</v>
      </c>
      <c r="AV10" s="14">
        <v>5.5</v>
      </c>
      <c r="AW10" s="14">
        <v>4.2</v>
      </c>
      <c r="AX10" s="14">
        <v>7.4</v>
      </c>
      <c r="AY10" s="14">
        <v>4.7</v>
      </c>
      <c r="AZ10" s="14">
        <v>6.6</v>
      </c>
      <c r="BA10" s="14">
        <v>-1.7</v>
      </c>
      <c r="BB10" s="14">
        <v>8.6</v>
      </c>
      <c r="BC10" s="14">
        <v>6.2</v>
      </c>
      <c r="BD10" s="14">
        <v>-0.4</v>
      </c>
      <c r="BE10" s="14">
        <v>2.4</v>
      </c>
      <c r="BF10" s="14">
        <v>3.3</v>
      </c>
      <c r="BG10" s="14">
        <v>2.6</v>
      </c>
      <c r="BH10" s="14">
        <v>2.6</v>
      </c>
      <c r="BI10" s="14">
        <v>2.2999999999999998</v>
      </c>
    </row>
    <row r="11" spans="1:61" ht="15" customHeight="1" x14ac:dyDescent="0.25">
      <c r="A11" s="12"/>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row>
    <row r="12" spans="1:61" ht="15" customHeight="1" x14ac:dyDescent="0.25">
      <c r="A12" s="3" t="s">
        <v>149</v>
      </c>
      <c r="B12" s="14">
        <v>13.4</v>
      </c>
      <c r="C12" s="14">
        <v>5.6</v>
      </c>
      <c r="D12" s="14">
        <v>2.1</v>
      </c>
      <c r="E12" s="14">
        <v>11</v>
      </c>
      <c r="F12" s="14">
        <v>3.3</v>
      </c>
      <c r="G12" s="14">
        <v>-2.2000000000000002</v>
      </c>
      <c r="H12" s="14">
        <v>9</v>
      </c>
      <c r="I12" s="14">
        <v>4.5999999999999996</v>
      </c>
      <c r="J12" s="14">
        <v>5.0999999999999996</v>
      </c>
      <c r="K12" s="14">
        <v>7.6</v>
      </c>
      <c r="L12" s="14">
        <v>5.3</v>
      </c>
      <c r="M12" s="14">
        <v>1</v>
      </c>
      <c r="N12" s="14">
        <v>-0.2</v>
      </c>
      <c r="O12" s="14">
        <v>3</v>
      </c>
      <c r="P12" s="14">
        <v>6.3</v>
      </c>
      <c r="Q12" s="14">
        <v>8</v>
      </c>
      <c r="R12" s="14">
        <v>-1.3</v>
      </c>
      <c r="S12" s="14">
        <v>3.2</v>
      </c>
      <c r="T12" s="14">
        <v>7.4</v>
      </c>
      <c r="U12" s="14">
        <v>9.9</v>
      </c>
      <c r="V12" s="14">
        <v>5</v>
      </c>
      <c r="W12" s="14">
        <v>7.4</v>
      </c>
      <c r="X12" s="14">
        <v>2.9</v>
      </c>
      <c r="Y12" s="14">
        <v>1.1000000000000001</v>
      </c>
      <c r="Z12" s="14">
        <v>9.5</v>
      </c>
      <c r="AA12" s="14">
        <v>10.3</v>
      </c>
      <c r="AB12" s="14"/>
      <c r="AC12" s="14">
        <v>5.6</v>
      </c>
      <c r="AD12" s="14">
        <v>11.8</v>
      </c>
      <c r="AE12" s="14">
        <v>9.1999999999999993</v>
      </c>
      <c r="AF12" s="14">
        <v>10.7</v>
      </c>
      <c r="AG12" s="14">
        <v>11.9</v>
      </c>
      <c r="AH12" s="14">
        <v>2.8</v>
      </c>
      <c r="AI12" s="14">
        <v>0.1</v>
      </c>
      <c r="AJ12" s="14">
        <v>2.5</v>
      </c>
      <c r="AK12" s="14">
        <v>5.6</v>
      </c>
      <c r="AL12" s="14">
        <v>5.8</v>
      </c>
      <c r="AM12" s="14">
        <v>8.1999999999999993</v>
      </c>
      <c r="AN12" s="14">
        <v>8.6999999999999993</v>
      </c>
      <c r="AO12" s="14">
        <v>-0.6</v>
      </c>
      <c r="AP12" s="14">
        <v>-8.8000000000000007</v>
      </c>
      <c r="AQ12" s="14">
        <v>8.6999999999999993</v>
      </c>
      <c r="AR12" s="14">
        <v>4.9000000000000004</v>
      </c>
      <c r="AS12" s="14">
        <v>1.3</v>
      </c>
      <c r="AT12" s="14">
        <v>3.6</v>
      </c>
      <c r="AU12" s="14">
        <v>5</v>
      </c>
      <c r="AV12" s="14">
        <v>16.5</v>
      </c>
      <c r="AW12" s="14">
        <v>-2.9</v>
      </c>
      <c r="AX12" s="14">
        <v>8.5</v>
      </c>
      <c r="AY12" s="14">
        <v>6.2</v>
      </c>
      <c r="AZ12" s="14">
        <v>4.0999999999999996</v>
      </c>
      <c r="BA12" s="14">
        <v>-3.7</v>
      </c>
      <c r="BB12" s="14">
        <v>6.6</v>
      </c>
      <c r="BC12" s="14">
        <v>4.5999999999999996</v>
      </c>
      <c r="BD12" s="14">
        <v>-2.2000000000000002</v>
      </c>
      <c r="BE12" s="14">
        <v>0.3</v>
      </c>
      <c r="BF12" s="14">
        <v>3.9</v>
      </c>
      <c r="BG12" s="14">
        <v>3.7</v>
      </c>
      <c r="BH12" s="14">
        <v>3</v>
      </c>
      <c r="BI12" s="14">
        <v>2.9</v>
      </c>
    </row>
    <row r="13" spans="1:61" ht="15" customHeight="1" x14ac:dyDescent="0.25">
      <c r="A13" s="12"/>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row>
    <row r="14" spans="1:61" ht="15" customHeight="1" x14ac:dyDescent="0.25">
      <c r="A14" s="3"/>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row>
    <row r="15" spans="1:61" ht="15" customHeight="1" x14ac:dyDescent="0.25">
      <c r="A15" s="21" t="s">
        <v>96</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row>
    <row r="16" spans="1:61" ht="15" customHeight="1" x14ac:dyDescent="0.25">
      <c r="A16" s="12" t="s">
        <v>95</v>
      </c>
      <c r="B16" s="14">
        <v>13.1</v>
      </c>
      <c r="C16" s="14">
        <v>9.1999999999999993</v>
      </c>
      <c r="D16" s="14">
        <v>9.6999999999999993</v>
      </c>
      <c r="E16" s="14">
        <v>12</v>
      </c>
      <c r="F16" s="14">
        <v>2.7</v>
      </c>
      <c r="G16" s="14">
        <v>-3.8</v>
      </c>
      <c r="H16" s="14">
        <v>9.6999999999999993</v>
      </c>
      <c r="I16" s="14">
        <v>-1</v>
      </c>
      <c r="J16" s="14">
        <v>2.5</v>
      </c>
      <c r="K16" s="14">
        <v>8.1999999999999993</v>
      </c>
      <c r="L16" s="14">
        <v>0.9</v>
      </c>
      <c r="M16" s="14">
        <v>2.8</v>
      </c>
      <c r="N16" s="14">
        <v>-1.8</v>
      </c>
      <c r="O16" s="14">
        <v>3.3</v>
      </c>
      <c r="P16" s="14">
        <v>7.9</v>
      </c>
      <c r="Q16" s="14">
        <v>3.9</v>
      </c>
      <c r="R16" s="14">
        <v>1.6</v>
      </c>
      <c r="S16" s="14">
        <v>4.9000000000000004</v>
      </c>
      <c r="T16" s="14">
        <v>8.3000000000000007</v>
      </c>
      <c r="U16" s="14">
        <v>8.6999999999999993</v>
      </c>
      <c r="V16" s="14">
        <v>5.9</v>
      </c>
      <c r="W16" s="14">
        <v>7</v>
      </c>
      <c r="X16" s="14">
        <v>3.6</v>
      </c>
      <c r="Y16" s="14">
        <v>4.2</v>
      </c>
      <c r="Z16" s="14">
        <v>8.6999999999999993</v>
      </c>
      <c r="AA16" s="14">
        <v>9.9</v>
      </c>
      <c r="AB16" s="14"/>
      <c r="AC16" s="14">
        <v>4.0999999999999996</v>
      </c>
      <c r="AD16" s="14">
        <v>9.6</v>
      </c>
      <c r="AE16" s="14">
        <v>6.6</v>
      </c>
      <c r="AF16" s="14">
        <v>9</v>
      </c>
      <c r="AG16" s="14">
        <v>12.1</v>
      </c>
      <c r="AH16" s="14">
        <v>1.5</v>
      </c>
      <c r="AI16" s="14">
        <v>0.5</v>
      </c>
      <c r="AJ16" s="14">
        <v>1.8</v>
      </c>
      <c r="AK16" s="14">
        <v>8.1999999999999993</v>
      </c>
      <c r="AL16" s="14">
        <v>5.7</v>
      </c>
      <c r="AM16" s="14">
        <v>7.2</v>
      </c>
      <c r="AN16" s="14">
        <v>5.4</v>
      </c>
      <c r="AO16" s="14">
        <v>1.7</v>
      </c>
      <c r="AP16" s="14">
        <v>-8.6999999999999993</v>
      </c>
      <c r="AQ16" s="14">
        <v>9.6999999999999993</v>
      </c>
      <c r="AR16" s="14">
        <v>5.7</v>
      </c>
      <c r="AS16" s="14">
        <v>3.7</v>
      </c>
      <c r="AT16" s="14">
        <v>3</v>
      </c>
      <c r="AU16" s="14">
        <v>5.0999999999999996</v>
      </c>
      <c r="AV16" s="14">
        <v>8.4</v>
      </c>
      <c r="AW16" s="14">
        <v>2</v>
      </c>
      <c r="AX16" s="14">
        <v>6.9</v>
      </c>
      <c r="AY16" s="14">
        <v>4.9000000000000004</v>
      </c>
      <c r="AZ16" s="14">
        <v>2.8</v>
      </c>
      <c r="BA16" s="14">
        <v>-3.8</v>
      </c>
      <c r="BB16" s="14">
        <v>6.9</v>
      </c>
      <c r="BC16" s="14">
        <v>4.4000000000000004</v>
      </c>
      <c r="BD16" s="14">
        <v>-0.5</v>
      </c>
      <c r="BE16" s="14">
        <v>-0.4</v>
      </c>
      <c r="BF16" s="14">
        <v>2.4</v>
      </c>
      <c r="BG16" s="14">
        <v>2.2000000000000002</v>
      </c>
      <c r="BH16" s="14">
        <v>2.2000000000000002</v>
      </c>
      <c r="BI16" s="14">
        <v>2.1</v>
      </c>
    </row>
    <row r="17" spans="1:61" ht="15" customHeight="1" x14ac:dyDescent="0.25">
      <c r="A17" s="3" t="s">
        <v>111</v>
      </c>
      <c r="B17" s="14">
        <v>10</v>
      </c>
      <c r="C17" s="14">
        <v>9</v>
      </c>
      <c r="D17" s="14">
        <v>7.5</v>
      </c>
      <c r="E17" s="14">
        <v>12.4</v>
      </c>
      <c r="F17" s="14">
        <v>4.2</v>
      </c>
      <c r="G17" s="14">
        <v>-5.2</v>
      </c>
      <c r="H17" s="14">
        <v>9.9</v>
      </c>
      <c r="I17" s="14">
        <v>-2.1</v>
      </c>
      <c r="J17" s="14">
        <v>4.5999999999999996</v>
      </c>
      <c r="K17" s="14">
        <v>7.9</v>
      </c>
      <c r="L17" s="14">
        <v>3.6</v>
      </c>
      <c r="M17" s="14">
        <v>7.6</v>
      </c>
      <c r="N17" s="14">
        <v>1.2</v>
      </c>
      <c r="O17" s="14">
        <v>1.3</v>
      </c>
      <c r="P17" s="14">
        <v>7.3</v>
      </c>
      <c r="Q17" s="14">
        <v>4</v>
      </c>
      <c r="R17" s="14">
        <v>-2.7</v>
      </c>
      <c r="S17" s="14">
        <v>5.2</v>
      </c>
      <c r="T17" s="14">
        <v>7.3</v>
      </c>
      <c r="U17" s="14">
        <v>7.5</v>
      </c>
      <c r="V17" s="14">
        <v>6.2</v>
      </c>
      <c r="W17" s="14">
        <v>5.6</v>
      </c>
      <c r="X17" s="14">
        <v>2.8</v>
      </c>
      <c r="Y17" s="14">
        <v>3.2</v>
      </c>
      <c r="Z17" s="14">
        <v>5.0999999999999996</v>
      </c>
      <c r="AA17" s="14">
        <v>6.2</v>
      </c>
      <c r="AB17" s="14"/>
      <c r="AC17" s="14">
        <v>3.9</v>
      </c>
      <c r="AD17" s="14">
        <v>8</v>
      </c>
      <c r="AE17" s="14">
        <v>5</v>
      </c>
      <c r="AF17" s="14">
        <v>7.5</v>
      </c>
      <c r="AG17" s="14">
        <v>6.5</v>
      </c>
      <c r="AH17" s="14">
        <v>0.4</v>
      </c>
      <c r="AI17" s="14">
        <v>1.6</v>
      </c>
      <c r="AJ17" s="14">
        <v>-0.9</v>
      </c>
      <c r="AK17" s="14">
        <v>3.2</v>
      </c>
      <c r="AL17" s="14">
        <v>4.2</v>
      </c>
      <c r="AM17" s="14">
        <v>3.9</v>
      </c>
      <c r="AN17" s="14">
        <v>5.0999999999999996</v>
      </c>
      <c r="AO17" s="14">
        <v>-0.7</v>
      </c>
      <c r="AP17" s="14">
        <v>-6.4</v>
      </c>
      <c r="AQ17" s="14">
        <v>6.6</v>
      </c>
      <c r="AR17" s="14">
        <v>8.9</v>
      </c>
      <c r="AS17" s="14">
        <v>3.9</v>
      </c>
      <c r="AT17" s="14">
        <v>4.2</v>
      </c>
      <c r="AU17" s="14">
        <v>8.3000000000000007</v>
      </c>
      <c r="AV17" s="14">
        <v>11</v>
      </c>
      <c r="AW17" s="14">
        <v>0.7</v>
      </c>
      <c r="AX17" s="14">
        <v>7.9</v>
      </c>
      <c r="AY17" s="14">
        <v>6</v>
      </c>
      <c r="AZ17" s="14">
        <v>1.9</v>
      </c>
      <c r="BA17" s="14">
        <v>-4.8</v>
      </c>
      <c r="BB17" s="14">
        <v>4.7</v>
      </c>
      <c r="BC17" s="14">
        <v>4.5</v>
      </c>
      <c r="BD17" s="14">
        <v>-1.2</v>
      </c>
      <c r="BE17" s="14">
        <v>-0.5</v>
      </c>
      <c r="BF17" s="14">
        <v>1.8</v>
      </c>
      <c r="BG17" s="14">
        <v>2</v>
      </c>
      <c r="BH17" s="14">
        <v>1.9</v>
      </c>
      <c r="BI17" s="14">
        <v>2</v>
      </c>
    </row>
    <row r="18" spans="1:61" ht="15" customHeight="1" x14ac:dyDescent="0.25">
      <c r="A18" s="12" t="s">
        <v>109</v>
      </c>
      <c r="B18" s="14">
        <v>33.4</v>
      </c>
      <c r="C18" s="14">
        <v>9.1999999999999993</v>
      </c>
      <c r="D18" s="14">
        <v>21.1</v>
      </c>
      <c r="E18" s="14">
        <v>12.7</v>
      </c>
      <c r="F18" s="14">
        <v>-13.2</v>
      </c>
      <c r="G18" s="14">
        <v>-1.9</v>
      </c>
      <c r="H18" s="14">
        <v>5.5</v>
      </c>
      <c r="I18" s="14">
        <v>-2.7</v>
      </c>
      <c r="J18" s="14">
        <v>-10.5</v>
      </c>
      <c r="K18" s="14">
        <v>10.1</v>
      </c>
      <c r="L18" s="14">
        <v>-12.3</v>
      </c>
      <c r="M18" s="14">
        <v>-17.600000000000001</v>
      </c>
      <c r="N18" s="14">
        <v>-14.2</v>
      </c>
      <c r="O18" s="14">
        <v>10.1</v>
      </c>
      <c r="P18" s="14">
        <v>5.0999999999999996</v>
      </c>
      <c r="Q18" s="14">
        <v>-5.4</v>
      </c>
      <c r="R18" s="14">
        <v>19</v>
      </c>
      <c r="S18" s="14">
        <v>2.7</v>
      </c>
      <c r="T18" s="14">
        <v>-10.9</v>
      </c>
      <c r="U18" s="14">
        <v>9.1</v>
      </c>
      <c r="V18" s="14">
        <v>-9.1</v>
      </c>
      <c r="W18" s="14">
        <v>4.7</v>
      </c>
      <c r="X18" s="14">
        <v>6.7</v>
      </c>
      <c r="Y18" s="14">
        <v>-3.8</v>
      </c>
      <c r="Z18" s="14">
        <v>-1.2</v>
      </c>
      <c r="AA18" s="14">
        <v>12.4</v>
      </c>
      <c r="AB18" s="14"/>
      <c r="AC18" s="14">
        <v>3.8</v>
      </c>
      <c r="AD18" s="14">
        <v>-3.3</v>
      </c>
      <c r="AE18" s="14">
        <v>-2.4</v>
      </c>
      <c r="AF18" s="14">
        <v>-3.8</v>
      </c>
      <c r="AG18" s="14">
        <v>3.2</v>
      </c>
      <c r="AH18" s="14">
        <v>1</v>
      </c>
      <c r="AI18" s="14">
        <v>3.4</v>
      </c>
      <c r="AJ18" s="14">
        <v>-3.5</v>
      </c>
      <c r="AK18" s="14">
        <v>27.1</v>
      </c>
      <c r="AL18" s="14">
        <v>-0.6</v>
      </c>
      <c r="AM18" s="14">
        <v>4.7</v>
      </c>
      <c r="AN18" s="14">
        <v>1.4</v>
      </c>
      <c r="AO18" s="14">
        <v>5.7</v>
      </c>
      <c r="AP18" s="14">
        <v>-9.1</v>
      </c>
      <c r="AQ18" s="14">
        <v>15.5</v>
      </c>
      <c r="AR18" s="14">
        <v>4.5</v>
      </c>
      <c r="AS18" s="14">
        <v>10.4</v>
      </c>
      <c r="AT18" s="14">
        <v>4.4000000000000004</v>
      </c>
      <c r="AU18" s="14">
        <v>-2.6</v>
      </c>
      <c r="AV18" s="14">
        <v>4.5999999999999996</v>
      </c>
      <c r="AW18" s="14">
        <v>0</v>
      </c>
      <c r="AX18" s="14">
        <v>-3.6</v>
      </c>
      <c r="AY18" s="14">
        <v>-4.0999999999999996</v>
      </c>
      <c r="AZ18" s="14">
        <v>-0.1</v>
      </c>
      <c r="BA18" s="14">
        <v>-4.3</v>
      </c>
      <c r="BB18" s="14">
        <v>7.7</v>
      </c>
      <c r="BC18" s="14">
        <v>-0.7</v>
      </c>
      <c r="BD18" s="14">
        <v>1.8</v>
      </c>
      <c r="BE18" s="14">
        <v>-7.6</v>
      </c>
      <c r="BF18" s="14">
        <v>3.1</v>
      </c>
      <c r="BG18" s="14">
        <v>2.2000000000000002</v>
      </c>
      <c r="BH18" s="14">
        <v>2.2000000000000002</v>
      </c>
      <c r="BI18" s="14">
        <v>2.1</v>
      </c>
    </row>
    <row r="19" spans="1:61" ht="15" customHeight="1" x14ac:dyDescent="0.25">
      <c r="A19" s="12" t="s">
        <v>110</v>
      </c>
      <c r="B19" s="14">
        <v>20</v>
      </c>
      <c r="C19" s="14">
        <v>10.199999999999999</v>
      </c>
      <c r="D19" s="14">
        <v>13.5</v>
      </c>
      <c r="E19" s="14">
        <v>9.1999999999999993</v>
      </c>
      <c r="F19" s="14">
        <v>8.6</v>
      </c>
      <c r="G19" s="14">
        <v>0.7</v>
      </c>
      <c r="H19" s="14">
        <v>13.1</v>
      </c>
      <c r="I19" s="14">
        <v>5.8</v>
      </c>
      <c r="J19" s="14">
        <v>7.8</v>
      </c>
      <c r="K19" s="14">
        <v>7.7</v>
      </c>
      <c r="L19" s="14">
        <v>4</v>
      </c>
      <c r="M19" s="14">
        <v>7</v>
      </c>
      <c r="N19" s="14">
        <v>-0.8</v>
      </c>
      <c r="O19" s="14">
        <v>5</v>
      </c>
      <c r="P19" s="14">
        <v>13.2</v>
      </c>
      <c r="Q19" s="14">
        <v>13.2</v>
      </c>
      <c r="R19" s="14">
        <v>2.6</v>
      </c>
      <c r="S19" s="14">
        <v>4.9000000000000004</v>
      </c>
      <c r="T19" s="14">
        <v>21</v>
      </c>
      <c r="U19" s="14">
        <v>12.5</v>
      </c>
      <c r="V19" s="14">
        <v>9.9</v>
      </c>
      <c r="W19" s="14">
        <v>12</v>
      </c>
      <c r="X19" s="14">
        <v>5.2</v>
      </c>
      <c r="Y19" s="14">
        <v>9.8000000000000007</v>
      </c>
      <c r="Z19" s="14">
        <v>21.8</v>
      </c>
      <c r="AA19" s="14">
        <v>19</v>
      </c>
      <c r="AB19" s="14"/>
      <c r="AC19" s="14">
        <v>4.5</v>
      </c>
      <c r="AD19" s="14">
        <v>16.7</v>
      </c>
      <c r="AE19" s="14">
        <v>12.2</v>
      </c>
      <c r="AF19" s="14">
        <v>14.8</v>
      </c>
      <c r="AG19" s="14">
        <v>25.8</v>
      </c>
      <c r="AH19" s="14">
        <v>3.5</v>
      </c>
      <c r="AI19" s="14">
        <v>-2.2000000000000002</v>
      </c>
      <c r="AJ19" s="14">
        <v>8.6999999999999993</v>
      </c>
      <c r="AK19" s="14">
        <v>14.6</v>
      </c>
      <c r="AL19" s="14">
        <v>10</v>
      </c>
      <c r="AM19" s="14">
        <v>14.1</v>
      </c>
      <c r="AN19" s="14">
        <v>7.4</v>
      </c>
      <c r="AO19" s="14">
        <v>4.5</v>
      </c>
      <c r="AP19" s="14">
        <v>-12.3</v>
      </c>
      <c r="AQ19" s="14">
        <v>13.3</v>
      </c>
      <c r="AR19" s="14">
        <v>0.8</v>
      </c>
      <c r="AS19" s="14">
        <v>0.4</v>
      </c>
      <c r="AT19" s="14">
        <v>0.1</v>
      </c>
      <c r="AU19" s="14">
        <v>3.2</v>
      </c>
      <c r="AV19" s="14">
        <v>4.8</v>
      </c>
      <c r="AW19" s="14">
        <v>5.3</v>
      </c>
      <c r="AX19" s="14">
        <v>7.7</v>
      </c>
      <c r="AY19" s="14">
        <v>5.2</v>
      </c>
      <c r="AZ19" s="14">
        <v>5.4</v>
      </c>
      <c r="BA19" s="14">
        <v>-1.8</v>
      </c>
      <c r="BB19" s="14">
        <v>11</v>
      </c>
      <c r="BC19" s="14">
        <v>5.6</v>
      </c>
      <c r="BD19" s="14">
        <v>-0.4</v>
      </c>
      <c r="BE19" s="14">
        <v>2.6</v>
      </c>
      <c r="BF19" s="14">
        <v>3.3</v>
      </c>
      <c r="BG19" s="14">
        <v>2.6</v>
      </c>
      <c r="BH19" s="14">
        <v>2.6</v>
      </c>
      <c r="BI19" s="14">
        <v>2.2999999999999998</v>
      </c>
    </row>
    <row r="20" spans="1:61" ht="15" customHeight="1" x14ac:dyDescent="0.25">
      <c r="A20" s="12"/>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row>
    <row r="21" spans="1:61" ht="15" customHeight="1" x14ac:dyDescent="0.25">
      <c r="A21" s="12" t="s">
        <v>100</v>
      </c>
      <c r="B21" s="14">
        <v>11.4</v>
      </c>
      <c r="C21" s="14">
        <v>9.1999999999999993</v>
      </c>
      <c r="D21" s="14">
        <v>8.4</v>
      </c>
      <c r="E21" s="14">
        <v>11.9</v>
      </c>
      <c r="F21" s="14">
        <v>4.9000000000000004</v>
      </c>
      <c r="G21" s="14">
        <v>-4.2</v>
      </c>
      <c r="H21" s="14">
        <v>10.5</v>
      </c>
      <c r="I21" s="14">
        <v>-0.7</v>
      </c>
      <c r="J21" s="14">
        <v>5.2</v>
      </c>
      <c r="K21" s="14">
        <v>7.9</v>
      </c>
      <c r="L21" s="14">
        <v>3.6</v>
      </c>
      <c r="M21" s="14">
        <v>7.5</v>
      </c>
      <c r="N21" s="14">
        <v>0.9</v>
      </c>
      <c r="O21" s="14">
        <v>2</v>
      </c>
      <c r="P21" s="14">
        <v>8.4</v>
      </c>
      <c r="Q21" s="14">
        <v>5.8</v>
      </c>
      <c r="R21" s="14">
        <v>-1.6</v>
      </c>
      <c r="S21" s="14">
        <v>5.0999999999999996</v>
      </c>
      <c r="T21" s="14">
        <v>10.199999999999999</v>
      </c>
      <c r="U21" s="14">
        <v>8.6999999999999993</v>
      </c>
      <c r="V21" s="14">
        <v>7.1</v>
      </c>
      <c r="W21" s="14">
        <v>7.1</v>
      </c>
      <c r="X21" s="14">
        <v>3.4</v>
      </c>
      <c r="Y21" s="14">
        <v>4.8</v>
      </c>
      <c r="Z21" s="14">
        <v>9.3000000000000007</v>
      </c>
      <c r="AA21" s="14">
        <v>9.6999999999999993</v>
      </c>
      <c r="AB21" s="14"/>
      <c r="AC21" s="14">
        <v>4.0999999999999996</v>
      </c>
      <c r="AD21" s="14">
        <v>10.5</v>
      </c>
      <c r="AE21" s="14">
        <v>7.2</v>
      </c>
      <c r="AF21" s="14">
        <v>9.6999999999999993</v>
      </c>
      <c r="AG21" s="14">
        <v>12.6</v>
      </c>
      <c r="AH21" s="14">
        <v>1.5</v>
      </c>
      <c r="AI21" s="14">
        <v>0.3</v>
      </c>
      <c r="AJ21" s="14">
        <v>2.2000000000000002</v>
      </c>
      <c r="AK21" s="14">
        <v>6.9</v>
      </c>
      <c r="AL21" s="14">
        <v>6.2</v>
      </c>
      <c r="AM21" s="14">
        <v>7.5</v>
      </c>
      <c r="AN21" s="14">
        <v>5.9</v>
      </c>
      <c r="AO21" s="14">
        <v>1.2</v>
      </c>
      <c r="AP21" s="14">
        <v>-8.6</v>
      </c>
      <c r="AQ21" s="14">
        <v>9</v>
      </c>
      <c r="AR21" s="14">
        <v>5.8</v>
      </c>
      <c r="AS21" s="14">
        <v>2.6</v>
      </c>
      <c r="AT21" s="14">
        <v>2.8</v>
      </c>
      <c r="AU21" s="14">
        <v>6.5</v>
      </c>
      <c r="AV21" s="14">
        <v>8.9</v>
      </c>
      <c r="AW21" s="14">
        <v>2.2000000000000002</v>
      </c>
      <c r="AX21" s="14">
        <v>7.8</v>
      </c>
      <c r="AY21" s="14">
        <v>5.7</v>
      </c>
      <c r="AZ21" s="14">
        <v>3</v>
      </c>
      <c r="BA21" s="14">
        <v>-3.8</v>
      </c>
      <c r="BB21" s="14">
        <v>6.8</v>
      </c>
      <c r="BC21" s="14">
        <v>4.9000000000000004</v>
      </c>
      <c r="BD21" s="14">
        <v>-0.9</v>
      </c>
      <c r="BE21" s="14">
        <v>0.5</v>
      </c>
      <c r="BF21" s="14">
        <v>2.2999999999999998</v>
      </c>
      <c r="BG21" s="14">
        <v>2.2000000000000002</v>
      </c>
      <c r="BH21" s="14">
        <v>2.2000000000000002</v>
      </c>
      <c r="BI21" s="14">
        <v>2.1</v>
      </c>
    </row>
    <row r="22" spans="1:61" ht="15" customHeight="1" x14ac:dyDescent="0.25">
      <c r="A22" s="12"/>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row>
    <row r="23" spans="1:61" ht="15" customHeight="1" x14ac:dyDescent="0.25">
      <c r="A23" s="12" t="s">
        <v>2</v>
      </c>
      <c r="B23" s="14">
        <v>10.4</v>
      </c>
      <c r="C23" s="14">
        <v>4.7</v>
      </c>
      <c r="D23" s="14">
        <v>7.9</v>
      </c>
      <c r="E23" s="14">
        <v>10.199999999999999</v>
      </c>
      <c r="F23" s="14">
        <v>3.8</v>
      </c>
      <c r="G23" s="14">
        <v>-4.2</v>
      </c>
      <c r="H23" s="14">
        <v>9.3000000000000007</v>
      </c>
      <c r="I23" s="14">
        <v>3.6</v>
      </c>
      <c r="J23" s="14">
        <v>4</v>
      </c>
      <c r="K23" s="14">
        <v>8</v>
      </c>
      <c r="L23" s="14">
        <v>0.7</v>
      </c>
      <c r="M23" s="14">
        <v>0.8</v>
      </c>
      <c r="N23" s="14">
        <v>1.8</v>
      </c>
      <c r="O23" s="14">
        <v>2.2000000000000002</v>
      </c>
      <c r="P23" s="14">
        <v>6.8</v>
      </c>
      <c r="Q23" s="14">
        <v>2.2999999999999998</v>
      </c>
      <c r="R23" s="14">
        <v>4.2</v>
      </c>
      <c r="S23" s="14">
        <v>6.7</v>
      </c>
      <c r="T23" s="14">
        <v>7.8</v>
      </c>
      <c r="U23" s="14">
        <v>8.9</v>
      </c>
      <c r="V23" s="14">
        <v>6.2</v>
      </c>
      <c r="W23" s="14">
        <v>3.6</v>
      </c>
      <c r="X23" s="14">
        <v>4</v>
      </c>
      <c r="Y23" s="14">
        <v>-1.4</v>
      </c>
      <c r="Z23" s="14">
        <v>8</v>
      </c>
      <c r="AA23" s="14">
        <v>8.6</v>
      </c>
      <c r="AB23" s="14"/>
      <c r="AC23" s="14">
        <v>5.4</v>
      </c>
      <c r="AD23" s="14">
        <v>8.8000000000000007</v>
      </c>
      <c r="AE23" s="14">
        <v>7.9</v>
      </c>
      <c r="AF23" s="14">
        <v>5.7</v>
      </c>
      <c r="AG23" s="14">
        <v>12.1</v>
      </c>
      <c r="AH23" s="14">
        <v>0.8</v>
      </c>
      <c r="AI23" s="14">
        <v>1.7</v>
      </c>
      <c r="AJ23" s="14">
        <v>4.0999999999999996</v>
      </c>
      <c r="AK23" s="14">
        <v>8.1999999999999993</v>
      </c>
      <c r="AL23" s="14">
        <v>6.9</v>
      </c>
      <c r="AM23" s="14">
        <v>8.8000000000000007</v>
      </c>
      <c r="AN23" s="14">
        <v>7.6</v>
      </c>
      <c r="AO23" s="14">
        <v>1.8</v>
      </c>
      <c r="AP23" s="14">
        <v>-10.3</v>
      </c>
      <c r="AQ23" s="14">
        <v>10.1</v>
      </c>
      <c r="AR23" s="14">
        <v>5.9</v>
      </c>
      <c r="AS23" s="14">
        <v>1.1000000000000001</v>
      </c>
      <c r="AT23" s="14">
        <v>2.6</v>
      </c>
      <c r="AU23" s="14">
        <v>5.0999999999999996</v>
      </c>
      <c r="AV23" s="14">
        <v>4.2</v>
      </c>
      <c r="AW23" s="14">
        <v>3.8</v>
      </c>
      <c r="AX23" s="14">
        <v>5.5</v>
      </c>
      <c r="AY23" s="14">
        <v>3.9</v>
      </c>
      <c r="AZ23" s="14">
        <v>4.4000000000000004</v>
      </c>
      <c r="BA23" s="14">
        <v>-8.8000000000000007</v>
      </c>
      <c r="BB23" s="14">
        <v>9</v>
      </c>
      <c r="BC23" s="14">
        <v>7.8</v>
      </c>
      <c r="BD23" s="14">
        <v>-0.4</v>
      </c>
      <c r="BE23" s="14">
        <v>1.1000000000000001</v>
      </c>
      <c r="BF23" s="14">
        <v>2.8</v>
      </c>
      <c r="BG23" s="14">
        <v>2.7</v>
      </c>
      <c r="BH23" s="14">
        <v>2.2999999999999998</v>
      </c>
      <c r="BI23" s="14">
        <v>2.2999999999999998</v>
      </c>
    </row>
    <row r="24" spans="1:61" ht="15" customHeight="1" x14ac:dyDescent="0.25">
      <c r="A24" s="12" t="s">
        <v>97</v>
      </c>
      <c r="B24" s="14">
        <v>2.7</v>
      </c>
      <c r="C24" s="14">
        <v>4.5</v>
      </c>
      <c r="D24" s="14">
        <v>1.9</v>
      </c>
      <c r="E24" s="14">
        <v>1.8</v>
      </c>
      <c r="F24" s="14">
        <v>-1</v>
      </c>
      <c r="G24" s="14">
        <v>0.4</v>
      </c>
      <c r="H24" s="14">
        <v>0.4</v>
      </c>
      <c r="I24" s="14">
        <v>-4.7</v>
      </c>
      <c r="J24" s="14">
        <v>-1.5</v>
      </c>
      <c r="K24" s="14">
        <v>0.2</v>
      </c>
      <c r="L24" s="14">
        <v>0.2</v>
      </c>
      <c r="M24" s="14">
        <v>2</v>
      </c>
      <c r="N24" s="14">
        <v>-3.6</v>
      </c>
      <c r="O24" s="14">
        <v>1.1000000000000001</v>
      </c>
      <c r="P24" s="14">
        <v>1.1000000000000001</v>
      </c>
      <c r="Q24" s="14">
        <v>1.7</v>
      </c>
      <c r="R24" s="14">
        <v>-2.6</v>
      </c>
      <c r="S24" s="14">
        <v>-1.8</v>
      </c>
      <c r="T24" s="14">
        <v>0.5</v>
      </c>
      <c r="U24" s="14">
        <v>-0.2</v>
      </c>
      <c r="V24" s="14">
        <v>-0.4</v>
      </c>
      <c r="W24" s="14">
        <v>3.3</v>
      </c>
      <c r="X24" s="14">
        <v>-0.4</v>
      </c>
      <c r="Y24" s="14">
        <v>5.6</v>
      </c>
      <c r="Z24" s="14">
        <v>0.7</v>
      </c>
      <c r="AA24" s="14">
        <v>1.2</v>
      </c>
      <c r="AB24" s="14"/>
      <c r="AC24" s="14">
        <v>-1.3</v>
      </c>
      <c r="AD24" s="14">
        <v>0.8</v>
      </c>
      <c r="AE24" s="14">
        <v>-1.3</v>
      </c>
      <c r="AF24" s="14">
        <v>3.3</v>
      </c>
      <c r="AG24" s="14">
        <v>0</v>
      </c>
      <c r="AH24" s="14">
        <v>0.7</v>
      </c>
      <c r="AI24" s="14">
        <v>-1.2</v>
      </c>
      <c r="AJ24" s="14">
        <v>-2.2999999999999998</v>
      </c>
      <c r="AK24" s="14">
        <v>0</v>
      </c>
      <c r="AL24" s="14">
        <v>-1.2</v>
      </c>
      <c r="AM24" s="14">
        <v>-1.6</v>
      </c>
      <c r="AN24" s="14">
        <v>-2.1</v>
      </c>
      <c r="AO24" s="14">
        <v>-0.1</v>
      </c>
      <c r="AP24" s="14">
        <v>1.6</v>
      </c>
      <c r="AQ24" s="14">
        <v>-0.4</v>
      </c>
      <c r="AR24" s="14">
        <v>-0.3</v>
      </c>
      <c r="AS24" s="14">
        <v>2.6</v>
      </c>
      <c r="AT24" s="14">
        <v>0.4</v>
      </c>
      <c r="AU24" s="14">
        <v>0</v>
      </c>
      <c r="AV24" s="14">
        <v>4.0999999999999996</v>
      </c>
      <c r="AW24" s="14">
        <v>-1.8</v>
      </c>
      <c r="AX24" s="14">
        <v>1.4</v>
      </c>
      <c r="AY24" s="14">
        <v>1</v>
      </c>
      <c r="AZ24" s="14">
        <v>-1.7</v>
      </c>
      <c r="BA24" s="14">
        <v>5</v>
      </c>
      <c r="BB24" s="14">
        <v>-2.1</v>
      </c>
      <c r="BC24" s="14">
        <v>-3.4</v>
      </c>
      <c r="BD24" s="14">
        <v>-0.1</v>
      </c>
      <c r="BE24" s="14">
        <v>-1.4</v>
      </c>
      <c r="BF24" s="14">
        <v>-0.4</v>
      </c>
      <c r="BG24" s="14">
        <v>-0.5</v>
      </c>
      <c r="BH24" s="14">
        <v>-0.2</v>
      </c>
      <c r="BI24" s="14">
        <v>-0.2</v>
      </c>
    </row>
    <row r="25" spans="1:61" ht="15" customHeight="1" x14ac:dyDescent="0.25">
      <c r="A25" s="12" t="s">
        <v>98</v>
      </c>
      <c r="B25" s="14">
        <v>-0.4</v>
      </c>
      <c r="C25" s="14">
        <v>4.4000000000000004</v>
      </c>
      <c r="D25" s="14">
        <v>-0.4</v>
      </c>
      <c r="E25" s="14">
        <v>2.2000000000000002</v>
      </c>
      <c r="F25" s="14">
        <v>0.4</v>
      </c>
      <c r="G25" s="14">
        <v>-1</v>
      </c>
      <c r="H25" s="14">
        <v>0.7</v>
      </c>
      <c r="I25" s="14">
        <v>-5.7</v>
      </c>
      <c r="J25" s="14">
        <v>0.7</v>
      </c>
      <c r="K25" s="14">
        <v>-0.1</v>
      </c>
      <c r="L25" s="14">
        <v>2.9</v>
      </c>
      <c r="M25" s="14">
        <v>6.8</v>
      </c>
      <c r="N25" s="14">
        <v>-0.5</v>
      </c>
      <c r="O25" s="14">
        <v>-0.9</v>
      </c>
      <c r="P25" s="14">
        <v>0.5</v>
      </c>
      <c r="Q25" s="14">
        <v>1.7</v>
      </c>
      <c r="R25" s="14">
        <v>-6.9</v>
      </c>
      <c r="S25" s="14">
        <v>-1.5</v>
      </c>
      <c r="T25" s="14">
        <v>-0.5</v>
      </c>
      <c r="U25" s="14">
        <v>-1.4</v>
      </c>
      <c r="V25" s="14">
        <v>0</v>
      </c>
      <c r="W25" s="14">
        <v>2</v>
      </c>
      <c r="X25" s="14">
        <v>-1.3</v>
      </c>
      <c r="Y25" s="14">
        <v>4.5999999999999996</v>
      </c>
      <c r="Z25" s="14">
        <v>-2.9</v>
      </c>
      <c r="AA25" s="14">
        <v>-2.5</v>
      </c>
      <c r="AB25" s="14"/>
      <c r="AC25" s="14">
        <v>-1.5</v>
      </c>
      <c r="AD25" s="14">
        <v>-0.8</v>
      </c>
      <c r="AE25" s="14">
        <v>-2.9</v>
      </c>
      <c r="AF25" s="14">
        <v>1.8</v>
      </c>
      <c r="AG25" s="14">
        <v>-5.6</v>
      </c>
      <c r="AH25" s="14">
        <v>-0.3</v>
      </c>
      <c r="AI25" s="14">
        <v>-0.1</v>
      </c>
      <c r="AJ25" s="14">
        <v>-5</v>
      </c>
      <c r="AK25" s="14">
        <v>-5</v>
      </c>
      <c r="AL25" s="14">
        <v>-2.7</v>
      </c>
      <c r="AM25" s="14">
        <v>-4.9000000000000004</v>
      </c>
      <c r="AN25" s="14">
        <v>-2.5</v>
      </c>
      <c r="AO25" s="14">
        <v>-2.5</v>
      </c>
      <c r="AP25" s="14">
        <v>3.9</v>
      </c>
      <c r="AQ25" s="14">
        <v>-3.5</v>
      </c>
      <c r="AR25" s="14">
        <v>3</v>
      </c>
      <c r="AS25" s="14">
        <v>2.8</v>
      </c>
      <c r="AT25" s="14">
        <v>1.6</v>
      </c>
      <c r="AU25" s="14">
        <v>3.2</v>
      </c>
      <c r="AV25" s="14">
        <v>6.8</v>
      </c>
      <c r="AW25" s="14">
        <v>-3.1</v>
      </c>
      <c r="AX25" s="14">
        <v>2.4</v>
      </c>
      <c r="AY25" s="14">
        <v>2.1</v>
      </c>
      <c r="AZ25" s="14">
        <v>-2.6</v>
      </c>
      <c r="BA25" s="14">
        <v>4</v>
      </c>
      <c r="BB25" s="14">
        <v>-4.3</v>
      </c>
      <c r="BC25" s="14">
        <v>-3.2</v>
      </c>
      <c r="BD25" s="14">
        <v>-0.7</v>
      </c>
      <c r="BE25" s="14">
        <v>-1.6</v>
      </c>
      <c r="BF25" s="14">
        <v>-1</v>
      </c>
      <c r="BG25" s="14">
        <v>-0.7</v>
      </c>
      <c r="BH25" s="14">
        <v>-0.4</v>
      </c>
      <c r="BI25" s="14">
        <v>-0.3</v>
      </c>
    </row>
    <row r="26" spans="1:61" ht="15" customHeight="1" x14ac:dyDescent="0.25">
      <c r="A26" s="12"/>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row>
    <row r="27" spans="1:61" ht="15" customHeight="1" x14ac:dyDescent="0.25">
      <c r="A27" s="21" t="s">
        <v>78</v>
      </c>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row>
    <row r="28" spans="1:61" ht="15" customHeight="1" x14ac:dyDescent="0.25">
      <c r="A28" s="3" t="s">
        <v>99</v>
      </c>
      <c r="B28" s="14">
        <v>7.5</v>
      </c>
      <c r="C28" s="14">
        <v>5.8</v>
      </c>
      <c r="D28" s="14">
        <v>1.9</v>
      </c>
      <c r="E28" s="14">
        <v>9.5</v>
      </c>
      <c r="F28" s="14">
        <v>34</v>
      </c>
      <c r="G28" s="14">
        <v>6.2</v>
      </c>
      <c r="H28" s="14">
        <v>6.9</v>
      </c>
      <c r="I28" s="14">
        <v>4.9000000000000004</v>
      </c>
      <c r="J28" s="14">
        <v>1.8</v>
      </c>
      <c r="K28" s="14">
        <v>8.1999999999999993</v>
      </c>
      <c r="L28" s="14">
        <v>11.9</v>
      </c>
      <c r="M28" s="14">
        <v>9.3000000000000007</v>
      </c>
      <c r="N28" s="14">
        <v>3.5</v>
      </c>
      <c r="O28" s="14">
        <v>1.1000000000000001</v>
      </c>
      <c r="P28" s="14">
        <v>3.4</v>
      </c>
      <c r="Q28" s="14">
        <v>3.5</v>
      </c>
      <c r="R28" s="14">
        <v>-15.9</v>
      </c>
      <c r="S28" s="14">
        <v>-2.5</v>
      </c>
      <c r="T28" s="14">
        <v>-0.5</v>
      </c>
      <c r="U28" s="14">
        <v>4.3</v>
      </c>
      <c r="V28" s="14">
        <v>-1.1000000000000001</v>
      </c>
      <c r="W28" s="14">
        <v>-0.2</v>
      </c>
      <c r="X28" s="14">
        <v>-1.6</v>
      </c>
      <c r="Y28" s="14">
        <v>-2.7</v>
      </c>
      <c r="Z28" s="14">
        <v>0</v>
      </c>
      <c r="AA28" s="14">
        <v>0.2</v>
      </c>
      <c r="AB28" s="14"/>
      <c r="AC28" s="14">
        <v>0.7</v>
      </c>
      <c r="AD28" s="14">
        <v>1.6</v>
      </c>
      <c r="AE28" s="14">
        <v>-2.9</v>
      </c>
      <c r="AF28" s="14">
        <v>-0.8</v>
      </c>
      <c r="AG28" s="14">
        <v>5.9</v>
      </c>
      <c r="AH28" s="14">
        <v>-1.3</v>
      </c>
      <c r="AI28" s="14">
        <v>-2.6</v>
      </c>
      <c r="AJ28" s="14">
        <v>-0.9</v>
      </c>
      <c r="AK28" s="14">
        <v>1.3</v>
      </c>
      <c r="AL28" s="14">
        <v>2.9</v>
      </c>
      <c r="AM28" s="14">
        <v>2.8</v>
      </c>
      <c r="AN28" s="14">
        <v>1.8</v>
      </c>
      <c r="AO28" s="14">
        <v>4.4000000000000004</v>
      </c>
      <c r="AP28" s="14">
        <v>-7.2</v>
      </c>
      <c r="AQ28" s="14">
        <v>6.9</v>
      </c>
      <c r="AR28" s="14">
        <v>6.8</v>
      </c>
      <c r="AS28" s="14">
        <v>2.2999999999999998</v>
      </c>
      <c r="AT28" s="14">
        <v>-1.1000000000000001</v>
      </c>
      <c r="AU28" s="14">
        <v>-1.8</v>
      </c>
      <c r="AV28" s="14">
        <v>-3.1</v>
      </c>
      <c r="AW28" s="14">
        <v>-3.3</v>
      </c>
      <c r="AX28" s="14">
        <v>3</v>
      </c>
      <c r="AY28" s="14">
        <v>2.1</v>
      </c>
      <c r="AZ28" s="14">
        <v>-0.2</v>
      </c>
      <c r="BA28" s="14">
        <v>-3.3</v>
      </c>
      <c r="BB28" s="14">
        <v>10.7</v>
      </c>
      <c r="BC28" s="14">
        <v>22.1</v>
      </c>
      <c r="BD28" s="14">
        <v>-3.4</v>
      </c>
      <c r="BE28" s="14">
        <v>-0.7</v>
      </c>
      <c r="BF28" s="14">
        <v>1.4</v>
      </c>
      <c r="BG28" s="14">
        <v>0.4</v>
      </c>
      <c r="BH28" s="14">
        <v>0.5</v>
      </c>
      <c r="BI28" s="14">
        <v>0.6</v>
      </c>
    </row>
    <row r="29" spans="1:61" ht="15" customHeight="1" x14ac:dyDescent="0.25">
      <c r="A29" s="3" t="s">
        <v>112</v>
      </c>
      <c r="B29" s="14">
        <v>7.1</v>
      </c>
      <c r="C29" s="14">
        <v>3.9</v>
      </c>
      <c r="D29" s="14">
        <v>2.4</v>
      </c>
      <c r="E29" s="14">
        <v>6.9</v>
      </c>
      <c r="F29" s="14">
        <v>20.9</v>
      </c>
      <c r="G29" s="14">
        <v>6.2</v>
      </c>
      <c r="H29" s="14">
        <v>5.8</v>
      </c>
      <c r="I29" s="14">
        <v>4.3</v>
      </c>
      <c r="J29" s="14">
        <v>1.5</v>
      </c>
      <c r="K29" s="14">
        <v>6.3</v>
      </c>
      <c r="L29" s="14">
        <v>7.3</v>
      </c>
      <c r="M29" s="14">
        <v>6</v>
      </c>
      <c r="N29" s="14">
        <v>3.8</v>
      </c>
      <c r="O29" s="14">
        <v>1.2</v>
      </c>
      <c r="P29" s="14">
        <v>2.7</v>
      </c>
      <c r="Q29" s="14">
        <v>3.3</v>
      </c>
      <c r="R29" s="14">
        <v>-6</v>
      </c>
      <c r="S29" s="14">
        <v>-2</v>
      </c>
      <c r="T29" s="14">
        <v>1.8</v>
      </c>
      <c r="U29" s="14">
        <v>2.9</v>
      </c>
      <c r="V29" s="14">
        <v>-1.4</v>
      </c>
      <c r="W29" s="14">
        <v>0.9</v>
      </c>
      <c r="X29" s="14">
        <v>-0.2</v>
      </c>
      <c r="Y29" s="14">
        <v>-1</v>
      </c>
      <c r="Z29" s="14">
        <v>1.3</v>
      </c>
      <c r="AA29" s="14">
        <v>0.7</v>
      </c>
      <c r="AB29" s="14"/>
      <c r="AC29" s="14">
        <v>-0.9</v>
      </c>
      <c r="AD29" s="14">
        <v>1.1000000000000001</v>
      </c>
      <c r="AE29" s="14">
        <v>-0.2</v>
      </c>
      <c r="AF29" s="14">
        <v>-0.9</v>
      </c>
      <c r="AG29" s="14">
        <v>3.8</v>
      </c>
      <c r="AH29" s="14">
        <v>-0.2</v>
      </c>
      <c r="AI29" s="14">
        <v>-0.5</v>
      </c>
      <c r="AJ29" s="14">
        <v>0.5</v>
      </c>
      <c r="AK29" s="14">
        <v>0.3</v>
      </c>
      <c r="AL29" s="14">
        <v>0.1</v>
      </c>
      <c r="AM29" s="14">
        <v>1.5</v>
      </c>
      <c r="AN29" s="14">
        <v>1.9</v>
      </c>
      <c r="AO29" s="14">
        <v>1.7</v>
      </c>
      <c r="AP29" s="14">
        <v>-1.7</v>
      </c>
      <c r="AQ29" s="14">
        <v>3.9</v>
      </c>
      <c r="AR29" s="14">
        <v>3.8</v>
      </c>
      <c r="AS29" s="14">
        <v>0.3</v>
      </c>
      <c r="AT29" s="14">
        <v>0.3</v>
      </c>
      <c r="AU29" s="14">
        <v>-0.4</v>
      </c>
      <c r="AV29" s="14">
        <v>1.6</v>
      </c>
      <c r="AW29" s="14">
        <v>-0.7</v>
      </c>
      <c r="AX29" s="14">
        <v>1.1000000000000001</v>
      </c>
      <c r="AY29" s="14">
        <v>0.3</v>
      </c>
      <c r="AZ29" s="14">
        <v>0.9</v>
      </c>
      <c r="BA29" s="14">
        <v>1</v>
      </c>
      <c r="BB29" s="14">
        <v>5.7</v>
      </c>
      <c r="BC29" s="14">
        <v>9.4</v>
      </c>
      <c r="BD29" s="14">
        <v>1.9</v>
      </c>
      <c r="BE29" s="14">
        <v>1.2</v>
      </c>
      <c r="BF29" s="14">
        <v>1.1000000000000001</v>
      </c>
      <c r="BG29" s="14">
        <v>1.4</v>
      </c>
      <c r="BH29" s="14">
        <v>1.3</v>
      </c>
      <c r="BI29" s="14">
        <v>1.2</v>
      </c>
    </row>
    <row r="30" spans="1:61" ht="15" customHeight="1" x14ac:dyDescent="0.25">
      <c r="A30" s="12" t="s">
        <v>109</v>
      </c>
      <c r="B30" s="14">
        <v>11.5</v>
      </c>
      <c r="C30" s="14">
        <v>21.3</v>
      </c>
      <c r="D30" s="14">
        <v>-9.4</v>
      </c>
      <c r="E30" s="14">
        <v>36.9</v>
      </c>
      <c r="F30" s="14">
        <v>136.6</v>
      </c>
      <c r="G30" s="14">
        <v>6.6</v>
      </c>
      <c r="H30" s="14">
        <v>13.9</v>
      </c>
      <c r="I30" s="14">
        <v>7.9</v>
      </c>
      <c r="J30" s="14">
        <v>5.4</v>
      </c>
      <c r="K30" s="14">
        <v>18</v>
      </c>
      <c r="L30" s="14">
        <v>43</v>
      </c>
      <c r="M30" s="14">
        <v>34.1</v>
      </c>
      <c r="N30" s="14">
        <v>2.5</v>
      </c>
      <c r="O30" s="14">
        <v>-1.6</v>
      </c>
      <c r="P30" s="14">
        <v>6.6</v>
      </c>
      <c r="Q30" s="14">
        <v>9.6</v>
      </c>
      <c r="R30" s="14">
        <v>-51.8</v>
      </c>
      <c r="S30" s="14">
        <v>-4.2</v>
      </c>
      <c r="T30" s="14">
        <v>-18.3</v>
      </c>
      <c r="U30" s="14">
        <v>25</v>
      </c>
      <c r="V30" s="14">
        <v>7.4</v>
      </c>
      <c r="W30" s="14">
        <v>-5</v>
      </c>
      <c r="X30" s="14">
        <v>-8.8000000000000007</v>
      </c>
      <c r="Y30" s="14">
        <v>-10.3</v>
      </c>
      <c r="Z30" s="14">
        <v>-9.4</v>
      </c>
      <c r="AA30" s="14">
        <v>-1.5</v>
      </c>
      <c r="AB30" s="14"/>
      <c r="AC30" s="14">
        <v>18</v>
      </c>
      <c r="AD30" s="14">
        <v>6.3</v>
      </c>
      <c r="AE30" s="14">
        <v>-20.9</v>
      </c>
      <c r="AF30" s="14">
        <v>22.5</v>
      </c>
      <c r="AG30" s="14">
        <v>57.6</v>
      </c>
      <c r="AH30" s="14">
        <v>-5.4</v>
      </c>
      <c r="AI30" s="14">
        <v>-7.9</v>
      </c>
      <c r="AJ30" s="14">
        <v>0.1</v>
      </c>
      <c r="AK30" s="14">
        <v>17</v>
      </c>
      <c r="AL30" s="14">
        <v>31.9</v>
      </c>
      <c r="AM30" s="14">
        <v>18.2</v>
      </c>
      <c r="AN30" s="14">
        <v>3.9</v>
      </c>
      <c r="AO30" s="14">
        <v>23</v>
      </c>
      <c r="AP30" s="14">
        <v>-30.4</v>
      </c>
      <c r="AQ30" s="14">
        <v>27.1</v>
      </c>
      <c r="AR30" s="14">
        <v>27.1</v>
      </c>
      <c r="AS30" s="14">
        <v>8.6</v>
      </c>
      <c r="AT30" s="14">
        <v>-5.8</v>
      </c>
      <c r="AU30" s="14">
        <v>-8.5</v>
      </c>
      <c r="AV30" s="14">
        <v>-29.9</v>
      </c>
      <c r="AW30" s="14">
        <v>-18.100000000000001</v>
      </c>
      <c r="AX30" s="14">
        <v>22.4</v>
      </c>
      <c r="AY30" s="14">
        <v>18</v>
      </c>
      <c r="AZ30" s="14">
        <v>-6.1</v>
      </c>
      <c r="BA30" s="14">
        <v>-27.6</v>
      </c>
      <c r="BB30" s="14">
        <v>62</v>
      </c>
      <c r="BC30" s="14">
        <v>98.6</v>
      </c>
      <c r="BD30" s="14">
        <v>-18.7</v>
      </c>
      <c r="BE30" s="14">
        <v>-6.8</v>
      </c>
      <c r="BF30" s="14">
        <v>2.4</v>
      </c>
      <c r="BG30" s="14">
        <v>-5.5</v>
      </c>
      <c r="BH30" s="14">
        <v>-5</v>
      </c>
      <c r="BI30" s="14">
        <v>-3.5</v>
      </c>
    </row>
    <row r="31" spans="1:61" ht="15" customHeight="1" x14ac:dyDescent="0.25">
      <c r="A31" s="12" t="s">
        <v>110</v>
      </c>
      <c r="B31" s="14">
        <v>6.7</v>
      </c>
      <c r="C31" s="14">
        <v>4</v>
      </c>
      <c r="D31" s="14">
        <v>9.9</v>
      </c>
      <c r="E31" s="14">
        <v>5.5</v>
      </c>
      <c r="F31" s="14">
        <v>35.700000000000003</v>
      </c>
      <c r="G31" s="14">
        <v>5.4</v>
      </c>
      <c r="H31" s="14">
        <v>4.5</v>
      </c>
      <c r="I31" s="14">
        <v>5.0999999999999996</v>
      </c>
      <c r="J31" s="14">
        <v>-0.1</v>
      </c>
      <c r="K31" s="14">
        <v>8</v>
      </c>
      <c r="L31" s="14">
        <v>6.6</v>
      </c>
      <c r="M31" s="14">
        <v>2.8</v>
      </c>
      <c r="N31" s="14">
        <v>3.3</v>
      </c>
      <c r="O31" s="14">
        <v>3.5</v>
      </c>
      <c r="P31" s="14">
        <v>3.2</v>
      </c>
      <c r="Q31" s="14">
        <v>-1.4</v>
      </c>
      <c r="R31" s="14">
        <v>-10</v>
      </c>
      <c r="S31" s="14">
        <v>-3.2</v>
      </c>
      <c r="T31" s="14">
        <v>1.3</v>
      </c>
      <c r="U31" s="14">
        <v>0.9</v>
      </c>
      <c r="V31" s="14">
        <v>-4</v>
      </c>
      <c r="W31" s="14">
        <v>-1.7</v>
      </c>
      <c r="X31" s="14">
        <v>-2.8</v>
      </c>
      <c r="Y31" s="14">
        <v>-4.7</v>
      </c>
      <c r="Z31" s="14">
        <v>-0.6</v>
      </c>
      <c r="AA31" s="14">
        <v>-0.6</v>
      </c>
      <c r="AB31" s="14"/>
      <c r="AC31" s="14">
        <v>-0.5</v>
      </c>
      <c r="AD31" s="14">
        <v>1.5</v>
      </c>
      <c r="AE31" s="14">
        <v>-4</v>
      </c>
      <c r="AF31" s="14">
        <v>-4.5</v>
      </c>
      <c r="AG31" s="14">
        <v>0.4</v>
      </c>
      <c r="AH31" s="14">
        <v>-2.1</v>
      </c>
      <c r="AI31" s="14">
        <v>-5</v>
      </c>
      <c r="AJ31" s="14">
        <v>-3.6</v>
      </c>
      <c r="AK31" s="14">
        <v>-1.2</v>
      </c>
      <c r="AL31" s="14">
        <v>-1</v>
      </c>
      <c r="AM31" s="14">
        <v>-0.4</v>
      </c>
      <c r="AN31" s="14">
        <v>0.8</v>
      </c>
      <c r="AO31" s="14">
        <v>1.1000000000000001</v>
      </c>
      <c r="AP31" s="14">
        <v>-3.7</v>
      </c>
      <c r="AQ31" s="14">
        <v>4.2</v>
      </c>
      <c r="AR31" s="14">
        <v>2.6</v>
      </c>
      <c r="AS31" s="14">
        <v>1.6</v>
      </c>
      <c r="AT31" s="14">
        <v>-0.4</v>
      </c>
      <c r="AU31" s="14">
        <v>-0.6</v>
      </c>
      <c r="AV31" s="14">
        <v>2</v>
      </c>
      <c r="AW31" s="14">
        <v>-2.5</v>
      </c>
      <c r="AX31" s="14">
        <v>0.9</v>
      </c>
      <c r="AY31" s="14">
        <v>0.2</v>
      </c>
      <c r="AZ31" s="14">
        <v>0.1</v>
      </c>
      <c r="BA31" s="14">
        <v>-2.9</v>
      </c>
      <c r="BB31" s="14">
        <v>7.5</v>
      </c>
      <c r="BC31" s="14">
        <v>16.899999999999999</v>
      </c>
      <c r="BD31" s="14">
        <v>-2.6</v>
      </c>
      <c r="BE31" s="14">
        <v>-0.9</v>
      </c>
      <c r="BF31" s="14">
        <v>1.5</v>
      </c>
      <c r="BG31" s="14">
        <v>1.4</v>
      </c>
      <c r="BH31" s="14">
        <v>1.3</v>
      </c>
      <c r="BI31" s="14">
        <v>1.2</v>
      </c>
    </row>
    <row r="32" spans="1:61" ht="15" customHeight="1" x14ac:dyDescent="0.25">
      <c r="A32" s="12"/>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row>
    <row r="33" spans="1:61" ht="15" customHeight="1" x14ac:dyDescent="0.25">
      <c r="A33" s="3" t="s">
        <v>149</v>
      </c>
      <c r="B33" s="14">
        <v>7</v>
      </c>
      <c r="C33" s="14">
        <v>3.9</v>
      </c>
      <c r="D33" s="14">
        <v>3.5</v>
      </c>
      <c r="E33" s="14">
        <v>6.6</v>
      </c>
      <c r="F33" s="14">
        <v>23.2</v>
      </c>
      <c r="G33" s="14">
        <v>6.1</v>
      </c>
      <c r="H33" s="14">
        <v>5.6</v>
      </c>
      <c r="I33" s="14">
        <v>4.4000000000000004</v>
      </c>
      <c r="J33" s="14">
        <v>1.3</v>
      </c>
      <c r="K33" s="14">
        <v>6.5</v>
      </c>
      <c r="L33" s="14">
        <v>7.2</v>
      </c>
      <c r="M33" s="14">
        <v>5.5</v>
      </c>
      <c r="N33" s="14">
        <v>3.7</v>
      </c>
      <c r="O33" s="14">
        <v>1.6</v>
      </c>
      <c r="P33" s="14">
        <v>2.8</v>
      </c>
      <c r="Q33" s="14">
        <v>2.4</v>
      </c>
      <c r="R33" s="14">
        <v>-6.9</v>
      </c>
      <c r="S33" s="14">
        <v>-2.2999999999999998</v>
      </c>
      <c r="T33" s="14">
        <v>1.6</v>
      </c>
      <c r="U33" s="14">
        <v>2.4</v>
      </c>
      <c r="V33" s="14">
        <v>-2</v>
      </c>
      <c r="W33" s="14">
        <v>0.3</v>
      </c>
      <c r="X33" s="14">
        <v>-0.8</v>
      </c>
      <c r="Y33" s="14">
        <v>-2</v>
      </c>
      <c r="Z33" s="14">
        <v>0.8</v>
      </c>
      <c r="AA33" s="14">
        <v>0.3</v>
      </c>
      <c r="AB33" s="14"/>
      <c r="AC33" s="14">
        <v>-0.7</v>
      </c>
      <c r="AD33" s="14">
        <v>1.2</v>
      </c>
      <c r="AE33" s="14">
        <v>-1.4</v>
      </c>
      <c r="AF33" s="14">
        <v>-2.1</v>
      </c>
      <c r="AG33" s="14">
        <v>2.5</v>
      </c>
      <c r="AH33" s="14">
        <v>-0.9</v>
      </c>
      <c r="AI33" s="14">
        <v>-2.1</v>
      </c>
      <c r="AJ33" s="14">
        <v>-1</v>
      </c>
      <c r="AK33" s="14">
        <v>-0.3</v>
      </c>
      <c r="AL33" s="14">
        <v>-0.3</v>
      </c>
      <c r="AM33" s="14">
        <v>0.7</v>
      </c>
      <c r="AN33" s="14">
        <v>1.4</v>
      </c>
      <c r="AO33" s="14">
        <v>1.5</v>
      </c>
      <c r="AP33" s="14">
        <v>-2.5</v>
      </c>
      <c r="AQ33" s="14">
        <v>4.0999999999999996</v>
      </c>
      <c r="AR33" s="14">
        <v>3.4</v>
      </c>
      <c r="AS33" s="14">
        <v>0.8</v>
      </c>
      <c r="AT33" s="14">
        <v>0</v>
      </c>
      <c r="AU33" s="14">
        <v>-0.4</v>
      </c>
      <c r="AV33" s="14">
        <v>1.7</v>
      </c>
      <c r="AW33" s="14">
        <v>-1.3</v>
      </c>
      <c r="AX33" s="14">
        <v>1</v>
      </c>
      <c r="AY33" s="14">
        <v>0.3</v>
      </c>
      <c r="AZ33" s="14">
        <v>0.6</v>
      </c>
      <c r="BA33" s="14">
        <v>-0.4</v>
      </c>
      <c r="BB33" s="14">
        <v>6.3</v>
      </c>
      <c r="BC33" s="14">
        <v>12.3</v>
      </c>
      <c r="BD33" s="14">
        <v>0.1</v>
      </c>
      <c r="BE33" s="14">
        <v>0.4</v>
      </c>
      <c r="BF33" s="14">
        <v>1.3</v>
      </c>
      <c r="BG33" s="14">
        <v>1.4</v>
      </c>
      <c r="BH33" s="14">
        <v>1.3</v>
      </c>
      <c r="BI33" s="14">
        <v>1.2</v>
      </c>
    </row>
    <row r="34" spans="1:61" ht="15" customHeight="1" x14ac:dyDescent="0.25">
      <c r="A34" s="12"/>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row>
    <row r="35" spans="1:61" ht="15" customHeight="1" x14ac:dyDescent="0.25">
      <c r="A35" s="12" t="s">
        <v>10</v>
      </c>
      <c r="B35" s="14">
        <v>5.2</v>
      </c>
      <c r="C35" s="14">
        <v>3.4</v>
      </c>
      <c r="D35" s="14">
        <v>2.6</v>
      </c>
      <c r="E35" s="14">
        <v>8</v>
      </c>
      <c r="F35" s="14">
        <v>27.6</v>
      </c>
      <c r="G35" s="14">
        <v>6.9</v>
      </c>
      <c r="H35" s="14">
        <v>6.7</v>
      </c>
      <c r="I35" s="14">
        <v>3.4</v>
      </c>
      <c r="J35" s="14">
        <v>0.6</v>
      </c>
      <c r="K35" s="14">
        <v>7.8</v>
      </c>
      <c r="L35" s="14">
        <v>11.9</v>
      </c>
      <c r="M35" s="14">
        <v>12.1</v>
      </c>
      <c r="N35" s="14">
        <v>4.4000000000000004</v>
      </c>
      <c r="O35" s="14">
        <v>0.5</v>
      </c>
      <c r="P35" s="14">
        <v>4.5999999999999996</v>
      </c>
      <c r="Q35" s="14">
        <v>2.1</v>
      </c>
      <c r="R35" s="14">
        <v>-14</v>
      </c>
      <c r="S35" s="14">
        <v>-5</v>
      </c>
      <c r="T35" s="14">
        <v>0.3</v>
      </c>
      <c r="U35" s="14">
        <v>3.7</v>
      </c>
      <c r="V35" s="14">
        <v>-0.8</v>
      </c>
      <c r="W35" s="14">
        <v>0.3</v>
      </c>
      <c r="X35" s="14">
        <v>-2</v>
      </c>
      <c r="Y35" s="14">
        <v>-2.2999999999999998</v>
      </c>
      <c r="Z35" s="14">
        <v>0.4</v>
      </c>
      <c r="AA35" s="14">
        <v>0.8</v>
      </c>
      <c r="AB35" s="14"/>
      <c r="AC35" s="14">
        <v>0.7</v>
      </c>
      <c r="AD35" s="14">
        <v>2.7</v>
      </c>
      <c r="AE35" s="14">
        <v>-1.6</v>
      </c>
      <c r="AF35" s="14">
        <v>-1.4</v>
      </c>
      <c r="AG35" s="14">
        <v>5.8</v>
      </c>
      <c r="AH35" s="14">
        <v>0.4</v>
      </c>
      <c r="AI35" s="14">
        <v>-1.8</v>
      </c>
      <c r="AJ35" s="14">
        <v>-0.9</v>
      </c>
      <c r="AK35" s="14">
        <v>0.8</v>
      </c>
      <c r="AL35" s="14">
        <v>3.1</v>
      </c>
      <c r="AM35" s="14">
        <v>2.9</v>
      </c>
      <c r="AN35" s="14">
        <v>1.4</v>
      </c>
      <c r="AO35" s="14">
        <v>4.2</v>
      </c>
      <c r="AP35" s="14">
        <v>-6.2</v>
      </c>
      <c r="AQ35" s="14">
        <v>4.5999999999999996</v>
      </c>
      <c r="AR35" s="14">
        <v>4.7</v>
      </c>
      <c r="AS35" s="14">
        <v>2.4</v>
      </c>
      <c r="AT35" s="14">
        <v>-0.9</v>
      </c>
      <c r="AU35" s="14">
        <v>-1.8</v>
      </c>
      <c r="AV35" s="14">
        <v>-1.9</v>
      </c>
      <c r="AW35" s="14">
        <v>-2.7</v>
      </c>
      <c r="AX35" s="14">
        <v>2.7</v>
      </c>
      <c r="AY35" s="14">
        <v>2.1</v>
      </c>
      <c r="AZ35" s="14">
        <v>0.5</v>
      </c>
      <c r="BA35" s="14">
        <v>-2.6</v>
      </c>
      <c r="BB35" s="14">
        <v>8.6999999999999993</v>
      </c>
      <c r="BC35" s="14">
        <v>19.100000000000001</v>
      </c>
      <c r="BD35" s="14">
        <v>-0.9</v>
      </c>
      <c r="BE35" s="14">
        <v>1</v>
      </c>
      <c r="BF35" s="14">
        <v>1.7</v>
      </c>
      <c r="BG35" s="14">
        <v>0.9</v>
      </c>
      <c r="BH35" s="14">
        <v>0.7</v>
      </c>
      <c r="BI35" s="14">
        <v>0.9</v>
      </c>
    </row>
    <row r="36" spans="1:61" ht="15" customHeight="1" x14ac:dyDescent="0.25">
      <c r="A36" s="3" t="s">
        <v>111</v>
      </c>
      <c r="B36" s="14">
        <v>4.9000000000000004</v>
      </c>
      <c r="C36" s="14">
        <v>2.6</v>
      </c>
      <c r="D36" s="14">
        <v>3.3</v>
      </c>
      <c r="E36" s="14">
        <v>6.8</v>
      </c>
      <c r="F36" s="14">
        <v>18.899999999999999</v>
      </c>
      <c r="G36" s="14">
        <v>6.6</v>
      </c>
      <c r="H36" s="14">
        <v>5.2</v>
      </c>
      <c r="I36" s="14">
        <v>2.5</v>
      </c>
      <c r="J36" s="14">
        <v>0.2</v>
      </c>
      <c r="K36" s="14">
        <v>6.3</v>
      </c>
      <c r="L36" s="14">
        <v>6.8</v>
      </c>
      <c r="M36" s="14">
        <v>8.5</v>
      </c>
      <c r="N36" s="14">
        <v>3.8</v>
      </c>
      <c r="O36" s="14">
        <v>1.1000000000000001</v>
      </c>
      <c r="P36" s="14">
        <v>4.0999999999999996</v>
      </c>
      <c r="Q36" s="14">
        <v>1.8</v>
      </c>
      <c r="R36" s="14">
        <v>-6</v>
      </c>
      <c r="S36" s="14">
        <v>-2.9</v>
      </c>
      <c r="T36" s="14">
        <v>1.3</v>
      </c>
      <c r="U36" s="14">
        <v>3.6</v>
      </c>
      <c r="V36" s="14">
        <v>-1.3</v>
      </c>
      <c r="W36" s="14">
        <v>0.8</v>
      </c>
      <c r="X36" s="14">
        <v>-0.6</v>
      </c>
      <c r="Y36" s="14">
        <v>-1.5</v>
      </c>
      <c r="Z36" s="14">
        <v>1.6</v>
      </c>
      <c r="AA36" s="14">
        <v>1.9</v>
      </c>
      <c r="AB36" s="14"/>
      <c r="AC36" s="14">
        <v>0</v>
      </c>
      <c r="AD36" s="14">
        <v>2.7</v>
      </c>
      <c r="AE36" s="14">
        <v>0.5</v>
      </c>
      <c r="AF36" s="14">
        <v>-0.8</v>
      </c>
      <c r="AG36" s="14">
        <v>5.3</v>
      </c>
      <c r="AH36" s="14">
        <v>1.5</v>
      </c>
      <c r="AI36" s="14">
        <v>0.7</v>
      </c>
      <c r="AJ36" s="14">
        <v>0.2</v>
      </c>
      <c r="AK36" s="14">
        <v>0.9</v>
      </c>
      <c r="AL36" s="14">
        <v>2.1</v>
      </c>
      <c r="AM36" s="14">
        <v>2</v>
      </c>
      <c r="AN36" s="14">
        <v>1.9</v>
      </c>
      <c r="AO36" s="14">
        <v>2.4</v>
      </c>
      <c r="AP36" s="14">
        <v>-3</v>
      </c>
      <c r="AQ36" s="14">
        <v>2.7</v>
      </c>
      <c r="AR36" s="14">
        <v>2.1</v>
      </c>
      <c r="AS36" s="14">
        <v>1.1000000000000001</v>
      </c>
      <c r="AT36" s="14">
        <v>0.1</v>
      </c>
      <c r="AU36" s="14">
        <v>-0.6</v>
      </c>
      <c r="AV36" s="14">
        <v>0.8</v>
      </c>
      <c r="AW36" s="14">
        <v>-0.9</v>
      </c>
      <c r="AX36" s="14">
        <v>1.8</v>
      </c>
      <c r="AY36" s="14">
        <v>1.7</v>
      </c>
      <c r="AZ36" s="14">
        <v>1.3</v>
      </c>
      <c r="BA36" s="14">
        <v>0.5</v>
      </c>
      <c r="BB36" s="14">
        <v>5.4</v>
      </c>
      <c r="BC36" s="14">
        <v>11.5</v>
      </c>
      <c r="BD36" s="14">
        <v>3.6</v>
      </c>
      <c r="BE36" s="14">
        <v>3.1</v>
      </c>
      <c r="BF36" s="14">
        <v>1.8</v>
      </c>
      <c r="BG36" s="14">
        <v>1.6</v>
      </c>
      <c r="BH36" s="14">
        <v>1.3</v>
      </c>
      <c r="BI36" s="14">
        <v>1.3</v>
      </c>
    </row>
    <row r="37" spans="1:61" ht="15" customHeight="1" x14ac:dyDescent="0.25">
      <c r="A37" s="12" t="s">
        <v>109</v>
      </c>
      <c r="B37" s="14">
        <v>9</v>
      </c>
      <c r="C37" s="14">
        <v>11.9</v>
      </c>
      <c r="D37" s="14">
        <v>-3</v>
      </c>
      <c r="E37" s="14">
        <v>17.399999999999999</v>
      </c>
      <c r="F37" s="14">
        <v>95.8</v>
      </c>
      <c r="G37" s="14">
        <v>10</v>
      </c>
      <c r="H37" s="14">
        <v>15.9</v>
      </c>
      <c r="I37" s="14">
        <v>7.9</v>
      </c>
      <c r="J37" s="14">
        <v>3.1</v>
      </c>
      <c r="K37" s="14">
        <v>17.3</v>
      </c>
      <c r="L37" s="14">
        <v>41.3</v>
      </c>
      <c r="M37" s="14">
        <v>33.4</v>
      </c>
      <c r="N37" s="14">
        <v>7.5</v>
      </c>
      <c r="O37" s="14">
        <v>-2.5</v>
      </c>
      <c r="P37" s="14">
        <v>7.3</v>
      </c>
      <c r="Q37" s="14">
        <v>5.0999999999999996</v>
      </c>
      <c r="R37" s="14">
        <v>-46.6</v>
      </c>
      <c r="S37" s="14">
        <v>-22</v>
      </c>
      <c r="T37" s="14">
        <v>-11.3</v>
      </c>
      <c r="U37" s="14">
        <v>16.100000000000001</v>
      </c>
      <c r="V37" s="14">
        <v>15.4</v>
      </c>
      <c r="W37" s="14">
        <v>1</v>
      </c>
      <c r="X37" s="14">
        <v>-12.7</v>
      </c>
      <c r="Y37" s="14">
        <v>-1.4</v>
      </c>
      <c r="Z37" s="14">
        <v>-6.4</v>
      </c>
      <c r="AA37" s="14">
        <v>-1.5</v>
      </c>
      <c r="AB37" s="14"/>
      <c r="AC37" s="14">
        <v>14.9</v>
      </c>
      <c r="AD37" s="14">
        <v>8.5</v>
      </c>
      <c r="AE37" s="14">
        <v>-12.4</v>
      </c>
      <c r="AF37" s="14">
        <v>11</v>
      </c>
      <c r="AG37" s="14">
        <v>52.3</v>
      </c>
      <c r="AH37" s="14">
        <v>2.9</v>
      </c>
      <c r="AI37" s="14">
        <v>-10</v>
      </c>
      <c r="AJ37" s="14">
        <v>1.9</v>
      </c>
      <c r="AK37" s="14">
        <v>9.6999999999999993</v>
      </c>
      <c r="AL37" s="14">
        <v>31.6</v>
      </c>
      <c r="AM37" s="14">
        <v>21.7</v>
      </c>
      <c r="AN37" s="14">
        <v>0.5</v>
      </c>
      <c r="AO37" s="14">
        <v>23.8</v>
      </c>
      <c r="AP37" s="14">
        <v>-27.2</v>
      </c>
      <c r="AQ37" s="14">
        <v>17</v>
      </c>
      <c r="AR37" s="14">
        <v>24.3</v>
      </c>
      <c r="AS37" s="14">
        <v>9.6</v>
      </c>
      <c r="AT37" s="14">
        <v>-5.2</v>
      </c>
      <c r="AU37" s="14">
        <v>-9.8000000000000007</v>
      </c>
      <c r="AV37" s="14">
        <v>-25.5</v>
      </c>
      <c r="AW37" s="14">
        <v>-17.600000000000001</v>
      </c>
      <c r="AX37" s="14">
        <v>18.3</v>
      </c>
      <c r="AY37" s="14">
        <v>16.600000000000001</v>
      </c>
      <c r="AZ37" s="14">
        <v>-6</v>
      </c>
      <c r="BA37" s="14">
        <v>-27.8</v>
      </c>
      <c r="BB37" s="14">
        <v>61.3</v>
      </c>
      <c r="BC37" s="14">
        <v>94.7</v>
      </c>
      <c r="BD37" s="14">
        <v>-18</v>
      </c>
      <c r="BE37" s="14">
        <v>-5.4</v>
      </c>
      <c r="BF37" s="14">
        <v>1.4</v>
      </c>
      <c r="BG37" s="14">
        <v>-5.5</v>
      </c>
      <c r="BH37" s="14">
        <v>-4.9000000000000004</v>
      </c>
      <c r="BI37" s="14">
        <v>-3.5</v>
      </c>
    </row>
    <row r="38" spans="1:61" ht="15" customHeight="1" x14ac:dyDescent="0.25">
      <c r="A38" s="12" t="s">
        <v>110</v>
      </c>
      <c r="B38" s="14">
        <v>4.4000000000000004</v>
      </c>
      <c r="C38" s="14">
        <v>2</v>
      </c>
      <c r="D38" s="14">
        <v>3.6</v>
      </c>
      <c r="E38" s="14">
        <v>7.1</v>
      </c>
      <c r="F38" s="14">
        <v>25.8</v>
      </c>
      <c r="G38" s="14">
        <v>4.9000000000000004</v>
      </c>
      <c r="H38" s="14">
        <v>4.0999999999999996</v>
      </c>
      <c r="I38" s="14">
        <v>2.4</v>
      </c>
      <c r="J38" s="14">
        <v>0.1</v>
      </c>
      <c r="K38" s="14">
        <v>5.0999999999999996</v>
      </c>
      <c r="L38" s="14">
        <v>6.8</v>
      </c>
      <c r="M38" s="14">
        <v>7.5</v>
      </c>
      <c r="N38" s="14">
        <v>4.2</v>
      </c>
      <c r="O38" s="14">
        <v>1.5</v>
      </c>
      <c r="P38" s="14">
        <v>4.0999999999999996</v>
      </c>
      <c r="Q38" s="14">
        <v>0.7</v>
      </c>
      <c r="R38" s="14">
        <v>-9</v>
      </c>
      <c r="S38" s="14">
        <v>-2.5</v>
      </c>
      <c r="T38" s="14">
        <v>1</v>
      </c>
      <c r="U38" s="14">
        <v>0.6</v>
      </c>
      <c r="V38" s="14">
        <v>-3.4</v>
      </c>
      <c r="W38" s="14">
        <v>-1.4</v>
      </c>
      <c r="X38" s="14">
        <v>-2.7</v>
      </c>
      <c r="Y38" s="14">
        <v>-4.5999999999999996</v>
      </c>
      <c r="Z38" s="14">
        <v>-1.2</v>
      </c>
      <c r="AA38" s="14">
        <v>-1.4</v>
      </c>
      <c r="AB38" s="14"/>
      <c r="AC38" s="14">
        <v>-0.5</v>
      </c>
      <c r="AD38" s="14">
        <v>1.5</v>
      </c>
      <c r="AE38" s="14">
        <v>-3.9</v>
      </c>
      <c r="AF38" s="14">
        <v>-4.5</v>
      </c>
      <c r="AG38" s="14">
        <v>0.3</v>
      </c>
      <c r="AH38" s="14">
        <v>-2.1</v>
      </c>
      <c r="AI38" s="14">
        <v>-5</v>
      </c>
      <c r="AJ38" s="14">
        <v>-3.6</v>
      </c>
      <c r="AK38" s="14">
        <v>-1.3</v>
      </c>
      <c r="AL38" s="14">
        <v>-1.3</v>
      </c>
      <c r="AM38" s="14">
        <v>-0.6</v>
      </c>
      <c r="AN38" s="14">
        <v>0.8</v>
      </c>
      <c r="AO38" s="14">
        <v>0.8</v>
      </c>
      <c r="AP38" s="14">
        <v>-3.3</v>
      </c>
      <c r="AQ38" s="14">
        <v>4.0999999999999996</v>
      </c>
      <c r="AR38" s="14">
        <v>2.2000000000000002</v>
      </c>
      <c r="AS38" s="14">
        <v>1.4</v>
      </c>
      <c r="AT38" s="14">
        <v>-0.3</v>
      </c>
      <c r="AU38" s="14">
        <v>-0.3</v>
      </c>
      <c r="AV38" s="14">
        <v>2.9</v>
      </c>
      <c r="AW38" s="14">
        <v>-1.6</v>
      </c>
      <c r="AX38" s="14">
        <v>0.7</v>
      </c>
      <c r="AY38" s="14">
        <v>-0.5</v>
      </c>
      <c r="AZ38" s="14">
        <v>0.7</v>
      </c>
      <c r="BA38" s="14">
        <v>-2.2000000000000002</v>
      </c>
      <c r="BB38" s="14">
        <v>5.8</v>
      </c>
      <c r="BC38" s="14">
        <v>14.1</v>
      </c>
      <c r="BD38" s="14">
        <v>-1.2</v>
      </c>
      <c r="BE38" s="14">
        <v>-0.8</v>
      </c>
      <c r="BF38" s="14">
        <v>1.5</v>
      </c>
      <c r="BG38" s="14">
        <v>1.5</v>
      </c>
      <c r="BH38" s="14">
        <v>1.3</v>
      </c>
      <c r="BI38" s="14">
        <v>1.2</v>
      </c>
    </row>
    <row r="39" spans="1:61" ht="15" customHeight="1" x14ac:dyDescent="0.25">
      <c r="A39" s="12"/>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row>
    <row r="40" spans="1:61" ht="15" customHeight="1" x14ac:dyDescent="0.25">
      <c r="A40" s="12" t="s">
        <v>100</v>
      </c>
      <c r="B40" s="14">
        <v>4.8</v>
      </c>
      <c r="C40" s="14">
        <v>2.5</v>
      </c>
      <c r="D40" s="14">
        <v>3.3</v>
      </c>
      <c r="E40" s="14">
        <v>6.8</v>
      </c>
      <c r="F40" s="14">
        <v>20</v>
      </c>
      <c r="G40" s="14">
        <v>6.3</v>
      </c>
      <c r="H40" s="14">
        <v>5</v>
      </c>
      <c r="I40" s="14">
        <v>2.5</v>
      </c>
      <c r="J40" s="14">
        <v>0.2</v>
      </c>
      <c r="K40" s="14">
        <v>6</v>
      </c>
      <c r="L40" s="14">
        <v>6.8</v>
      </c>
      <c r="M40" s="14">
        <v>8.3000000000000007</v>
      </c>
      <c r="N40" s="14">
        <v>3.9</v>
      </c>
      <c r="O40" s="14">
        <v>1.2</v>
      </c>
      <c r="P40" s="14">
        <v>4.0999999999999996</v>
      </c>
      <c r="Q40" s="14">
        <v>1.6</v>
      </c>
      <c r="R40" s="14">
        <v>-6.7</v>
      </c>
      <c r="S40" s="14">
        <v>-2.8</v>
      </c>
      <c r="T40" s="14">
        <v>1.2</v>
      </c>
      <c r="U40" s="14">
        <v>2.8</v>
      </c>
      <c r="V40" s="14">
        <v>-1.9</v>
      </c>
      <c r="W40" s="14">
        <v>0.2</v>
      </c>
      <c r="X40" s="14">
        <v>-1.1000000000000001</v>
      </c>
      <c r="Y40" s="14">
        <v>-2.2999999999999998</v>
      </c>
      <c r="Z40" s="14">
        <v>0.8</v>
      </c>
      <c r="AA40" s="14">
        <v>0.9</v>
      </c>
      <c r="AB40" s="14"/>
      <c r="AC40" s="14">
        <v>-0.1</v>
      </c>
      <c r="AD40" s="14">
        <v>2.2999999999999998</v>
      </c>
      <c r="AE40" s="14">
        <v>-0.9</v>
      </c>
      <c r="AF40" s="14">
        <v>-2</v>
      </c>
      <c r="AG40" s="14">
        <v>3.5</v>
      </c>
      <c r="AH40" s="14">
        <v>0.2</v>
      </c>
      <c r="AI40" s="14">
        <v>-1.1000000000000001</v>
      </c>
      <c r="AJ40" s="14">
        <v>-1.1000000000000001</v>
      </c>
      <c r="AK40" s="14">
        <v>0.1</v>
      </c>
      <c r="AL40" s="14">
        <v>0.9</v>
      </c>
      <c r="AM40" s="14">
        <v>1</v>
      </c>
      <c r="AN40" s="14">
        <v>1.5</v>
      </c>
      <c r="AO40" s="14">
        <v>1.8</v>
      </c>
      <c r="AP40" s="14">
        <v>-3.1</v>
      </c>
      <c r="AQ40" s="14">
        <v>3.2</v>
      </c>
      <c r="AR40" s="14">
        <v>2.2000000000000002</v>
      </c>
      <c r="AS40" s="14">
        <v>1.2</v>
      </c>
      <c r="AT40" s="14">
        <v>0</v>
      </c>
      <c r="AU40" s="14">
        <v>-0.5</v>
      </c>
      <c r="AV40" s="14">
        <v>1.5</v>
      </c>
      <c r="AW40" s="14">
        <v>-1.2</v>
      </c>
      <c r="AX40" s="14">
        <v>1.5</v>
      </c>
      <c r="AY40" s="14">
        <v>1</v>
      </c>
      <c r="AZ40" s="14">
        <v>1.1000000000000001</v>
      </c>
      <c r="BA40" s="14">
        <v>-0.5</v>
      </c>
      <c r="BB40" s="14">
        <v>5.5</v>
      </c>
      <c r="BC40" s="14">
        <v>12.4</v>
      </c>
      <c r="BD40" s="14">
        <v>1.8</v>
      </c>
      <c r="BE40" s="14">
        <v>1.7</v>
      </c>
      <c r="BF40" s="14">
        <v>1.7</v>
      </c>
      <c r="BG40" s="14">
        <v>1.6</v>
      </c>
      <c r="BH40" s="14">
        <v>1.3</v>
      </c>
      <c r="BI40" s="14">
        <v>1.3</v>
      </c>
    </row>
    <row r="41" spans="1:61" ht="15" customHeight="1" x14ac:dyDescent="0.2">
      <c r="A41" s="13"/>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row>
    <row r="42" spans="1:61" ht="15" x14ac:dyDescent="0.25">
      <c r="A42" s="12" t="s">
        <v>101</v>
      </c>
      <c r="B42" s="14">
        <v>5.7</v>
      </c>
      <c r="C42" s="14">
        <v>2.9</v>
      </c>
      <c r="D42" s="14">
        <v>-0.7</v>
      </c>
      <c r="E42" s="14">
        <v>1.7</v>
      </c>
      <c r="F42" s="14">
        <v>18</v>
      </c>
      <c r="G42" s="14">
        <v>2.7</v>
      </c>
      <c r="H42" s="14">
        <v>5.5</v>
      </c>
      <c r="I42" s="14">
        <v>-1.1000000000000001</v>
      </c>
      <c r="J42" s="14">
        <v>-1.8</v>
      </c>
      <c r="K42" s="14">
        <v>3</v>
      </c>
      <c r="L42" s="14">
        <v>10.8</v>
      </c>
      <c r="M42" s="14">
        <v>20.5</v>
      </c>
      <c r="N42" s="14">
        <v>2.7</v>
      </c>
      <c r="O42" s="14">
        <v>2.9</v>
      </c>
      <c r="P42" s="14">
        <v>8.9</v>
      </c>
      <c r="Q42" s="14">
        <v>3.1</v>
      </c>
      <c r="R42" s="14">
        <v>-15.3</v>
      </c>
      <c r="S42" s="14">
        <v>-9.5</v>
      </c>
      <c r="T42" s="14">
        <v>2.9</v>
      </c>
      <c r="U42" s="14">
        <v>7.9</v>
      </c>
      <c r="V42" s="14">
        <v>-6.7</v>
      </c>
      <c r="W42" s="14">
        <v>1.8</v>
      </c>
      <c r="X42" s="14">
        <v>-3.5</v>
      </c>
      <c r="Y42" s="14">
        <v>0</v>
      </c>
      <c r="Z42" s="14">
        <v>1.5</v>
      </c>
      <c r="AA42" s="14">
        <v>-3.5</v>
      </c>
      <c r="AB42" s="14"/>
      <c r="AC42" s="14">
        <v>2.4</v>
      </c>
      <c r="AD42" s="14">
        <v>8.5</v>
      </c>
      <c r="AE42" s="14">
        <v>-3.1</v>
      </c>
      <c r="AF42" s="14">
        <v>2</v>
      </c>
      <c r="AG42" s="14">
        <v>11.7</v>
      </c>
      <c r="AH42" s="14">
        <v>-1.2</v>
      </c>
      <c r="AI42" s="14">
        <v>-4.5999999999999996</v>
      </c>
      <c r="AJ42" s="14">
        <v>-8.3000000000000007</v>
      </c>
      <c r="AK42" s="14">
        <v>-1.4</v>
      </c>
      <c r="AL42" s="14">
        <v>2.8</v>
      </c>
      <c r="AM42" s="14">
        <v>0.8</v>
      </c>
      <c r="AN42" s="14">
        <v>-1.8</v>
      </c>
      <c r="AO42" s="14">
        <v>-1.6</v>
      </c>
      <c r="AP42" s="14">
        <v>-1.2</v>
      </c>
      <c r="AQ42" s="14">
        <v>5.5</v>
      </c>
      <c r="AR42" s="14">
        <v>-0.3</v>
      </c>
      <c r="AS42" s="14">
        <v>5.8</v>
      </c>
      <c r="AT42" s="14">
        <v>-2.6</v>
      </c>
      <c r="AU42" s="14">
        <v>-0.1</v>
      </c>
      <c r="AV42" s="14">
        <v>10</v>
      </c>
      <c r="AW42" s="14">
        <v>-2.7</v>
      </c>
      <c r="AX42" s="14">
        <v>0</v>
      </c>
      <c r="AY42" s="14">
        <v>-1.3</v>
      </c>
      <c r="AZ42" s="14">
        <v>3.4</v>
      </c>
      <c r="BA42" s="14">
        <v>-1.2</v>
      </c>
      <c r="BB42" s="14">
        <v>6.8</v>
      </c>
      <c r="BC42" s="14">
        <v>15.2</v>
      </c>
      <c r="BD42" s="14">
        <v>-1.9</v>
      </c>
      <c r="BE42" s="14">
        <v>1.1000000000000001</v>
      </c>
      <c r="BF42" s="14">
        <v>1.6</v>
      </c>
      <c r="BG42" s="14">
        <v>1.4</v>
      </c>
      <c r="BH42" s="14">
        <v>1.3</v>
      </c>
      <c r="BI42" s="14">
        <v>1.2</v>
      </c>
    </row>
    <row r="43" spans="1:61" ht="15" customHeight="1" x14ac:dyDescent="0.25">
      <c r="A43" s="3" t="s">
        <v>102</v>
      </c>
      <c r="B43" s="14">
        <v>0.9</v>
      </c>
      <c r="C43" s="14">
        <v>0.4</v>
      </c>
      <c r="D43" s="14">
        <v>-4.0999999999999996</v>
      </c>
      <c r="E43" s="14">
        <v>-5.0999999999999996</v>
      </c>
      <c r="F43" s="14">
        <v>-2</v>
      </c>
      <c r="G43" s="14">
        <v>-3.6</v>
      </c>
      <c r="H43" s="14">
        <v>0.5</v>
      </c>
      <c r="I43" s="14">
        <v>-3.6</v>
      </c>
      <c r="J43" s="14">
        <v>-2</v>
      </c>
      <c r="K43" s="14">
        <v>-3.1</v>
      </c>
      <c r="L43" s="14">
        <v>4</v>
      </c>
      <c r="M43" s="14">
        <v>12.2</v>
      </c>
      <c r="N43" s="14">
        <v>-1.1000000000000001</v>
      </c>
      <c r="O43" s="14">
        <v>1.7</v>
      </c>
      <c r="P43" s="14">
        <v>4.8</v>
      </c>
      <c r="Q43" s="14">
        <v>1.5</v>
      </c>
      <c r="R43" s="14">
        <v>-8.6999999999999993</v>
      </c>
      <c r="S43" s="14">
        <v>-6.6</v>
      </c>
      <c r="T43" s="14">
        <v>1.6</v>
      </c>
      <c r="U43" s="14">
        <v>5</v>
      </c>
      <c r="V43" s="14">
        <v>-4.8</v>
      </c>
      <c r="W43" s="14">
        <v>1.5</v>
      </c>
      <c r="X43" s="14">
        <v>-2.4</v>
      </c>
      <c r="Y43" s="14">
        <v>2.2999999999999998</v>
      </c>
      <c r="Z43" s="14">
        <v>0.7</v>
      </c>
      <c r="AA43" s="14">
        <v>-4.5</v>
      </c>
      <c r="AB43" s="14"/>
      <c r="AC43" s="14">
        <v>2.5</v>
      </c>
      <c r="AD43" s="14">
        <v>6.2</v>
      </c>
      <c r="AE43" s="14">
        <v>-2.2000000000000002</v>
      </c>
      <c r="AF43" s="14">
        <v>4</v>
      </c>
      <c r="AG43" s="14">
        <v>8.1</v>
      </c>
      <c r="AH43" s="14">
        <v>-1.5</v>
      </c>
      <c r="AI43" s="14">
        <v>-3.4</v>
      </c>
      <c r="AJ43" s="14">
        <v>-7.2</v>
      </c>
      <c r="AK43" s="14">
        <v>-1.5</v>
      </c>
      <c r="AL43" s="14">
        <v>1.9</v>
      </c>
      <c r="AM43" s="14">
        <v>-0.2</v>
      </c>
      <c r="AN43" s="14">
        <v>-3.3</v>
      </c>
      <c r="AO43" s="14">
        <v>-3.4</v>
      </c>
      <c r="AP43" s="14">
        <v>1.9</v>
      </c>
      <c r="AQ43" s="14">
        <v>2.2999999999999998</v>
      </c>
      <c r="AR43" s="14">
        <v>-2.5</v>
      </c>
      <c r="AS43" s="14">
        <v>4.5999999999999996</v>
      </c>
      <c r="AT43" s="14">
        <v>-2.6</v>
      </c>
      <c r="AU43" s="14">
        <v>0.4</v>
      </c>
      <c r="AV43" s="14">
        <v>8.5</v>
      </c>
      <c r="AW43" s="14">
        <v>-1.5</v>
      </c>
      <c r="AX43" s="14">
        <v>-1.4</v>
      </c>
      <c r="AY43" s="14">
        <v>-2.2999999999999998</v>
      </c>
      <c r="AZ43" s="14">
        <v>2.2999999999999998</v>
      </c>
      <c r="BA43" s="14">
        <v>-0.7</v>
      </c>
      <c r="BB43" s="14">
        <v>1.3</v>
      </c>
      <c r="BC43" s="14">
        <v>2.8</v>
      </c>
      <c r="BD43" s="14">
        <v>-3.7</v>
      </c>
      <c r="BE43" s="14">
        <v>-0.6</v>
      </c>
      <c r="BF43" s="14">
        <v>-0.1</v>
      </c>
      <c r="BG43" s="14">
        <v>-0.2</v>
      </c>
      <c r="BH43" s="14">
        <v>0</v>
      </c>
      <c r="BI43" s="14">
        <v>-0.1</v>
      </c>
    </row>
    <row r="44" spans="1:61" ht="15" customHeight="1" x14ac:dyDescent="0.25">
      <c r="A44" s="12"/>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row>
    <row r="45" spans="1:61" ht="15" customHeight="1" x14ac:dyDescent="0.25">
      <c r="A45" s="12" t="s">
        <v>103</v>
      </c>
      <c r="B45" s="14">
        <v>0.6</v>
      </c>
      <c r="C45" s="14">
        <v>0.6</v>
      </c>
      <c r="D45" s="14">
        <v>3.8</v>
      </c>
      <c r="E45" s="14">
        <v>4.3</v>
      </c>
      <c r="F45" s="14">
        <v>3.9</v>
      </c>
      <c r="G45" s="14">
        <v>2.8</v>
      </c>
      <c r="H45" s="14">
        <v>3.9</v>
      </c>
      <c r="I45" s="14">
        <v>1</v>
      </c>
      <c r="J45" s="14">
        <v>-0.8</v>
      </c>
      <c r="K45" s="14">
        <v>0.9</v>
      </c>
      <c r="L45" s="14">
        <v>-0.2</v>
      </c>
      <c r="M45" s="14">
        <v>3.7</v>
      </c>
      <c r="N45" s="14">
        <v>3.7</v>
      </c>
      <c r="O45" s="14">
        <v>3.3</v>
      </c>
      <c r="P45" s="14">
        <v>4.4000000000000004</v>
      </c>
      <c r="Q45" s="14">
        <v>3.4</v>
      </c>
      <c r="R45" s="14">
        <v>2.5</v>
      </c>
      <c r="S45" s="14">
        <v>2.5</v>
      </c>
      <c r="T45" s="14">
        <v>3.3</v>
      </c>
      <c r="U45" s="14">
        <v>3.8</v>
      </c>
      <c r="V45" s="14">
        <v>4.4000000000000004</v>
      </c>
      <c r="W45" s="14">
        <v>4.4000000000000004</v>
      </c>
      <c r="X45" s="14">
        <v>2.8</v>
      </c>
      <c r="Y45" s="14">
        <v>5.8</v>
      </c>
      <c r="Z45" s="14">
        <v>6.6</v>
      </c>
      <c r="AA45" s="14">
        <v>6.2</v>
      </c>
      <c r="AB45" s="14">
        <v>5.0999999999999996</v>
      </c>
      <c r="AC45" s="14">
        <v>5.2</v>
      </c>
      <c r="AD45" s="14">
        <v>5.0999999999999996</v>
      </c>
      <c r="AE45" s="14">
        <v>3.5</v>
      </c>
      <c r="AF45" s="14">
        <v>4.3</v>
      </c>
      <c r="AG45" s="14">
        <v>4.8</v>
      </c>
      <c r="AH45" s="14">
        <v>3.2</v>
      </c>
      <c r="AI45" s="14">
        <v>3.1</v>
      </c>
      <c r="AJ45" s="14">
        <v>4.4000000000000004</v>
      </c>
      <c r="AK45" s="14">
        <v>5.2</v>
      </c>
      <c r="AL45" s="14">
        <v>5.9</v>
      </c>
      <c r="AM45" s="14">
        <v>6.6</v>
      </c>
      <c r="AN45" s="14">
        <v>4.9000000000000004</v>
      </c>
      <c r="AO45" s="14">
        <v>2.7</v>
      </c>
      <c r="AP45" s="14">
        <v>3.5</v>
      </c>
      <c r="AQ45" s="14">
        <v>6.6</v>
      </c>
      <c r="AR45" s="14">
        <v>7.3</v>
      </c>
      <c r="AS45" s="14">
        <v>7.8</v>
      </c>
      <c r="AT45" s="14">
        <v>8.3000000000000007</v>
      </c>
      <c r="AU45" s="14">
        <v>8.9</v>
      </c>
      <c r="AV45" s="14">
        <v>4.9000000000000004</v>
      </c>
      <c r="AW45" s="14">
        <v>7.3</v>
      </c>
      <c r="AX45" s="14">
        <v>8.1</v>
      </c>
      <c r="AY45" s="14">
        <v>9</v>
      </c>
      <c r="AZ45" s="14">
        <v>6.8</v>
      </c>
      <c r="BA45" s="14">
        <v>5.6</v>
      </c>
      <c r="BB45" s="14">
        <v>10</v>
      </c>
      <c r="BC45" s="14">
        <v>6.6</v>
      </c>
      <c r="BD45" s="14">
        <v>9.9</v>
      </c>
      <c r="BE45" s="14">
        <v>10.8</v>
      </c>
      <c r="BF45" s="14">
        <v>10</v>
      </c>
      <c r="BG45" s="14">
        <v>9.3000000000000007</v>
      </c>
      <c r="BH45" s="14">
        <v>8.8000000000000007</v>
      </c>
      <c r="BI45" s="14">
        <v>8.5</v>
      </c>
    </row>
    <row r="46" spans="1:61" ht="15" customHeight="1" x14ac:dyDescent="0.25">
      <c r="A46" s="44"/>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row>
    <row r="47" spans="1:61" ht="15" customHeight="1" x14ac:dyDescent="0.2">
      <c r="A47" s="24" t="s">
        <v>104</v>
      </c>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row>
    <row r="48" spans="1:61" ht="15" x14ac:dyDescent="0.25">
      <c r="A48" s="10" t="s">
        <v>161</v>
      </c>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row>
    <row r="49" spans="1:61" ht="15" customHeight="1" x14ac:dyDescent="0.2">
      <c r="A49" s="10" t="s">
        <v>105</v>
      </c>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row>
    <row r="50" spans="1:61" ht="15" x14ac:dyDescent="0.25">
      <c r="A50" s="10" t="s">
        <v>106</v>
      </c>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row>
    <row r="51" spans="1:61" ht="15" customHeight="1" x14ac:dyDescent="0.2">
      <c r="A51" s="24" t="s">
        <v>45</v>
      </c>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row>
    <row r="52" spans="1:61" ht="15" x14ac:dyDescent="0.25">
      <c r="A52" s="10" t="s">
        <v>107</v>
      </c>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row>
    <row r="53" spans="1:61" ht="15" customHeight="1" x14ac:dyDescent="0.25">
      <c r="A53" s="13"/>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row>
    <row r="54" spans="1:61" ht="15" customHeight="1" x14ac:dyDescent="0.2">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row>
  </sheetData>
  <hyperlinks>
    <hyperlink ref="A1" location="contents!A1" display="to contents" xr:uid="{00000000-0004-0000-0F00-000000000000}"/>
  </hyperlink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I35"/>
  <sheetViews>
    <sheetView workbookViewId="0"/>
  </sheetViews>
  <sheetFormatPr defaultColWidth="11.42578125" defaultRowHeight="12.75" x14ac:dyDescent="0.2"/>
  <cols>
    <col min="1" max="1" width="51.7109375" customWidth="1"/>
    <col min="2" max="2" width="8" customWidth="1"/>
    <col min="3" max="7" width="9.140625" customWidth="1"/>
    <col min="8" max="26" width="8" customWidth="1"/>
    <col min="27" max="28" width="15.7109375" customWidth="1"/>
    <col min="29" max="62" width="8" customWidth="1"/>
  </cols>
  <sheetData>
    <row r="1" spans="1:61" x14ac:dyDescent="0.2">
      <c r="A1" s="1" t="s">
        <v>452</v>
      </c>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row>
    <row r="2" spans="1:61" x14ac:dyDescent="0.2">
      <c r="A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row>
    <row r="3" spans="1:61" ht="34.5" customHeight="1" x14ac:dyDescent="0.25">
      <c r="A3" s="18" t="s">
        <v>487</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row>
    <row r="4" spans="1:61"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row>
    <row r="5" spans="1:61" ht="15" customHeight="1" x14ac:dyDescent="0.25">
      <c r="A5" s="20" t="s">
        <v>89</v>
      </c>
      <c r="B5" s="14"/>
      <c r="C5" s="14"/>
      <c r="D5" s="14"/>
      <c r="E5" s="14"/>
      <c r="F5" s="14"/>
      <c r="G5" s="14"/>
      <c r="H5" s="14"/>
      <c r="I5" s="14"/>
      <c r="J5" s="14"/>
      <c r="K5" s="14"/>
      <c r="L5" s="14"/>
      <c r="M5" s="14"/>
      <c r="N5" s="14"/>
      <c r="O5" s="14"/>
      <c r="P5" s="14"/>
      <c r="Q5" s="14"/>
      <c r="R5" s="14"/>
      <c r="S5" s="14"/>
      <c r="T5" s="14"/>
      <c r="U5" s="14"/>
      <c r="V5" s="14"/>
      <c r="W5" s="14"/>
      <c r="X5" s="14"/>
      <c r="Y5" s="14"/>
      <c r="Z5" s="14"/>
      <c r="AA5" s="3" t="s">
        <v>478</v>
      </c>
      <c r="AB5" s="3" t="s">
        <v>477</v>
      </c>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row>
    <row r="6" spans="1:61" ht="15" customHeight="1" x14ac:dyDescent="0.25">
      <c r="A6" s="23" t="s">
        <v>163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row>
    <row r="7" spans="1:61" ht="15" customHeight="1" x14ac:dyDescent="0.25">
      <c r="A7" s="3" t="s">
        <v>113</v>
      </c>
      <c r="B7" s="14">
        <v>5</v>
      </c>
      <c r="C7" s="14">
        <v>8.5</v>
      </c>
      <c r="D7" s="14">
        <v>7</v>
      </c>
      <c r="E7" s="14">
        <v>9.1</v>
      </c>
      <c r="F7" s="14">
        <v>10.4</v>
      </c>
      <c r="G7" s="14">
        <v>9.1999999999999993</v>
      </c>
      <c r="H7" s="14">
        <v>9.3000000000000007</v>
      </c>
      <c r="I7" s="14">
        <v>6.5</v>
      </c>
      <c r="J7" s="14">
        <v>4.9000000000000004</v>
      </c>
      <c r="K7" s="14">
        <v>4.2</v>
      </c>
      <c r="L7" s="14">
        <v>6.8</v>
      </c>
      <c r="M7" s="14">
        <v>5.3</v>
      </c>
      <c r="N7" s="14">
        <v>4.8</v>
      </c>
      <c r="O7" s="14">
        <v>2.7</v>
      </c>
      <c r="P7" s="14">
        <v>2.9</v>
      </c>
      <c r="Q7" s="14">
        <v>2.4</v>
      </c>
      <c r="R7" s="14">
        <v>-0.3</v>
      </c>
      <c r="S7" s="14">
        <v>0</v>
      </c>
      <c r="T7" s="14">
        <v>0.8</v>
      </c>
      <c r="U7" s="14">
        <v>1.7</v>
      </c>
      <c r="V7" s="14">
        <v>1.5</v>
      </c>
      <c r="W7" s="14">
        <v>3.4</v>
      </c>
      <c r="X7" s="14">
        <v>3.2</v>
      </c>
      <c r="Y7" s="14">
        <v>2.2000000000000002</v>
      </c>
      <c r="Z7" s="14">
        <v>2.6</v>
      </c>
      <c r="AA7" s="14">
        <v>2</v>
      </c>
      <c r="AB7" s="14"/>
      <c r="AC7" s="14">
        <v>1.3</v>
      </c>
      <c r="AD7" s="14">
        <v>2.2999999999999998</v>
      </c>
      <c r="AE7" s="14">
        <v>1.6</v>
      </c>
      <c r="AF7" s="14">
        <v>1.8</v>
      </c>
      <c r="AG7" s="14">
        <v>2.9</v>
      </c>
      <c r="AH7" s="14">
        <v>3.3</v>
      </c>
      <c r="AI7" s="14">
        <v>3.6</v>
      </c>
      <c r="AJ7" s="14">
        <v>2.5</v>
      </c>
      <c r="AK7" s="14">
        <v>1.3</v>
      </c>
      <c r="AL7" s="14">
        <v>1.8</v>
      </c>
      <c r="AM7" s="14">
        <v>2.8</v>
      </c>
      <c r="AN7" s="14">
        <v>2.2000000000000002</v>
      </c>
      <c r="AO7" s="14">
        <v>2.2999999999999998</v>
      </c>
      <c r="AP7" s="14">
        <v>-1.1000000000000001</v>
      </c>
      <c r="AQ7" s="14">
        <v>1.6</v>
      </c>
      <c r="AR7" s="14">
        <v>2.8</v>
      </c>
      <c r="AS7" s="14">
        <v>1</v>
      </c>
      <c r="AT7" s="14">
        <v>2</v>
      </c>
      <c r="AU7" s="14">
        <v>0.9</v>
      </c>
      <c r="AV7" s="14">
        <v>0.1</v>
      </c>
      <c r="AW7" s="14">
        <v>0.6</v>
      </c>
      <c r="AX7" s="14">
        <v>2.1</v>
      </c>
      <c r="AY7" s="14">
        <v>2.1</v>
      </c>
      <c r="AZ7" s="14">
        <v>2.2999999999999998</v>
      </c>
      <c r="BA7" s="14">
        <v>2</v>
      </c>
      <c r="BB7" s="14">
        <v>4.4000000000000004</v>
      </c>
      <c r="BC7" s="14">
        <v>7.5</v>
      </c>
      <c r="BD7" s="14">
        <v>6.9</v>
      </c>
      <c r="BE7" s="14">
        <v>2.9</v>
      </c>
      <c r="BF7" s="14">
        <v>2.2999999999999998</v>
      </c>
      <c r="BG7" s="14">
        <v>2.7</v>
      </c>
      <c r="BH7" s="14">
        <v>2.4</v>
      </c>
      <c r="BI7" s="14">
        <v>2.4</v>
      </c>
    </row>
    <row r="8" spans="1:61" ht="15" customHeight="1" x14ac:dyDescent="0.25">
      <c r="A8" s="12" t="s">
        <v>14</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v>1.9</v>
      </c>
      <c r="AE8" s="14">
        <v>1.8</v>
      </c>
      <c r="AF8" s="14">
        <v>2</v>
      </c>
      <c r="AG8" s="14">
        <v>2.2999999999999998</v>
      </c>
      <c r="AH8" s="14">
        <v>5.0999999999999996</v>
      </c>
      <c r="AI8" s="14">
        <v>3.9</v>
      </c>
      <c r="AJ8" s="14">
        <v>2.2000000000000002</v>
      </c>
      <c r="AK8" s="14">
        <v>1.4</v>
      </c>
      <c r="AL8" s="14">
        <v>1.5</v>
      </c>
      <c r="AM8" s="14">
        <v>1.6</v>
      </c>
      <c r="AN8" s="14">
        <v>1.6</v>
      </c>
      <c r="AO8" s="14">
        <v>2.2000000000000002</v>
      </c>
      <c r="AP8" s="14">
        <v>1</v>
      </c>
      <c r="AQ8" s="14">
        <v>0.9</v>
      </c>
      <c r="AR8" s="14">
        <v>2.5</v>
      </c>
      <c r="AS8" s="14">
        <v>2.8</v>
      </c>
      <c r="AT8" s="14">
        <v>2.6</v>
      </c>
      <c r="AU8" s="14">
        <v>0.3</v>
      </c>
      <c r="AV8" s="14">
        <v>0.2</v>
      </c>
      <c r="AW8" s="14">
        <v>0.1</v>
      </c>
      <c r="AX8" s="14">
        <v>1.3</v>
      </c>
      <c r="AY8" s="14">
        <v>1.6</v>
      </c>
      <c r="AZ8" s="14">
        <v>2.7</v>
      </c>
      <c r="BA8" s="14">
        <v>1.1000000000000001</v>
      </c>
      <c r="BB8" s="14">
        <v>2.8</v>
      </c>
      <c r="BC8" s="14">
        <v>11.6</v>
      </c>
      <c r="BD8" s="14">
        <v>4.0999999999999996</v>
      </c>
      <c r="BE8" s="14">
        <v>3.5</v>
      </c>
      <c r="BF8" s="14">
        <v>2.8</v>
      </c>
      <c r="BG8" s="14">
        <v>2.9</v>
      </c>
      <c r="BH8" s="14">
        <v>2.2999999999999998</v>
      </c>
      <c r="BI8" s="14">
        <v>2.2000000000000002</v>
      </c>
    </row>
    <row r="9" spans="1:61" ht="15" customHeight="1" x14ac:dyDescent="0.25">
      <c r="A9" s="3" t="s">
        <v>34</v>
      </c>
      <c r="B9" s="14">
        <v>4.4000000000000004</v>
      </c>
      <c r="C9" s="14">
        <v>7.6</v>
      </c>
      <c r="D9" s="14">
        <v>7.8</v>
      </c>
      <c r="E9" s="14">
        <v>8</v>
      </c>
      <c r="F9" s="14">
        <v>9.6</v>
      </c>
      <c r="G9" s="14">
        <v>10.199999999999999</v>
      </c>
      <c r="H9" s="14">
        <v>8.8000000000000007</v>
      </c>
      <c r="I9" s="14">
        <v>6.7</v>
      </c>
      <c r="J9" s="14">
        <v>4.0999999999999996</v>
      </c>
      <c r="K9" s="14">
        <v>4.2</v>
      </c>
      <c r="L9" s="14">
        <v>6.5</v>
      </c>
      <c r="M9" s="14">
        <v>6.7</v>
      </c>
      <c r="N9" s="14">
        <v>6</v>
      </c>
      <c r="O9" s="14">
        <v>2.8</v>
      </c>
      <c r="P9" s="14">
        <v>3.3</v>
      </c>
      <c r="Q9" s="14">
        <v>2.2999999999999998</v>
      </c>
      <c r="R9" s="14">
        <v>0.2</v>
      </c>
      <c r="S9" s="14">
        <v>-0.5</v>
      </c>
      <c r="T9" s="14">
        <v>0.7</v>
      </c>
      <c r="U9" s="14">
        <v>1.1000000000000001</v>
      </c>
      <c r="V9" s="14">
        <v>2.5</v>
      </c>
      <c r="W9" s="14">
        <v>3.9</v>
      </c>
      <c r="X9" s="14">
        <v>3.7</v>
      </c>
      <c r="Y9" s="14">
        <v>2.1</v>
      </c>
      <c r="Z9" s="14">
        <v>2.7</v>
      </c>
      <c r="AA9" s="14">
        <v>2</v>
      </c>
      <c r="AB9" s="14"/>
      <c r="AC9" s="14">
        <v>2.1</v>
      </c>
      <c r="AD9" s="14">
        <v>2.1</v>
      </c>
      <c r="AE9" s="14">
        <v>2</v>
      </c>
      <c r="AF9" s="14">
        <v>2.1</v>
      </c>
      <c r="AG9" s="14">
        <v>2.4</v>
      </c>
      <c r="AH9" s="14">
        <v>4.0999999999999996</v>
      </c>
      <c r="AI9" s="14">
        <v>3.3</v>
      </c>
      <c r="AJ9" s="14">
        <v>2.1</v>
      </c>
      <c r="AK9" s="14">
        <v>1.3</v>
      </c>
      <c r="AL9" s="14">
        <v>1.7</v>
      </c>
      <c r="AM9" s="14">
        <v>1.1000000000000001</v>
      </c>
      <c r="AN9" s="14">
        <v>1.6</v>
      </c>
      <c r="AO9" s="14">
        <v>2.5</v>
      </c>
      <c r="AP9" s="14">
        <v>1.2</v>
      </c>
      <c r="AQ9" s="14">
        <v>1.3</v>
      </c>
      <c r="AR9" s="14">
        <v>2.2999999999999998</v>
      </c>
      <c r="AS9" s="14">
        <v>2.5</v>
      </c>
      <c r="AT9" s="14">
        <v>2.5</v>
      </c>
      <c r="AU9" s="14">
        <v>1</v>
      </c>
      <c r="AV9" s="14">
        <v>0.6</v>
      </c>
      <c r="AW9" s="14">
        <v>0.3</v>
      </c>
      <c r="AX9" s="14">
        <v>1.4</v>
      </c>
      <c r="AY9" s="14">
        <v>1.7</v>
      </c>
      <c r="AZ9" s="14">
        <v>2.6</v>
      </c>
      <c r="BA9" s="14">
        <v>1.3</v>
      </c>
      <c r="BB9" s="14">
        <v>2.7</v>
      </c>
      <c r="BC9" s="14">
        <v>10</v>
      </c>
      <c r="BD9" s="14">
        <v>3.8</v>
      </c>
      <c r="BE9" s="14">
        <v>3.6</v>
      </c>
      <c r="BF9" s="14">
        <v>3.2</v>
      </c>
      <c r="BG9" s="14">
        <v>3</v>
      </c>
      <c r="BH9" s="14">
        <v>2.4</v>
      </c>
      <c r="BI9" s="14">
        <v>2.2999999999999998</v>
      </c>
    </row>
    <row r="10" spans="1:61" ht="15" customHeight="1" x14ac:dyDescent="0.25">
      <c r="A10" s="48" t="s">
        <v>204</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v>1.7</v>
      </c>
      <c r="AZ10" s="14">
        <v>2.6</v>
      </c>
      <c r="BA10" s="14">
        <v>1.3</v>
      </c>
      <c r="BB10" s="14">
        <v>2.1</v>
      </c>
      <c r="BC10" s="14">
        <v>6.8</v>
      </c>
      <c r="BD10" s="14">
        <v>7.8</v>
      </c>
      <c r="BE10" s="14">
        <v>3.4</v>
      </c>
      <c r="BF10" s="14">
        <v>3.2</v>
      </c>
      <c r="BG10" s="14">
        <v>3</v>
      </c>
      <c r="BH10" s="14">
        <v>2.4</v>
      </c>
      <c r="BI10" s="14">
        <v>2.2999999999999998</v>
      </c>
    </row>
    <row r="11" spans="1:61" ht="15" customHeight="1" x14ac:dyDescent="0.25">
      <c r="A11" s="12" t="s">
        <v>164</v>
      </c>
      <c r="B11" s="14"/>
      <c r="C11" s="14"/>
      <c r="D11" s="14"/>
      <c r="E11" s="14"/>
      <c r="F11" s="14"/>
      <c r="G11" s="14"/>
      <c r="H11" s="14">
        <v>8.1999999999999993</v>
      </c>
      <c r="I11" s="14">
        <v>5.7</v>
      </c>
      <c r="J11" s="14">
        <v>3.3</v>
      </c>
      <c r="K11" s="14">
        <v>4</v>
      </c>
      <c r="L11" s="14">
        <v>6</v>
      </c>
      <c r="M11" s="14">
        <v>6.7</v>
      </c>
      <c r="N11" s="14">
        <v>5.4</v>
      </c>
      <c r="O11" s="14">
        <v>2.6</v>
      </c>
      <c r="P11" s="14">
        <v>2.2999999999999998</v>
      </c>
      <c r="Q11" s="14">
        <v>2.5</v>
      </c>
      <c r="R11" s="14">
        <v>0</v>
      </c>
      <c r="S11" s="14">
        <v>-1.6</v>
      </c>
      <c r="T11" s="14">
        <v>0.6</v>
      </c>
      <c r="U11" s="14">
        <v>2.1</v>
      </c>
      <c r="V11" s="14">
        <v>2.4</v>
      </c>
      <c r="W11" s="14">
        <v>2.6</v>
      </c>
      <c r="X11" s="14">
        <v>2.4</v>
      </c>
      <c r="Y11" s="14">
        <v>2.2000000000000002</v>
      </c>
      <c r="Z11" s="14">
        <v>2.4</v>
      </c>
      <c r="AA11" s="14">
        <v>1.8</v>
      </c>
      <c r="AB11" s="14"/>
      <c r="AC11" s="14">
        <v>1.5</v>
      </c>
      <c r="AD11" s="14">
        <v>1.9</v>
      </c>
      <c r="AE11" s="14">
        <v>1.7</v>
      </c>
      <c r="AF11" s="14">
        <v>1.7</v>
      </c>
      <c r="AG11" s="14">
        <v>2</v>
      </c>
      <c r="AH11" s="14">
        <v>3.1</v>
      </c>
      <c r="AI11" s="14">
        <v>3.2</v>
      </c>
      <c r="AJ11" s="14">
        <v>1.9</v>
      </c>
      <c r="AK11" s="14">
        <v>0.9</v>
      </c>
      <c r="AL11" s="14">
        <v>1.4</v>
      </c>
      <c r="AM11" s="14">
        <v>1.5</v>
      </c>
      <c r="AN11" s="14">
        <v>1.5</v>
      </c>
      <c r="AO11" s="14">
        <v>2.2000000000000002</v>
      </c>
      <c r="AP11" s="14">
        <v>0.9</v>
      </c>
      <c r="AQ11" s="14">
        <v>1.1000000000000001</v>
      </c>
      <c r="AR11" s="14">
        <v>2.2000000000000002</v>
      </c>
      <c r="AS11" s="14">
        <v>2.1</v>
      </c>
      <c r="AT11" s="14">
        <v>1.3</v>
      </c>
      <c r="AU11" s="14">
        <v>0.6</v>
      </c>
      <c r="AV11" s="14">
        <v>0.4</v>
      </c>
      <c r="AW11" s="14">
        <v>0.3</v>
      </c>
      <c r="AX11" s="14">
        <v>1.4</v>
      </c>
      <c r="AY11" s="14">
        <v>1.4</v>
      </c>
      <c r="AZ11" s="14">
        <v>1.6</v>
      </c>
      <c r="BA11" s="14">
        <v>1.2</v>
      </c>
      <c r="BB11" s="14">
        <v>2.5</v>
      </c>
      <c r="BC11" s="14">
        <v>11.8</v>
      </c>
      <c r="BD11" s="14">
        <v>3</v>
      </c>
      <c r="BE11" s="14">
        <v>3.1</v>
      </c>
      <c r="BF11" s="14">
        <v>3.4</v>
      </c>
      <c r="BG11" s="14">
        <v>2.5</v>
      </c>
      <c r="BH11" s="14">
        <v>2.2999999999999998</v>
      </c>
      <c r="BI11" s="14">
        <v>2.2999999999999998</v>
      </c>
    </row>
    <row r="12" spans="1:61" ht="15" customHeight="1" x14ac:dyDescent="0.25">
      <c r="A12" s="12"/>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row>
    <row r="13" spans="1:61" ht="15" customHeight="1" x14ac:dyDescent="0.25">
      <c r="A13" s="21" t="s">
        <v>199</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row>
    <row r="14" spans="1:61" ht="15" customHeight="1" x14ac:dyDescent="0.25">
      <c r="A14" s="12" t="s">
        <v>162</v>
      </c>
      <c r="B14" s="14">
        <v>8.1999999999999993</v>
      </c>
      <c r="C14" s="14">
        <v>11.4</v>
      </c>
      <c r="D14" s="14">
        <v>13.6</v>
      </c>
      <c r="E14" s="14">
        <v>12</v>
      </c>
      <c r="F14" s="14">
        <v>14.3</v>
      </c>
      <c r="G14" s="14">
        <v>12.5</v>
      </c>
      <c r="H14" s="14">
        <v>9</v>
      </c>
      <c r="I14" s="14">
        <v>7.6</v>
      </c>
      <c r="J14" s="14">
        <v>6.5</v>
      </c>
      <c r="K14" s="14">
        <v>5.6</v>
      </c>
      <c r="L14" s="14">
        <v>4.7</v>
      </c>
      <c r="M14" s="14">
        <v>4</v>
      </c>
      <c r="N14" s="14">
        <v>7.6</v>
      </c>
      <c r="O14" s="14">
        <v>3.3</v>
      </c>
      <c r="P14" s="14">
        <v>1.2</v>
      </c>
      <c r="Q14" s="14">
        <v>3</v>
      </c>
      <c r="R14" s="14">
        <v>2.1</v>
      </c>
      <c r="S14" s="14">
        <v>1.1000000000000001</v>
      </c>
      <c r="T14" s="14">
        <v>0.9</v>
      </c>
      <c r="U14" s="14">
        <v>1.8</v>
      </c>
      <c r="V14" s="14">
        <v>3</v>
      </c>
      <c r="W14" s="14">
        <v>3.9</v>
      </c>
      <c r="X14" s="14">
        <v>4.4000000000000004</v>
      </c>
      <c r="Y14" s="14">
        <v>3.4</v>
      </c>
      <c r="Z14" s="14">
        <v>1.5</v>
      </c>
      <c r="AA14" s="14">
        <v>1.5</v>
      </c>
      <c r="AB14" s="14"/>
      <c r="AC14" s="14">
        <v>2.1</v>
      </c>
      <c r="AD14" s="14">
        <v>2.7</v>
      </c>
      <c r="AE14" s="14">
        <v>3.3</v>
      </c>
      <c r="AF14" s="14">
        <v>3.2</v>
      </c>
      <c r="AG14" s="14">
        <v>3.2</v>
      </c>
      <c r="AH14" s="14">
        <v>4.2</v>
      </c>
      <c r="AI14" s="14">
        <v>3.5</v>
      </c>
      <c r="AJ14" s="14">
        <v>2.7</v>
      </c>
      <c r="AK14" s="14">
        <v>1.5</v>
      </c>
      <c r="AL14" s="14">
        <v>0.8</v>
      </c>
      <c r="AM14" s="14">
        <v>1.9</v>
      </c>
      <c r="AN14" s="14">
        <v>1.8</v>
      </c>
      <c r="AO14" s="14">
        <v>3.3</v>
      </c>
      <c r="AP14" s="14">
        <v>2.7</v>
      </c>
      <c r="AQ14" s="14">
        <v>1</v>
      </c>
      <c r="AR14" s="14">
        <v>1.2</v>
      </c>
      <c r="AS14" s="14">
        <v>1.6</v>
      </c>
      <c r="AT14" s="14">
        <v>1.2</v>
      </c>
      <c r="AU14" s="14">
        <v>1</v>
      </c>
      <c r="AV14" s="14">
        <v>1.2</v>
      </c>
      <c r="AW14" s="14">
        <v>1.5</v>
      </c>
      <c r="AX14" s="14">
        <v>1.6</v>
      </c>
      <c r="AY14" s="14">
        <v>2</v>
      </c>
      <c r="AZ14" s="14">
        <v>2.2999999999999998</v>
      </c>
      <c r="BA14" s="14">
        <v>2.8</v>
      </c>
      <c r="BB14" s="14">
        <v>1.9</v>
      </c>
      <c r="BC14" s="14">
        <v>3</v>
      </c>
      <c r="BD14" s="14">
        <v>6</v>
      </c>
      <c r="BE14" s="14">
        <v>6.4</v>
      </c>
      <c r="BF14" s="14">
        <v>4.2</v>
      </c>
      <c r="BG14" s="14">
        <v>3.7</v>
      </c>
      <c r="BH14" s="14">
        <v>3.6</v>
      </c>
      <c r="BI14" s="14">
        <v>3.5</v>
      </c>
    </row>
    <row r="15" spans="1:61" ht="15" customHeight="1" x14ac:dyDescent="0.25">
      <c r="A15" s="12" t="s">
        <v>114</v>
      </c>
      <c r="B15" s="14">
        <v>6.4</v>
      </c>
      <c r="C15" s="14">
        <v>3</v>
      </c>
      <c r="D15" s="14">
        <v>-0.2</v>
      </c>
      <c r="E15" s="14">
        <v>3.4</v>
      </c>
      <c r="F15" s="14">
        <v>4.4000000000000004</v>
      </c>
      <c r="G15" s="14">
        <v>3</v>
      </c>
      <c r="H15" s="14">
        <v>-0.1</v>
      </c>
      <c r="I15" s="14">
        <v>2.5</v>
      </c>
      <c r="J15" s="14">
        <v>3.3</v>
      </c>
      <c r="K15" s="14">
        <v>0.5</v>
      </c>
      <c r="L15" s="14">
        <v>-0.4</v>
      </c>
      <c r="M15" s="14">
        <v>-0.9</v>
      </c>
      <c r="N15" s="14">
        <v>-0.4</v>
      </c>
      <c r="O15" s="14">
        <v>0.5</v>
      </c>
      <c r="P15" s="14">
        <v>0.5</v>
      </c>
      <c r="Q15" s="14">
        <v>2.1</v>
      </c>
      <c r="R15" s="14">
        <v>1.5</v>
      </c>
      <c r="S15" s="14">
        <v>1</v>
      </c>
      <c r="T15" s="14">
        <v>0.5</v>
      </c>
      <c r="U15" s="14">
        <v>0.2</v>
      </c>
      <c r="V15" s="14">
        <v>-0.4</v>
      </c>
      <c r="W15" s="14">
        <v>1.1000000000000001</v>
      </c>
      <c r="X15" s="14">
        <v>-1.6</v>
      </c>
      <c r="Y15" s="14">
        <v>0.9</v>
      </c>
      <c r="Z15" s="14">
        <v>1</v>
      </c>
      <c r="AA15" s="14">
        <v>-0.5</v>
      </c>
      <c r="AB15" s="14"/>
      <c r="AC15" s="14">
        <v>-1.2</v>
      </c>
      <c r="AD15" s="14">
        <v>1.4</v>
      </c>
      <c r="AE15" s="14">
        <v>-6.2</v>
      </c>
      <c r="AF15" s="14">
        <v>0.9</v>
      </c>
      <c r="AG15" s="14">
        <v>2.7</v>
      </c>
      <c r="AH15" s="14">
        <v>0.7</v>
      </c>
      <c r="AI15" s="14">
        <v>0.8</v>
      </c>
      <c r="AJ15" s="14">
        <v>0.4</v>
      </c>
      <c r="AK15" s="14">
        <v>-0.2</v>
      </c>
      <c r="AL15" s="14">
        <v>2</v>
      </c>
      <c r="AM15" s="14">
        <v>1.1000000000000001</v>
      </c>
      <c r="AN15" s="14">
        <v>1.5</v>
      </c>
      <c r="AO15" s="14">
        <v>-0.8</v>
      </c>
      <c r="AP15" s="14">
        <v>0.1</v>
      </c>
      <c r="AQ15" s="14">
        <v>0.1</v>
      </c>
      <c r="AR15" s="14">
        <v>0.3</v>
      </c>
      <c r="AS15" s="14">
        <v>0.4</v>
      </c>
      <c r="AT15" s="14">
        <v>0.3</v>
      </c>
      <c r="AU15" s="14">
        <v>-1.5</v>
      </c>
      <c r="AV15" s="14">
        <v>0.3</v>
      </c>
      <c r="AW15" s="14">
        <v>-0.9</v>
      </c>
      <c r="AX15" s="14">
        <v>-0.8</v>
      </c>
      <c r="AY15" s="14">
        <v>-0.2</v>
      </c>
      <c r="AZ15" s="14">
        <v>0</v>
      </c>
      <c r="BA15" s="14">
        <v>4.3</v>
      </c>
      <c r="BB15" s="14">
        <v>-1.2</v>
      </c>
      <c r="BC15" s="14">
        <v>-0.6</v>
      </c>
      <c r="BD15" s="14">
        <v>1.1000000000000001</v>
      </c>
      <c r="BE15" s="14">
        <v>0.8</v>
      </c>
      <c r="BF15" s="14">
        <v>0.8</v>
      </c>
      <c r="BG15" s="14">
        <v>0.3</v>
      </c>
      <c r="BH15" s="14">
        <v>0.3</v>
      </c>
      <c r="BI15" s="14">
        <v>0.3</v>
      </c>
    </row>
    <row r="16" spans="1:61" ht="15" customHeight="1" x14ac:dyDescent="0.25">
      <c r="A16" s="12" t="s">
        <v>115</v>
      </c>
      <c r="B16" s="14">
        <v>14.6</v>
      </c>
      <c r="C16" s="14">
        <v>14.4</v>
      </c>
      <c r="D16" s="14">
        <v>13.4</v>
      </c>
      <c r="E16" s="14">
        <v>15.4</v>
      </c>
      <c r="F16" s="14">
        <v>18.7</v>
      </c>
      <c r="G16" s="14">
        <v>15.5</v>
      </c>
      <c r="H16" s="14">
        <v>8.9</v>
      </c>
      <c r="I16" s="14">
        <v>10.1</v>
      </c>
      <c r="J16" s="14">
        <v>9.8000000000000007</v>
      </c>
      <c r="K16" s="14">
        <v>6.1</v>
      </c>
      <c r="L16" s="14">
        <v>4.3</v>
      </c>
      <c r="M16" s="14">
        <v>3.1</v>
      </c>
      <c r="N16" s="14">
        <v>7.2</v>
      </c>
      <c r="O16" s="14">
        <v>3.8</v>
      </c>
      <c r="P16" s="14">
        <v>1.7</v>
      </c>
      <c r="Q16" s="14">
        <v>5.2</v>
      </c>
      <c r="R16" s="14">
        <v>3.5</v>
      </c>
      <c r="S16" s="14">
        <v>2.1</v>
      </c>
      <c r="T16" s="14">
        <v>1.5</v>
      </c>
      <c r="U16" s="14">
        <v>2.1</v>
      </c>
      <c r="V16" s="14">
        <v>2.6</v>
      </c>
      <c r="W16" s="14">
        <v>5</v>
      </c>
      <c r="X16" s="14">
        <v>2.7</v>
      </c>
      <c r="Y16" s="14">
        <v>4.3</v>
      </c>
      <c r="Z16" s="14">
        <v>2.5</v>
      </c>
      <c r="AA16" s="14">
        <v>1</v>
      </c>
      <c r="AB16" s="14"/>
      <c r="AC16" s="14">
        <v>1</v>
      </c>
      <c r="AD16" s="14">
        <v>4</v>
      </c>
      <c r="AE16" s="14">
        <v>-3</v>
      </c>
      <c r="AF16" s="14">
        <v>4</v>
      </c>
      <c r="AG16" s="14">
        <v>5.8</v>
      </c>
      <c r="AH16" s="14">
        <v>4.9000000000000004</v>
      </c>
      <c r="AI16" s="14">
        <v>4.2</v>
      </c>
      <c r="AJ16" s="14">
        <v>3.1</v>
      </c>
      <c r="AK16" s="14">
        <v>1.4</v>
      </c>
      <c r="AL16" s="14">
        <v>2.8</v>
      </c>
      <c r="AM16" s="14">
        <v>3</v>
      </c>
      <c r="AN16" s="14">
        <v>3.3</v>
      </c>
      <c r="AO16" s="14">
        <v>2.5</v>
      </c>
      <c r="AP16" s="14">
        <v>2.9</v>
      </c>
      <c r="AQ16" s="14">
        <v>1.1000000000000001</v>
      </c>
      <c r="AR16" s="14">
        <v>1.5</v>
      </c>
      <c r="AS16" s="14">
        <v>2</v>
      </c>
      <c r="AT16" s="14">
        <v>1.5</v>
      </c>
      <c r="AU16" s="14">
        <v>-0.5</v>
      </c>
      <c r="AV16" s="14">
        <v>1.5</v>
      </c>
      <c r="AW16" s="14">
        <v>0.6</v>
      </c>
      <c r="AX16" s="14">
        <v>0.8</v>
      </c>
      <c r="AY16" s="14">
        <v>1.8</v>
      </c>
      <c r="AZ16" s="14">
        <v>2.2999999999999998</v>
      </c>
      <c r="BA16" s="14">
        <v>7.1</v>
      </c>
      <c r="BB16" s="14">
        <v>0.7</v>
      </c>
      <c r="BC16" s="14">
        <v>2.4</v>
      </c>
      <c r="BD16" s="14">
        <v>7.1</v>
      </c>
      <c r="BE16" s="14">
        <v>7.2</v>
      </c>
      <c r="BF16" s="14">
        <v>5</v>
      </c>
      <c r="BG16" s="14">
        <v>4</v>
      </c>
      <c r="BH16" s="14">
        <v>3.9</v>
      </c>
      <c r="BI16" s="14">
        <v>3.8</v>
      </c>
    </row>
    <row r="17" spans="1:61" ht="15" customHeight="1" x14ac:dyDescent="0.25">
      <c r="A17" s="12" t="s">
        <v>116</v>
      </c>
      <c r="B17" s="14">
        <v>0</v>
      </c>
      <c r="C17" s="14">
        <v>0.9</v>
      </c>
      <c r="D17" s="14">
        <v>0.7</v>
      </c>
      <c r="E17" s="14">
        <v>2.1</v>
      </c>
      <c r="F17" s="14">
        <v>0.6</v>
      </c>
      <c r="G17" s="14">
        <v>0</v>
      </c>
      <c r="H17" s="14">
        <v>0.7</v>
      </c>
      <c r="I17" s="14">
        <v>-0.7</v>
      </c>
      <c r="J17" s="14">
        <v>-0.1</v>
      </c>
      <c r="K17" s="14">
        <v>0.2</v>
      </c>
      <c r="L17" s="14">
        <v>0.5</v>
      </c>
      <c r="M17" s="14">
        <v>-0.5</v>
      </c>
      <c r="N17" s="14">
        <v>-0.8</v>
      </c>
      <c r="O17" s="14">
        <v>1.3</v>
      </c>
      <c r="P17" s="14">
        <v>-0.8</v>
      </c>
      <c r="Q17" s="14">
        <v>-1.2</v>
      </c>
      <c r="R17" s="14">
        <v>-0.5</v>
      </c>
      <c r="S17" s="14">
        <v>0</v>
      </c>
      <c r="T17" s="14">
        <v>-0.9</v>
      </c>
      <c r="U17" s="14">
        <v>-1.7</v>
      </c>
      <c r="V17" s="14">
        <v>0.4</v>
      </c>
      <c r="W17" s="14">
        <v>0.5</v>
      </c>
      <c r="X17" s="14">
        <v>1</v>
      </c>
      <c r="Y17" s="14">
        <v>-0.9</v>
      </c>
      <c r="Z17" s="14">
        <v>-0.3</v>
      </c>
      <c r="AA17" s="14">
        <v>0.3</v>
      </c>
      <c r="AB17" s="14"/>
      <c r="AC17" s="14">
        <v>-0.2</v>
      </c>
      <c r="AD17" s="14">
        <v>-0.8</v>
      </c>
      <c r="AE17" s="14">
        <v>6.5</v>
      </c>
      <c r="AF17" s="14">
        <v>0.3</v>
      </c>
      <c r="AG17" s="14">
        <v>1.3</v>
      </c>
      <c r="AH17" s="14">
        <v>-2.2000000000000002</v>
      </c>
      <c r="AI17" s="14">
        <v>1.2</v>
      </c>
      <c r="AJ17" s="14">
        <v>0.6</v>
      </c>
      <c r="AK17" s="14">
        <v>-0.1</v>
      </c>
      <c r="AL17" s="14">
        <v>-0.7</v>
      </c>
      <c r="AM17" s="14">
        <v>-1.3</v>
      </c>
      <c r="AN17" s="14">
        <v>-0.1</v>
      </c>
      <c r="AO17" s="14">
        <v>1.3</v>
      </c>
      <c r="AP17" s="14">
        <v>0.2</v>
      </c>
      <c r="AQ17" s="14">
        <v>-0.7</v>
      </c>
      <c r="AR17" s="14">
        <v>0.4</v>
      </c>
      <c r="AS17" s="14">
        <v>0.8</v>
      </c>
      <c r="AT17" s="14">
        <v>-0.1</v>
      </c>
      <c r="AU17" s="14">
        <v>1.4</v>
      </c>
      <c r="AV17" s="14">
        <v>-1.6</v>
      </c>
      <c r="AW17" s="14">
        <v>0.3</v>
      </c>
      <c r="AX17" s="14">
        <v>0</v>
      </c>
      <c r="AY17" s="14">
        <v>0.4</v>
      </c>
      <c r="AZ17" s="14">
        <v>0.5</v>
      </c>
      <c r="BA17" s="14">
        <v>0.7</v>
      </c>
      <c r="BB17" s="14">
        <v>-0.4</v>
      </c>
      <c r="BC17" s="14">
        <v>0.6</v>
      </c>
      <c r="BD17" s="14">
        <v>-0.4</v>
      </c>
      <c r="BE17" s="14">
        <v>-0.3</v>
      </c>
      <c r="BF17" s="14">
        <v>0.1</v>
      </c>
      <c r="BG17" s="14">
        <v>0</v>
      </c>
      <c r="BH17" s="14">
        <v>0.2</v>
      </c>
      <c r="BI17" s="14">
        <v>0.1</v>
      </c>
    </row>
    <row r="18" spans="1:61" ht="15" customHeight="1" x14ac:dyDescent="0.25">
      <c r="A18" s="3" t="s">
        <v>172</v>
      </c>
      <c r="B18" s="14">
        <v>14.6</v>
      </c>
      <c r="C18" s="14">
        <v>15.3</v>
      </c>
      <c r="D18" s="14">
        <v>14.1</v>
      </c>
      <c r="E18" s="14">
        <v>17.399999999999999</v>
      </c>
      <c r="F18" s="14">
        <v>19.2</v>
      </c>
      <c r="G18" s="14">
        <v>15.5</v>
      </c>
      <c r="H18" s="14">
        <v>9.6</v>
      </c>
      <c r="I18" s="14">
        <v>9.4</v>
      </c>
      <c r="J18" s="14">
        <v>9.6999999999999993</v>
      </c>
      <c r="K18" s="14">
        <v>6.3</v>
      </c>
      <c r="L18" s="14">
        <v>4.7</v>
      </c>
      <c r="M18" s="14">
        <v>2.6</v>
      </c>
      <c r="N18" s="14">
        <v>6.4</v>
      </c>
      <c r="O18" s="14">
        <v>5.0999999999999996</v>
      </c>
      <c r="P18" s="14">
        <v>0.9</v>
      </c>
      <c r="Q18" s="14">
        <v>4</v>
      </c>
      <c r="R18" s="14">
        <v>3</v>
      </c>
      <c r="S18" s="14">
        <v>2.1</v>
      </c>
      <c r="T18" s="14">
        <v>0.6</v>
      </c>
      <c r="U18" s="14">
        <v>0.4</v>
      </c>
      <c r="V18" s="14">
        <v>3</v>
      </c>
      <c r="W18" s="14">
        <v>5.5</v>
      </c>
      <c r="X18" s="14">
        <v>3.7</v>
      </c>
      <c r="Y18" s="14">
        <v>3.4</v>
      </c>
      <c r="Z18" s="14">
        <v>2.2000000000000002</v>
      </c>
      <c r="AA18" s="14">
        <v>1.2</v>
      </c>
      <c r="AB18" s="14"/>
      <c r="AC18" s="14">
        <v>0.8</v>
      </c>
      <c r="AD18" s="14">
        <v>3.2</v>
      </c>
      <c r="AE18" s="14">
        <v>3.5</v>
      </c>
      <c r="AF18" s="14">
        <v>4.3</v>
      </c>
      <c r="AG18" s="14">
        <v>7.2</v>
      </c>
      <c r="AH18" s="14">
        <v>2.8</v>
      </c>
      <c r="AI18" s="14">
        <v>5.5</v>
      </c>
      <c r="AJ18" s="14">
        <v>3.7</v>
      </c>
      <c r="AK18" s="14">
        <v>1.2</v>
      </c>
      <c r="AL18" s="14">
        <v>2.2000000000000002</v>
      </c>
      <c r="AM18" s="14">
        <v>1.7</v>
      </c>
      <c r="AN18" s="14">
        <v>3.1</v>
      </c>
      <c r="AO18" s="14">
        <v>3.8</v>
      </c>
      <c r="AP18" s="14">
        <v>3.1</v>
      </c>
      <c r="AQ18" s="14">
        <v>0.4</v>
      </c>
      <c r="AR18" s="14">
        <v>1.9</v>
      </c>
      <c r="AS18" s="14">
        <v>2.8</v>
      </c>
      <c r="AT18" s="14">
        <v>1.4</v>
      </c>
      <c r="AU18" s="14">
        <v>1</v>
      </c>
      <c r="AV18" s="14">
        <v>0</v>
      </c>
      <c r="AW18" s="14">
        <v>0.9</v>
      </c>
      <c r="AX18" s="14">
        <v>0.7</v>
      </c>
      <c r="AY18" s="14">
        <v>2.2000000000000002</v>
      </c>
      <c r="AZ18" s="14">
        <v>2.8</v>
      </c>
      <c r="BA18" s="14">
        <v>7.8</v>
      </c>
      <c r="BB18" s="14">
        <v>0.3</v>
      </c>
      <c r="BC18" s="14">
        <v>2.9</v>
      </c>
      <c r="BD18" s="14">
        <v>6.7</v>
      </c>
      <c r="BE18" s="14">
        <v>6.9</v>
      </c>
      <c r="BF18" s="14">
        <v>5.2</v>
      </c>
      <c r="BG18" s="14">
        <v>4</v>
      </c>
      <c r="BH18" s="14">
        <v>4.0999999999999996</v>
      </c>
      <c r="BI18" s="14">
        <v>3.9</v>
      </c>
    </row>
    <row r="19" spans="1:61" ht="15" customHeight="1" x14ac:dyDescent="0.25">
      <c r="A19" s="3" t="s">
        <v>173</v>
      </c>
      <c r="B19" s="14">
        <v>14.5</v>
      </c>
      <c r="C19" s="14">
        <v>15</v>
      </c>
      <c r="D19" s="14">
        <v>13.9</v>
      </c>
      <c r="E19" s="14">
        <v>17.100000000000001</v>
      </c>
      <c r="F19" s="14">
        <v>19</v>
      </c>
      <c r="G19" s="14">
        <v>16.399999999999999</v>
      </c>
      <c r="H19" s="14">
        <v>9.4</v>
      </c>
      <c r="I19" s="14">
        <v>9.6</v>
      </c>
      <c r="J19" s="14">
        <v>9.6999999999999993</v>
      </c>
      <c r="K19" s="14">
        <v>6.6</v>
      </c>
      <c r="L19" s="14">
        <v>4.8</v>
      </c>
      <c r="M19" s="14">
        <v>2.6</v>
      </c>
      <c r="N19" s="14">
        <v>6.1</v>
      </c>
      <c r="O19" s="14">
        <v>4.9000000000000004</v>
      </c>
      <c r="P19" s="14">
        <v>0.6</v>
      </c>
      <c r="Q19" s="14">
        <v>3.7</v>
      </c>
      <c r="R19" s="14">
        <v>2.9</v>
      </c>
      <c r="S19" s="14">
        <v>2</v>
      </c>
      <c r="T19" s="14">
        <v>0.7</v>
      </c>
      <c r="U19" s="14">
        <v>0.5</v>
      </c>
      <c r="V19" s="14">
        <v>3.3</v>
      </c>
      <c r="W19" s="14">
        <v>5.6</v>
      </c>
      <c r="X19" s="14">
        <v>3.5</v>
      </c>
      <c r="Y19" s="14">
        <v>3.5</v>
      </c>
      <c r="Z19" s="14">
        <v>2.2999999999999998</v>
      </c>
      <c r="AA19" s="14">
        <v>1.4</v>
      </c>
      <c r="AB19" s="14"/>
      <c r="AC19" s="14">
        <v>0.9</v>
      </c>
      <c r="AD19" s="14">
        <v>2.9</v>
      </c>
      <c r="AE19" s="14">
        <v>3.9</v>
      </c>
      <c r="AF19" s="14">
        <v>4.3</v>
      </c>
      <c r="AG19" s="14">
        <v>7</v>
      </c>
      <c r="AH19" s="14">
        <v>3.1</v>
      </c>
      <c r="AI19" s="14">
        <v>5.3</v>
      </c>
      <c r="AJ19" s="14">
        <v>3.8</v>
      </c>
      <c r="AK19" s="14">
        <v>1.3</v>
      </c>
      <c r="AL19" s="14">
        <v>2.4</v>
      </c>
      <c r="AM19" s="14">
        <v>1.8</v>
      </c>
      <c r="AN19" s="14">
        <v>3.1</v>
      </c>
      <c r="AO19" s="14">
        <v>3.8</v>
      </c>
      <c r="AP19" s="14">
        <v>3</v>
      </c>
      <c r="AQ19" s="14">
        <v>0.8</v>
      </c>
      <c r="AR19" s="14">
        <v>1.8</v>
      </c>
      <c r="AS19" s="14">
        <v>2.7</v>
      </c>
      <c r="AT19" s="14">
        <v>1.6</v>
      </c>
      <c r="AU19" s="14">
        <v>1.2</v>
      </c>
      <c r="AV19" s="14">
        <v>0.1</v>
      </c>
      <c r="AW19" s="14">
        <v>1</v>
      </c>
      <c r="AX19" s="14">
        <v>0.8</v>
      </c>
      <c r="AY19" s="14">
        <v>2.2000000000000002</v>
      </c>
      <c r="AZ19" s="14">
        <v>2.8</v>
      </c>
      <c r="BA19" s="14">
        <v>7.7</v>
      </c>
      <c r="BB19" s="14">
        <v>0.2</v>
      </c>
      <c r="BC19" s="14">
        <v>3.2</v>
      </c>
      <c r="BD19" s="14">
        <v>6.6</v>
      </c>
      <c r="BE19" s="14">
        <v>7</v>
      </c>
      <c r="BF19" s="14">
        <v>5.2</v>
      </c>
      <c r="BG19" s="14">
        <v>4</v>
      </c>
      <c r="BH19" s="14">
        <v>4.0999999999999996</v>
      </c>
      <c r="BI19" s="14">
        <v>3.9</v>
      </c>
    </row>
    <row r="20" spans="1:61" ht="15" customHeight="1" x14ac:dyDescent="0.25">
      <c r="A20" s="3"/>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row>
    <row r="21" spans="1:61" ht="15" customHeight="1" x14ac:dyDescent="0.25">
      <c r="A21" s="23" t="s">
        <v>117</v>
      </c>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row>
    <row r="22" spans="1:61" ht="15" customHeight="1" x14ac:dyDescent="0.25">
      <c r="A22" s="12" t="s">
        <v>200</v>
      </c>
      <c r="B22" s="47">
        <v>8.4976118153162901</v>
      </c>
      <c r="C22" s="47">
        <v>11.366709838710999</v>
      </c>
      <c r="D22" s="47">
        <v>13.3103710828311</v>
      </c>
      <c r="E22" s="47">
        <v>11.7605998269542</v>
      </c>
      <c r="F22" s="47">
        <v>14.3282780845039</v>
      </c>
      <c r="G22" s="47">
        <v>12.5248605505179</v>
      </c>
      <c r="H22" s="47">
        <v>9.0235943610905895</v>
      </c>
      <c r="I22" s="47">
        <v>7.2864711333353904</v>
      </c>
      <c r="J22" s="47">
        <v>6.3732932943655696</v>
      </c>
      <c r="K22" s="47">
        <v>5.0108352313407396</v>
      </c>
      <c r="L22" s="47">
        <v>4.0278339309703401</v>
      </c>
      <c r="M22" s="47">
        <v>3.0186217240843698</v>
      </c>
      <c r="N22" s="47">
        <v>6.6428844077316196</v>
      </c>
      <c r="O22" s="47">
        <v>1.8838529867196701</v>
      </c>
      <c r="P22" s="47">
        <v>0.46632412176785498</v>
      </c>
      <c r="Q22" s="47">
        <v>2.4372562942381801</v>
      </c>
      <c r="R22" s="47">
        <v>1.9115029973006501</v>
      </c>
      <c r="S22" s="47">
        <v>1.13602770647355</v>
      </c>
      <c r="T22" s="47">
        <v>0.905867367899299</v>
      </c>
      <c r="U22" s="47">
        <v>1.8285307232555501</v>
      </c>
      <c r="V22" s="47">
        <v>3.17524267863379</v>
      </c>
      <c r="W22" s="47">
        <v>3.7929994294903802</v>
      </c>
      <c r="X22" s="47">
        <v>4.1333135674208297</v>
      </c>
      <c r="Y22" s="47">
        <v>3.35388928660119</v>
      </c>
      <c r="Z22" s="47">
        <v>1.37169971329044</v>
      </c>
      <c r="AA22" s="47">
        <v>1.26273457715787</v>
      </c>
      <c r="AB22" s="14"/>
      <c r="AC22" s="47">
        <v>1.9196730535959301</v>
      </c>
      <c r="AD22" s="47">
        <v>2.8149030221633802</v>
      </c>
      <c r="AE22" s="47">
        <v>3.32832973465977</v>
      </c>
      <c r="AF22" s="47">
        <v>3.3165058855638301</v>
      </c>
      <c r="AG22" s="47">
        <v>3.2017453856576199</v>
      </c>
      <c r="AH22" s="47">
        <v>4.3628994234556702</v>
      </c>
      <c r="AI22" s="47">
        <v>3.66601534475735</v>
      </c>
      <c r="AJ22" s="47">
        <v>2.8194586689971799</v>
      </c>
      <c r="AK22" s="47">
        <v>1.20877350827497</v>
      </c>
      <c r="AL22" s="47">
        <v>0.72693047344891004</v>
      </c>
      <c r="AM22" s="47">
        <v>2.04000599035904</v>
      </c>
      <c r="AN22" s="47">
        <v>2.0612782413045498</v>
      </c>
      <c r="AO22" s="47">
        <v>3.3636933688952202</v>
      </c>
      <c r="AP22" s="47">
        <v>2.7909067626611899</v>
      </c>
      <c r="AQ22" s="47">
        <v>1.2597098222747301</v>
      </c>
      <c r="AR22" s="47">
        <v>1.0863765563044101</v>
      </c>
      <c r="AS22" s="47">
        <v>1.4243786086964001</v>
      </c>
      <c r="AT22" s="47">
        <v>1.10170730675198</v>
      </c>
      <c r="AU22" s="47">
        <v>0.93695457476200905</v>
      </c>
      <c r="AV22" s="47">
        <v>1.38936464046384</v>
      </c>
      <c r="AW22" s="47">
        <v>1.85597193128923</v>
      </c>
      <c r="AX22" s="47">
        <v>1.3941512298527701</v>
      </c>
      <c r="AY22" s="47">
        <v>2.0303732183045802</v>
      </c>
      <c r="AZ22" s="47">
        <v>2.4890473578350698</v>
      </c>
      <c r="BA22" s="47">
        <v>2.8566746860938101</v>
      </c>
      <c r="BB22" s="47">
        <v>2.0242450970775399</v>
      </c>
      <c r="BC22" s="47">
        <v>3.2523921844747998</v>
      </c>
      <c r="BD22" s="47">
        <v>6.0647268925864797</v>
      </c>
      <c r="BE22" s="47">
        <v>6.5058969723865498</v>
      </c>
      <c r="BF22" s="47">
        <v>4.3044678310187496</v>
      </c>
      <c r="BG22" s="47">
        <v>3.5829213768874402</v>
      </c>
      <c r="BH22" s="47">
        <v>3.6287727875720699</v>
      </c>
      <c r="BI22" s="47">
        <v>3.5574978650048599</v>
      </c>
    </row>
    <row r="23" spans="1:61" ht="15" customHeight="1" x14ac:dyDescent="0.25">
      <c r="A23" s="12" t="s">
        <v>118</v>
      </c>
      <c r="B23" s="14">
        <v>5.7</v>
      </c>
      <c r="C23" s="14">
        <v>13.7</v>
      </c>
      <c r="D23" s="14">
        <v>12</v>
      </c>
      <c r="E23" s="14">
        <v>15</v>
      </c>
      <c r="F23" s="14">
        <v>18.100000000000001</v>
      </c>
      <c r="G23" s="14">
        <v>15.8</v>
      </c>
      <c r="H23" s="14">
        <v>11.9</v>
      </c>
      <c r="I23" s="14">
        <v>7.1</v>
      </c>
      <c r="J23" s="14">
        <v>8.5</v>
      </c>
      <c r="K23" s="14">
        <v>4.3</v>
      </c>
      <c r="L23" s="14">
        <v>4.9000000000000004</v>
      </c>
      <c r="M23" s="14">
        <v>3</v>
      </c>
      <c r="N23" s="14">
        <v>5.2</v>
      </c>
      <c r="O23" s="14">
        <v>2.2999999999999998</v>
      </c>
      <c r="P23" s="14">
        <v>-3</v>
      </c>
      <c r="Q23" s="14">
        <v>0</v>
      </c>
      <c r="R23" s="14">
        <v>0</v>
      </c>
      <c r="S23" s="14">
        <v>0</v>
      </c>
      <c r="T23" s="14">
        <v>0.5</v>
      </c>
      <c r="U23" s="14">
        <v>0</v>
      </c>
      <c r="V23" s="14">
        <v>1.8</v>
      </c>
      <c r="W23" s="14">
        <v>3.1</v>
      </c>
      <c r="X23" s="14">
        <v>3.1</v>
      </c>
      <c r="Y23" s="14">
        <v>0.7</v>
      </c>
      <c r="Z23" s="14">
        <v>0</v>
      </c>
      <c r="AA23" s="14">
        <v>0</v>
      </c>
      <c r="AB23" s="14"/>
      <c r="AC23" s="14">
        <v>1.4</v>
      </c>
      <c r="AD23" s="14">
        <v>1.7</v>
      </c>
      <c r="AE23" s="14">
        <v>2.7</v>
      </c>
      <c r="AF23" s="14">
        <v>3</v>
      </c>
      <c r="AG23" s="14">
        <v>2.8</v>
      </c>
      <c r="AH23" s="14">
        <v>6</v>
      </c>
      <c r="AI23" s="14">
        <v>4.4000000000000004</v>
      </c>
      <c r="AJ23" s="14">
        <v>3.1</v>
      </c>
      <c r="AK23" s="14">
        <v>0.6</v>
      </c>
      <c r="AL23" s="14">
        <v>0</v>
      </c>
      <c r="AM23" s="14">
        <v>1.1000000000000001</v>
      </c>
      <c r="AN23" s="14">
        <v>2.4</v>
      </c>
      <c r="AO23" s="14">
        <v>2.8</v>
      </c>
      <c r="AP23" s="14">
        <v>3.3</v>
      </c>
      <c r="AQ23" s="14">
        <v>1.6</v>
      </c>
      <c r="AR23" s="14">
        <v>1.3</v>
      </c>
      <c r="AS23" s="14">
        <v>1.5</v>
      </c>
      <c r="AT23" s="14">
        <v>1.5</v>
      </c>
      <c r="AU23" s="14">
        <v>1.1000000000000001</v>
      </c>
      <c r="AV23" s="14">
        <v>1</v>
      </c>
      <c r="AW23" s="14">
        <v>1.7</v>
      </c>
      <c r="AX23" s="14">
        <v>1.8</v>
      </c>
      <c r="AY23" s="14">
        <v>1.8</v>
      </c>
      <c r="AZ23" s="14">
        <v>2.5</v>
      </c>
      <c r="BA23" s="14">
        <v>2.5</v>
      </c>
      <c r="BB23" s="14">
        <v>1.6</v>
      </c>
      <c r="BC23" s="14">
        <v>2.8</v>
      </c>
      <c r="BD23" s="14">
        <v>12.9</v>
      </c>
      <c r="BE23" s="14">
        <v>7</v>
      </c>
      <c r="BF23" s="14">
        <v>5.4</v>
      </c>
      <c r="BG23" s="14">
        <v>3.8</v>
      </c>
      <c r="BH23" s="14">
        <v>3.7</v>
      </c>
      <c r="BI23" s="14">
        <v>3.6</v>
      </c>
    </row>
    <row r="24" spans="1:61" ht="15" customHeight="1" x14ac:dyDescent="0.25">
      <c r="A24" s="12" t="s">
        <v>119</v>
      </c>
      <c r="B24" s="14"/>
      <c r="C24" s="14"/>
      <c r="D24" s="14"/>
      <c r="E24" s="14"/>
      <c r="F24" s="14"/>
      <c r="G24" s="14"/>
      <c r="H24" s="14"/>
      <c r="I24" s="14"/>
      <c r="J24" s="14"/>
      <c r="K24" s="14"/>
      <c r="L24" s="14"/>
      <c r="M24" s="14">
        <v>3.4</v>
      </c>
      <c r="N24" s="14">
        <v>3.2</v>
      </c>
      <c r="O24" s="14">
        <v>-0.2</v>
      </c>
      <c r="P24" s="14">
        <v>0.1</v>
      </c>
      <c r="Q24" s="14">
        <v>1.8</v>
      </c>
      <c r="R24" s="14">
        <v>1.5</v>
      </c>
      <c r="S24" s="14">
        <v>0</v>
      </c>
      <c r="T24" s="14">
        <v>0.5</v>
      </c>
      <c r="U24" s="14">
        <v>3</v>
      </c>
      <c r="V24" s="14">
        <v>3.9</v>
      </c>
      <c r="W24" s="14">
        <v>3.1</v>
      </c>
      <c r="X24" s="14">
        <v>4.2</v>
      </c>
      <c r="Y24" s="14">
        <v>2.1</v>
      </c>
      <c r="Z24" s="14">
        <v>0.8</v>
      </c>
      <c r="AA24" s="14">
        <v>1.7</v>
      </c>
      <c r="AB24" s="14"/>
      <c r="AC24" s="14">
        <v>2.2000000000000002</v>
      </c>
      <c r="AD24" s="14">
        <v>2.2999999999999998</v>
      </c>
      <c r="AE24" s="14">
        <v>3.3</v>
      </c>
      <c r="AF24" s="14">
        <v>3.1</v>
      </c>
      <c r="AG24" s="14">
        <v>3.1</v>
      </c>
      <c r="AH24" s="14">
        <v>6.9</v>
      </c>
      <c r="AI24" s="14">
        <v>4.4000000000000004</v>
      </c>
      <c r="AJ24" s="14">
        <v>2.8</v>
      </c>
      <c r="AK24" s="14">
        <v>1.4</v>
      </c>
      <c r="AL24" s="14">
        <v>-0.1</v>
      </c>
      <c r="AM24" s="14">
        <v>4.5</v>
      </c>
      <c r="AN24" s="14">
        <v>3.1</v>
      </c>
      <c r="AO24" s="14">
        <v>2</v>
      </c>
      <c r="AP24" s="14">
        <v>1.8</v>
      </c>
      <c r="AQ24" s="14">
        <v>0.9</v>
      </c>
      <c r="AR24" s="14">
        <v>1.2</v>
      </c>
      <c r="AS24" s="14">
        <v>2</v>
      </c>
      <c r="AT24" s="14">
        <v>-0.4</v>
      </c>
      <c r="AU24" s="14">
        <v>3</v>
      </c>
      <c r="AV24" s="14">
        <v>1.6</v>
      </c>
      <c r="AW24" s="14">
        <v>1.7</v>
      </c>
      <c r="AX24" s="14">
        <v>1.3</v>
      </c>
      <c r="AY24" s="14">
        <v>1.3</v>
      </c>
      <c r="AZ24" s="14">
        <v>4</v>
      </c>
      <c r="BA24" s="14">
        <v>3.5</v>
      </c>
      <c r="BB24" s="14">
        <v>2.7</v>
      </c>
      <c r="BC24" s="14">
        <v>2.2999999999999998</v>
      </c>
      <c r="BD24" s="14">
        <v>10.3</v>
      </c>
      <c r="BE24" s="14">
        <v>7.8</v>
      </c>
      <c r="BF24" s="14">
        <v>4</v>
      </c>
      <c r="BG24" s="14">
        <v>4.0999999999999996</v>
      </c>
      <c r="BH24" s="14">
        <v>3.6</v>
      </c>
      <c r="BI24" s="14">
        <v>3.5</v>
      </c>
    </row>
    <row r="25" spans="1:61" ht="15" customHeight="1" x14ac:dyDescent="0.25">
      <c r="A25" s="3"/>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row>
    <row r="26" spans="1:61" ht="15" customHeight="1" x14ac:dyDescent="0.25">
      <c r="A26" s="23" t="s">
        <v>20</v>
      </c>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row>
    <row r="27" spans="1:61" ht="15" customHeight="1" x14ac:dyDescent="0.25">
      <c r="A27" s="12" t="s">
        <v>39</v>
      </c>
      <c r="B27" s="14">
        <v>4.9000000000000004</v>
      </c>
      <c r="C27" s="14">
        <v>7.2</v>
      </c>
      <c r="D27" s="14">
        <v>8.1999999999999993</v>
      </c>
      <c r="E27" s="14">
        <v>7.7</v>
      </c>
      <c r="F27" s="14">
        <v>9.4</v>
      </c>
      <c r="G27" s="14">
        <v>9.9</v>
      </c>
      <c r="H27" s="14">
        <v>8.8000000000000007</v>
      </c>
      <c r="I27" s="14">
        <v>5.3</v>
      </c>
      <c r="J27" s="14">
        <v>4.9000000000000004</v>
      </c>
      <c r="K27" s="14">
        <v>5</v>
      </c>
      <c r="L27" s="14">
        <v>7.2</v>
      </c>
      <c r="M27" s="14">
        <v>7.5</v>
      </c>
      <c r="N27" s="14">
        <v>5.3</v>
      </c>
      <c r="O27" s="14">
        <v>1.9</v>
      </c>
      <c r="P27" s="14">
        <v>2.6</v>
      </c>
      <c r="Q27" s="14">
        <v>0.8</v>
      </c>
      <c r="R27" s="14">
        <v>0.1</v>
      </c>
      <c r="S27" s="14">
        <v>-1.6</v>
      </c>
      <c r="T27" s="14">
        <v>1.5</v>
      </c>
      <c r="U27" s="14">
        <v>1.6</v>
      </c>
      <c r="V27" s="14">
        <v>1.3</v>
      </c>
      <c r="W27" s="14">
        <v>3.3</v>
      </c>
      <c r="X27" s="14">
        <v>2</v>
      </c>
      <c r="Y27" s="14">
        <v>1.5</v>
      </c>
      <c r="Z27" s="14">
        <v>1.8</v>
      </c>
      <c r="AA27" s="14">
        <v>1.2</v>
      </c>
      <c r="AB27" s="14"/>
      <c r="AC27" s="14">
        <v>0.8</v>
      </c>
      <c r="AD27" s="14">
        <v>2.4</v>
      </c>
      <c r="AE27" s="14">
        <v>1.9</v>
      </c>
      <c r="AF27" s="14">
        <v>0.8</v>
      </c>
      <c r="AG27" s="14">
        <v>3.2</v>
      </c>
      <c r="AH27" s="14">
        <v>3.5</v>
      </c>
      <c r="AI27" s="14">
        <v>4</v>
      </c>
      <c r="AJ27" s="14">
        <v>2.1</v>
      </c>
      <c r="AK27" s="14">
        <v>0.7</v>
      </c>
      <c r="AL27" s="14">
        <v>1.8</v>
      </c>
      <c r="AM27" s="14">
        <v>2.5</v>
      </c>
      <c r="AN27" s="14">
        <v>2.1</v>
      </c>
      <c r="AO27" s="14">
        <v>1.8</v>
      </c>
      <c r="AP27" s="14">
        <v>0.1</v>
      </c>
      <c r="AQ27" s="14">
        <v>0.5</v>
      </c>
      <c r="AR27" s="14">
        <v>0.2</v>
      </c>
      <c r="AS27" s="14">
        <v>1.5</v>
      </c>
      <c r="AT27" s="14">
        <v>0.5</v>
      </c>
      <c r="AU27" s="14">
        <v>0.1</v>
      </c>
      <c r="AV27" s="14">
        <v>1</v>
      </c>
      <c r="AW27" s="14">
        <v>0.1</v>
      </c>
      <c r="AX27" s="14">
        <v>1.5</v>
      </c>
      <c r="AY27" s="14">
        <v>2.2999999999999998</v>
      </c>
      <c r="AZ27" s="14">
        <v>2.6</v>
      </c>
      <c r="BA27" s="14">
        <v>2.2999999999999998</v>
      </c>
      <c r="BB27" s="14">
        <v>2.1</v>
      </c>
      <c r="BC27" s="14">
        <v>6.2</v>
      </c>
      <c r="BD27" s="14">
        <v>8.4</v>
      </c>
      <c r="BE27" s="14">
        <v>4.5</v>
      </c>
      <c r="BF27" s="14">
        <v>2.9</v>
      </c>
      <c r="BG27" s="14">
        <v>2.6</v>
      </c>
      <c r="BH27" s="14">
        <v>2.5</v>
      </c>
      <c r="BI27" s="14">
        <v>2.4</v>
      </c>
    </row>
    <row r="28" spans="1:61" ht="15" customHeight="1" x14ac:dyDescent="0.25">
      <c r="A28" s="44"/>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row>
    <row r="29" spans="1:61" ht="15" customHeight="1" x14ac:dyDescent="0.25">
      <c r="A29" s="148" t="s">
        <v>527</v>
      </c>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row>
    <row r="30" spans="1:61" ht="15" customHeight="1" x14ac:dyDescent="0.25">
      <c r="A30" s="149" t="s">
        <v>201</v>
      </c>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row>
    <row r="31" spans="1:61" ht="15" customHeight="1" x14ac:dyDescent="0.25">
      <c r="A31" s="149" t="s">
        <v>439</v>
      </c>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row>
    <row r="32" spans="1:61" ht="15" customHeight="1" x14ac:dyDescent="0.25">
      <c r="A32" s="149" t="s">
        <v>438</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row>
    <row r="33" spans="1:61" ht="15" customHeight="1" x14ac:dyDescent="0.25">
      <c r="A33" s="148" t="s">
        <v>202</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row>
    <row r="34" spans="1:61" ht="15" customHeight="1" x14ac:dyDescent="0.25">
      <c r="A34" s="36"/>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row>
    <row r="35" spans="1:61" ht="15" customHeight="1" x14ac:dyDescent="0.2">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row>
  </sheetData>
  <hyperlinks>
    <hyperlink ref="A1" location="contents!A1" display="to contents" xr:uid="{00000000-0004-0000-1000-000000000000}"/>
  </hyperlink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I74"/>
  <sheetViews>
    <sheetView workbookViewId="0">
      <pane xSplit="1" ySplit="4" topLeftCell="B55" activePane="bottomRight" state="frozen"/>
      <selection activeCell="D24" sqref="D24"/>
      <selection pane="topRight" activeCell="D24" sqref="D24"/>
      <selection pane="bottomLeft" activeCell="D24" sqref="D24"/>
      <selection pane="bottomRight"/>
    </sheetView>
  </sheetViews>
  <sheetFormatPr defaultColWidth="11.42578125" defaultRowHeight="12.75" x14ac:dyDescent="0.2"/>
  <cols>
    <col min="1" max="1" width="65.7109375" customWidth="1"/>
    <col min="2" max="26" width="8" customWidth="1"/>
    <col min="27" max="28" width="15.7109375" customWidth="1"/>
    <col min="29" max="62" width="8" customWidth="1"/>
  </cols>
  <sheetData>
    <row r="1" spans="1:61" x14ac:dyDescent="0.2">
      <c r="A1" s="1" t="s">
        <v>452</v>
      </c>
    </row>
    <row r="2" spans="1:61" x14ac:dyDescent="0.2">
      <c r="A2" s="13"/>
    </row>
    <row r="3" spans="1:61" ht="30" customHeight="1" x14ac:dyDescent="0.25">
      <c r="A3" s="18" t="s">
        <v>488</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row>
    <row r="4" spans="1:61"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row>
    <row r="5" spans="1:61" ht="15" customHeight="1" x14ac:dyDescent="0.25">
      <c r="A5" s="49" t="s">
        <v>120</v>
      </c>
      <c r="B5" s="20"/>
      <c r="C5" s="20"/>
      <c r="D5" s="20"/>
      <c r="E5" s="20"/>
      <c r="F5" s="20"/>
      <c r="G5" s="20"/>
      <c r="H5" s="20"/>
      <c r="I5" s="20"/>
      <c r="J5" s="20"/>
      <c r="K5" s="20"/>
      <c r="L5" s="20"/>
      <c r="M5" s="20"/>
      <c r="N5" s="20"/>
      <c r="O5" s="20"/>
      <c r="P5" s="20"/>
      <c r="Q5" s="20"/>
      <c r="R5" s="20"/>
      <c r="S5" s="20"/>
      <c r="T5" s="20"/>
      <c r="U5" s="20"/>
      <c r="V5" s="20"/>
      <c r="W5" s="20"/>
      <c r="X5" s="20"/>
      <c r="Y5" s="20"/>
      <c r="Z5" s="20"/>
      <c r="AA5" s="3" t="s">
        <v>478</v>
      </c>
      <c r="AB5" s="3" t="s">
        <v>477</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row>
    <row r="6" spans="1:61" ht="15" customHeight="1" x14ac:dyDescent="0.25">
      <c r="A6" s="3" t="s">
        <v>121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row>
    <row r="7" spans="1:61" ht="15" customHeight="1" x14ac:dyDescent="0.25">
      <c r="A7" s="3" t="s">
        <v>122</v>
      </c>
      <c r="B7" s="19">
        <v>13039</v>
      </c>
      <c r="C7" s="19">
        <v>13194</v>
      </c>
      <c r="D7" s="19">
        <v>13329</v>
      </c>
      <c r="E7" s="19">
        <v>13439</v>
      </c>
      <c r="F7" s="19">
        <v>13545</v>
      </c>
      <c r="G7" s="19">
        <v>13666</v>
      </c>
      <c r="H7" s="19">
        <v>13774</v>
      </c>
      <c r="I7" s="19">
        <v>13856</v>
      </c>
      <c r="J7" s="19">
        <v>13942</v>
      </c>
      <c r="K7" s="19">
        <v>14038</v>
      </c>
      <c r="L7" s="19">
        <v>14150</v>
      </c>
      <c r="M7" s="19">
        <v>14247</v>
      </c>
      <c r="N7" s="19">
        <v>14313</v>
      </c>
      <c r="O7" s="19">
        <v>14367</v>
      </c>
      <c r="P7" s="19">
        <v>14424</v>
      </c>
      <c r="Q7" s="19">
        <v>14492</v>
      </c>
      <c r="R7" s="19">
        <v>14572</v>
      </c>
      <c r="S7" s="19">
        <v>14665</v>
      </c>
      <c r="T7" s="19">
        <v>14760</v>
      </c>
      <c r="U7" s="19">
        <v>14849</v>
      </c>
      <c r="V7" s="19">
        <v>14952</v>
      </c>
      <c r="W7" s="19">
        <v>15070</v>
      </c>
      <c r="X7" s="19">
        <v>15184</v>
      </c>
      <c r="Y7" s="19">
        <v>15290</v>
      </c>
      <c r="Z7" s="19">
        <v>15383</v>
      </c>
      <c r="AA7" s="19">
        <v>15459</v>
      </c>
      <c r="AB7" s="19">
        <v>15424</v>
      </c>
      <c r="AC7" s="19">
        <v>15494</v>
      </c>
      <c r="AD7" s="19">
        <v>15567</v>
      </c>
      <c r="AE7" s="19">
        <v>15654</v>
      </c>
      <c r="AF7" s="19">
        <v>15760</v>
      </c>
      <c r="AG7" s="19">
        <v>15864</v>
      </c>
      <c r="AH7" s="19">
        <v>15987</v>
      </c>
      <c r="AI7" s="19">
        <v>16105</v>
      </c>
      <c r="AJ7" s="19">
        <v>16193</v>
      </c>
      <c r="AK7" s="19">
        <v>16258</v>
      </c>
      <c r="AL7" s="19">
        <v>16306</v>
      </c>
      <c r="AM7" s="19">
        <v>16334</v>
      </c>
      <c r="AN7" s="19">
        <v>16358</v>
      </c>
      <c r="AO7" s="19">
        <v>16405</v>
      </c>
      <c r="AP7" s="19">
        <v>16486</v>
      </c>
      <c r="AQ7" s="19">
        <v>16575</v>
      </c>
      <c r="AR7" s="19">
        <v>16656</v>
      </c>
      <c r="AS7" s="19">
        <v>16730</v>
      </c>
      <c r="AT7" s="19">
        <v>16780</v>
      </c>
      <c r="AU7" s="19">
        <v>16829</v>
      </c>
      <c r="AV7" s="19">
        <v>16901</v>
      </c>
      <c r="AW7" s="19">
        <v>16979</v>
      </c>
      <c r="AX7" s="19">
        <v>17082</v>
      </c>
      <c r="AY7" s="19">
        <v>17181</v>
      </c>
      <c r="AZ7" s="19">
        <v>17282</v>
      </c>
      <c r="BA7" s="19">
        <v>17408</v>
      </c>
      <c r="BB7" s="19">
        <v>17475</v>
      </c>
      <c r="BC7" s="19">
        <v>17591</v>
      </c>
      <c r="BD7" s="19">
        <v>17811</v>
      </c>
      <c r="BE7" s="19">
        <v>17950</v>
      </c>
      <c r="BF7" s="19">
        <v>18070</v>
      </c>
      <c r="BG7" s="19">
        <v>18170</v>
      </c>
      <c r="BH7" s="19">
        <v>18255</v>
      </c>
      <c r="BI7" s="19">
        <v>18335</v>
      </c>
    </row>
    <row r="8" spans="1:61" ht="15" customHeight="1" x14ac:dyDescent="0.25">
      <c r="A8" s="3" t="s">
        <v>123</v>
      </c>
      <c r="B8" s="19">
        <v>8706</v>
      </c>
      <c r="C8" s="19">
        <v>8843</v>
      </c>
      <c r="D8" s="19">
        <v>8980</v>
      </c>
      <c r="E8" s="19">
        <v>9104</v>
      </c>
      <c r="F8" s="19">
        <v>9233</v>
      </c>
      <c r="G8" s="19">
        <v>9379</v>
      </c>
      <c r="H8" s="19">
        <v>9549</v>
      </c>
      <c r="I8" s="19">
        <v>9683</v>
      </c>
      <c r="J8" s="19">
        <v>9826</v>
      </c>
      <c r="K8" s="19">
        <v>9973</v>
      </c>
      <c r="L8" s="19">
        <v>10134</v>
      </c>
      <c r="M8" s="19">
        <v>10278</v>
      </c>
      <c r="N8" s="19">
        <v>10404</v>
      </c>
      <c r="O8" s="19">
        <v>10515</v>
      </c>
      <c r="P8" s="19">
        <v>10636</v>
      </c>
      <c r="Q8" s="19">
        <v>10765</v>
      </c>
      <c r="R8" s="19">
        <v>10890</v>
      </c>
      <c r="S8" s="19">
        <v>11050</v>
      </c>
      <c r="T8" s="19">
        <v>11151</v>
      </c>
      <c r="U8" s="19">
        <v>11229</v>
      </c>
      <c r="V8" s="19">
        <v>11304</v>
      </c>
      <c r="W8" s="19">
        <v>11385</v>
      </c>
      <c r="X8" s="19">
        <v>11453</v>
      </c>
      <c r="Y8" s="19">
        <v>11546</v>
      </c>
      <c r="Z8" s="19">
        <v>11620</v>
      </c>
      <c r="AA8" s="19">
        <v>11660</v>
      </c>
      <c r="AB8" s="19">
        <v>11630</v>
      </c>
      <c r="AC8" s="19">
        <v>11667</v>
      </c>
      <c r="AD8" s="19">
        <v>11707</v>
      </c>
      <c r="AE8" s="19">
        <v>11755</v>
      </c>
      <c r="AF8" s="19">
        <v>11810</v>
      </c>
      <c r="AG8" s="19">
        <v>11871</v>
      </c>
      <c r="AH8" s="19">
        <v>11949</v>
      </c>
      <c r="AI8" s="19">
        <v>12031</v>
      </c>
      <c r="AJ8" s="19">
        <v>12116</v>
      </c>
      <c r="AK8" s="19">
        <v>12156</v>
      </c>
      <c r="AL8" s="19">
        <v>12190</v>
      </c>
      <c r="AM8" s="19">
        <v>12221</v>
      </c>
      <c r="AN8" s="19">
        <v>12257</v>
      </c>
      <c r="AO8" s="19">
        <v>12316</v>
      </c>
      <c r="AP8" s="19">
        <v>12372</v>
      </c>
      <c r="AQ8" s="19">
        <v>12413</v>
      </c>
      <c r="AR8" s="19">
        <v>12452</v>
      </c>
      <c r="AS8" s="19">
        <v>12541</v>
      </c>
      <c r="AT8" s="19">
        <v>12638</v>
      </c>
      <c r="AU8" s="19">
        <v>12665</v>
      </c>
      <c r="AV8" s="19">
        <v>12685</v>
      </c>
      <c r="AW8" s="19">
        <v>12768</v>
      </c>
      <c r="AX8" s="19">
        <v>12870</v>
      </c>
      <c r="AY8" s="19">
        <v>12936</v>
      </c>
      <c r="AZ8" s="19">
        <v>13015</v>
      </c>
      <c r="BA8" s="19">
        <v>13094</v>
      </c>
      <c r="BB8" s="19">
        <v>13146</v>
      </c>
      <c r="BC8" s="19">
        <v>13228</v>
      </c>
      <c r="BD8" s="19">
        <v>13343</v>
      </c>
      <c r="BE8" s="19">
        <v>13430</v>
      </c>
      <c r="BF8" s="19">
        <v>13505</v>
      </c>
      <c r="BG8" s="19">
        <v>13570</v>
      </c>
      <c r="BH8" s="19">
        <v>13620</v>
      </c>
      <c r="BI8" s="19">
        <v>13650</v>
      </c>
    </row>
    <row r="9" spans="1:61" ht="15" customHeight="1" x14ac:dyDescent="0.25">
      <c r="A9" s="3" t="s">
        <v>124</v>
      </c>
      <c r="B9" s="19">
        <v>5312</v>
      </c>
      <c r="C9" s="19">
        <v>5385</v>
      </c>
      <c r="D9" s="19">
        <v>5455</v>
      </c>
      <c r="E9" s="19">
        <v>5505</v>
      </c>
      <c r="F9" s="19">
        <v>5587</v>
      </c>
      <c r="G9" s="19">
        <v>5670</v>
      </c>
      <c r="H9" s="19">
        <v>5752</v>
      </c>
      <c r="I9" s="19">
        <v>5806</v>
      </c>
      <c r="J9" s="19">
        <v>5862</v>
      </c>
      <c r="K9" s="19">
        <v>5967</v>
      </c>
      <c r="L9" s="19">
        <v>6041</v>
      </c>
      <c r="M9" s="19">
        <v>6125</v>
      </c>
      <c r="N9" s="19">
        <v>6189</v>
      </c>
      <c r="O9" s="19">
        <v>6277</v>
      </c>
      <c r="P9" s="19">
        <v>6297</v>
      </c>
      <c r="Q9" s="19">
        <v>6355</v>
      </c>
      <c r="R9" s="19">
        <v>6441</v>
      </c>
      <c r="S9" s="19">
        <v>6610</v>
      </c>
      <c r="T9" s="19">
        <v>6688</v>
      </c>
      <c r="U9" s="19">
        <v>6813</v>
      </c>
      <c r="V9" s="19">
        <v>6950</v>
      </c>
      <c r="W9" s="19">
        <v>7022</v>
      </c>
      <c r="X9" s="19">
        <v>7128</v>
      </c>
      <c r="Y9" s="19">
        <v>7194</v>
      </c>
      <c r="Z9" s="19">
        <v>7307</v>
      </c>
      <c r="AA9" s="19">
        <v>7426</v>
      </c>
      <c r="AB9" s="19">
        <v>7674</v>
      </c>
      <c r="AC9" s="19">
        <v>7836</v>
      </c>
      <c r="AD9" s="19">
        <v>7972</v>
      </c>
      <c r="AE9" s="19">
        <v>8092</v>
      </c>
      <c r="AF9" s="19">
        <v>8205</v>
      </c>
      <c r="AG9" s="19">
        <v>8306</v>
      </c>
      <c r="AH9" s="19">
        <v>8385</v>
      </c>
      <c r="AI9" s="19">
        <v>8435</v>
      </c>
      <c r="AJ9" s="19">
        <v>8451</v>
      </c>
      <c r="AK9" s="19">
        <v>8502</v>
      </c>
      <c r="AL9" s="19">
        <v>8580</v>
      </c>
      <c r="AM9" s="19">
        <v>8631</v>
      </c>
      <c r="AN9" s="19">
        <v>8797</v>
      </c>
      <c r="AO9" s="19">
        <v>8950</v>
      </c>
      <c r="AP9" s="19">
        <v>9017</v>
      </c>
      <c r="AQ9" s="19">
        <v>8988</v>
      </c>
      <c r="AR9" s="19">
        <v>8987</v>
      </c>
      <c r="AS9" s="19">
        <v>9118</v>
      </c>
      <c r="AT9" s="19">
        <v>9187</v>
      </c>
      <c r="AU9" s="19">
        <v>9145</v>
      </c>
      <c r="AV9" s="19">
        <v>9182</v>
      </c>
      <c r="AW9" s="19">
        <v>9215</v>
      </c>
      <c r="AX9" s="19">
        <v>9290</v>
      </c>
      <c r="AY9" s="19">
        <v>9398</v>
      </c>
      <c r="AZ9" s="19">
        <v>9540</v>
      </c>
      <c r="BA9" s="19">
        <v>9581</v>
      </c>
      <c r="BB9" s="19">
        <v>9663</v>
      </c>
      <c r="BC9" s="19">
        <v>9898</v>
      </c>
      <c r="BD9" s="19">
        <v>10096</v>
      </c>
      <c r="BE9" s="19">
        <v>10200</v>
      </c>
      <c r="BF9" s="19">
        <v>10260</v>
      </c>
      <c r="BG9" s="19">
        <v>10320</v>
      </c>
      <c r="BH9" s="19">
        <v>10355</v>
      </c>
      <c r="BI9" s="19">
        <v>10380</v>
      </c>
    </row>
    <row r="10" spans="1:61" ht="15" customHeight="1" x14ac:dyDescent="0.25">
      <c r="A10" s="3" t="s">
        <v>125</v>
      </c>
      <c r="B10" s="19">
        <v>5226</v>
      </c>
      <c r="C10" s="19">
        <v>5278</v>
      </c>
      <c r="D10" s="19">
        <v>5296</v>
      </c>
      <c r="E10" s="19">
        <v>5343</v>
      </c>
      <c r="F10" s="19">
        <v>5400</v>
      </c>
      <c r="G10" s="19">
        <v>5434</v>
      </c>
      <c r="H10" s="19">
        <v>5486</v>
      </c>
      <c r="I10" s="19">
        <v>5554</v>
      </c>
      <c r="J10" s="19">
        <v>5603</v>
      </c>
      <c r="K10" s="19">
        <v>5694</v>
      </c>
      <c r="L10" s="19">
        <v>5768</v>
      </c>
      <c r="M10" s="19">
        <v>5782</v>
      </c>
      <c r="N10" s="19">
        <v>5730</v>
      </c>
      <c r="O10" s="19">
        <v>5713</v>
      </c>
      <c r="P10" s="19">
        <v>5741</v>
      </c>
      <c r="Q10" s="19">
        <v>5836</v>
      </c>
      <c r="R10" s="19">
        <v>5957</v>
      </c>
      <c r="S10" s="19">
        <v>6131</v>
      </c>
      <c r="T10" s="19">
        <v>6203</v>
      </c>
      <c r="U10" s="19">
        <v>6359</v>
      </c>
      <c r="V10" s="19">
        <v>6527</v>
      </c>
      <c r="W10" s="19">
        <v>6618</v>
      </c>
      <c r="X10" s="19">
        <v>6717</v>
      </c>
      <c r="Y10" s="19">
        <v>6723</v>
      </c>
      <c r="Z10" s="19">
        <v>6776</v>
      </c>
      <c r="AA10" s="19">
        <v>6905</v>
      </c>
      <c r="AB10" s="19">
        <v>7054</v>
      </c>
      <c r="AC10" s="19">
        <v>7241</v>
      </c>
      <c r="AD10" s="19">
        <v>7416</v>
      </c>
      <c r="AE10" s="19">
        <v>7623</v>
      </c>
      <c r="AF10" s="19">
        <v>7782</v>
      </c>
      <c r="AG10" s="19">
        <v>7914</v>
      </c>
      <c r="AH10" s="19">
        <v>8011</v>
      </c>
      <c r="AI10" s="19">
        <v>8018</v>
      </c>
      <c r="AJ10" s="19">
        <v>7951</v>
      </c>
      <c r="AK10" s="19">
        <v>7926</v>
      </c>
      <c r="AL10" s="19">
        <v>7982</v>
      </c>
      <c r="AM10" s="19">
        <v>8106</v>
      </c>
      <c r="AN10" s="19">
        <v>8331</v>
      </c>
      <c r="AO10" s="19">
        <v>8523</v>
      </c>
      <c r="AP10" s="19">
        <v>8528</v>
      </c>
      <c r="AQ10" s="19">
        <v>8441</v>
      </c>
      <c r="AR10" s="19">
        <v>8444</v>
      </c>
      <c r="AS10" s="19">
        <v>8496</v>
      </c>
      <c r="AT10" s="19">
        <v>8433</v>
      </c>
      <c r="AU10" s="19">
        <v>8382</v>
      </c>
      <c r="AV10" s="19">
        <v>8458</v>
      </c>
      <c r="AW10" s="19">
        <v>8570</v>
      </c>
      <c r="AX10" s="19">
        <v>8744</v>
      </c>
      <c r="AY10" s="19">
        <v>8939</v>
      </c>
      <c r="AZ10" s="19">
        <v>9117</v>
      </c>
      <c r="BA10" s="19">
        <v>9116</v>
      </c>
      <c r="BB10" s="19">
        <v>9255</v>
      </c>
      <c r="BC10" s="19">
        <v>9548</v>
      </c>
      <c r="BD10" s="19">
        <v>9737</v>
      </c>
      <c r="BE10" s="19">
        <v>9825</v>
      </c>
      <c r="BF10" s="19">
        <v>9870</v>
      </c>
      <c r="BG10" s="19">
        <v>9905</v>
      </c>
      <c r="BH10" s="19">
        <v>9915</v>
      </c>
      <c r="BI10" s="19">
        <v>9915</v>
      </c>
    </row>
    <row r="11" spans="1:61" ht="15" customHeight="1" x14ac:dyDescent="0.25">
      <c r="A11" s="3" t="s">
        <v>126</v>
      </c>
      <c r="B11" s="19">
        <v>86</v>
      </c>
      <c r="C11" s="19">
        <v>107</v>
      </c>
      <c r="D11" s="19">
        <v>159</v>
      </c>
      <c r="E11" s="19">
        <v>162</v>
      </c>
      <c r="F11" s="19">
        <v>187</v>
      </c>
      <c r="G11" s="19">
        <v>236</v>
      </c>
      <c r="H11" s="19">
        <v>266</v>
      </c>
      <c r="I11" s="19">
        <v>252</v>
      </c>
      <c r="J11" s="19">
        <v>259</v>
      </c>
      <c r="K11" s="19">
        <v>273</v>
      </c>
      <c r="L11" s="19">
        <v>273</v>
      </c>
      <c r="M11" s="19">
        <v>343</v>
      </c>
      <c r="N11" s="19">
        <v>459</v>
      </c>
      <c r="O11" s="19">
        <v>564</v>
      </c>
      <c r="P11" s="19">
        <v>556</v>
      </c>
      <c r="Q11" s="19">
        <v>519</v>
      </c>
      <c r="R11" s="19">
        <v>484</v>
      </c>
      <c r="S11" s="19">
        <v>479</v>
      </c>
      <c r="T11" s="19">
        <v>485</v>
      </c>
      <c r="U11" s="19">
        <v>454</v>
      </c>
      <c r="V11" s="19">
        <v>423</v>
      </c>
      <c r="W11" s="19">
        <v>404</v>
      </c>
      <c r="X11" s="19">
        <v>411</v>
      </c>
      <c r="Y11" s="19">
        <v>471</v>
      </c>
      <c r="Z11" s="19">
        <v>531</v>
      </c>
      <c r="AA11" s="19">
        <v>521</v>
      </c>
      <c r="AB11" s="19">
        <v>620</v>
      </c>
      <c r="AC11" s="19">
        <v>595</v>
      </c>
      <c r="AD11" s="19">
        <v>556</v>
      </c>
      <c r="AE11" s="19">
        <v>469</v>
      </c>
      <c r="AF11" s="19">
        <v>423</v>
      </c>
      <c r="AG11" s="19">
        <v>392</v>
      </c>
      <c r="AH11" s="19">
        <v>374</v>
      </c>
      <c r="AI11" s="19">
        <v>417</v>
      </c>
      <c r="AJ11" s="19">
        <v>500</v>
      </c>
      <c r="AK11" s="19">
        <v>576</v>
      </c>
      <c r="AL11" s="19">
        <v>598</v>
      </c>
      <c r="AM11" s="19">
        <v>525</v>
      </c>
      <c r="AN11" s="19">
        <v>466</v>
      </c>
      <c r="AO11" s="19">
        <v>427</v>
      </c>
      <c r="AP11" s="19">
        <v>489</v>
      </c>
      <c r="AQ11" s="19">
        <v>547</v>
      </c>
      <c r="AR11" s="19">
        <v>543</v>
      </c>
      <c r="AS11" s="19">
        <v>622</v>
      </c>
      <c r="AT11" s="19">
        <v>754</v>
      </c>
      <c r="AU11" s="19">
        <v>763</v>
      </c>
      <c r="AV11" s="19">
        <v>724</v>
      </c>
      <c r="AW11" s="19">
        <v>645</v>
      </c>
      <c r="AX11" s="19">
        <v>546</v>
      </c>
      <c r="AY11" s="19">
        <v>459</v>
      </c>
      <c r="AZ11" s="19">
        <v>423</v>
      </c>
      <c r="BA11" s="19">
        <v>465</v>
      </c>
      <c r="BB11" s="19">
        <v>408</v>
      </c>
      <c r="BC11" s="19">
        <v>350</v>
      </c>
      <c r="BD11" s="19">
        <v>359</v>
      </c>
      <c r="BE11" s="19">
        <v>375</v>
      </c>
      <c r="BF11" s="19">
        <v>390</v>
      </c>
      <c r="BG11" s="19">
        <v>420</v>
      </c>
      <c r="BH11" s="19">
        <v>440</v>
      </c>
      <c r="BI11" s="19">
        <v>460</v>
      </c>
    </row>
    <row r="12" spans="1:61" ht="15" customHeight="1" x14ac:dyDescent="0.25">
      <c r="A12" s="3" t="s">
        <v>127</v>
      </c>
      <c r="B12" s="19">
        <v>3394</v>
      </c>
      <c r="C12" s="19">
        <v>3458</v>
      </c>
      <c r="D12" s="19">
        <v>3525</v>
      </c>
      <c r="E12" s="19">
        <v>3599</v>
      </c>
      <c r="F12" s="19">
        <v>3646</v>
      </c>
      <c r="G12" s="19">
        <v>3709</v>
      </c>
      <c r="H12" s="19">
        <v>3797</v>
      </c>
      <c r="I12" s="19">
        <v>3877</v>
      </c>
      <c r="J12" s="19">
        <v>3964</v>
      </c>
      <c r="K12" s="19">
        <v>4006</v>
      </c>
      <c r="L12" s="19">
        <v>4093</v>
      </c>
      <c r="M12" s="19">
        <v>4153</v>
      </c>
      <c r="N12" s="19">
        <v>4215</v>
      </c>
      <c r="O12" s="19">
        <v>4238</v>
      </c>
      <c r="P12" s="19">
        <v>4339</v>
      </c>
      <c r="Q12" s="19">
        <v>4410</v>
      </c>
      <c r="R12" s="19">
        <v>4449</v>
      </c>
      <c r="S12" s="19">
        <v>4440</v>
      </c>
      <c r="T12" s="19">
        <v>4463</v>
      </c>
      <c r="U12" s="19">
        <v>4416</v>
      </c>
      <c r="V12" s="19">
        <v>4354</v>
      </c>
      <c r="W12" s="19">
        <v>4363</v>
      </c>
      <c r="X12" s="19">
        <v>4325</v>
      </c>
      <c r="Y12" s="19">
        <v>4352</v>
      </c>
      <c r="Z12" s="19">
        <v>4313</v>
      </c>
      <c r="AA12" s="19">
        <v>4234</v>
      </c>
      <c r="AB12" s="19">
        <v>3956</v>
      </c>
      <c r="AC12" s="19">
        <v>3831</v>
      </c>
      <c r="AD12" s="19">
        <v>3735</v>
      </c>
      <c r="AE12" s="19">
        <v>3663</v>
      </c>
      <c r="AF12" s="19">
        <v>3605</v>
      </c>
      <c r="AG12" s="19">
        <v>3565</v>
      </c>
      <c r="AH12" s="19">
        <v>3564</v>
      </c>
      <c r="AI12" s="19">
        <v>3596</v>
      </c>
      <c r="AJ12" s="19">
        <v>3665</v>
      </c>
      <c r="AK12" s="19">
        <v>3654</v>
      </c>
      <c r="AL12" s="19">
        <v>3610</v>
      </c>
      <c r="AM12" s="19">
        <v>3590</v>
      </c>
      <c r="AN12" s="19">
        <v>3460</v>
      </c>
      <c r="AO12" s="19">
        <v>3366</v>
      </c>
      <c r="AP12" s="19">
        <v>3355</v>
      </c>
      <c r="AQ12" s="19">
        <v>3425</v>
      </c>
      <c r="AR12" s="19">
        <v>3465</v>
      </c>
      <c r="AS12" s="19">
        <v>3423</v>
      </c>
      <c r="AT12" s="19">
        <v>3451</v>
      </c>
      <c r="AU12" s="19">
        <v>3520</v>
      </c>
      <c r="AV12" s="19">
        <v>3503</v>
      </c>
      <c r="AW12" s="19">
        <v>3553</v>
      </c>
      <c r="AX12" s="19">
        <v>3580</v>
      </c>
      <c r="AY12" s="19">
        <v>3538</v>
      </c>
      <c r="AZ12" s="19">
        <v>3475</v>
      </c>
      <c r="BA12" s="19">
        <v>3513</v>
      </c>
      <c r="BB12" s="19">
        <v>3483</v>
      </c>
      <c r="BC12" s="19">
        <v>3330</v>
      </c>
      <c r="BD12" s="19">
        <v>3247</v>
      </c>
      <c r="BE12" s="19">
        <v>3230</v>
      </c>
      <c r="BF12" s="19">
        <v>3250</v>
      </c>
      <c r="BG12" s="19">
        <v>3250</v>
      </c>
      <c r="BH12" s="19">
        <v>3265</v>
      </c>
      <c r="BI12" s="19">
        <v>3270</v>
      </c>
    </row>
    <row r="13" spans="1:61" ht="15" customHeight="1" x14ac:dyDescent="0.25">
      <c r="A13" s="3" t="s">
        <v>128</v>
      </c>
      <c r="B13" s="19">
        <v>5495</v>
      </c>
      <c r="C13" s="19">
        <v>5622</v>
      </c>
      <c r="D13" s="19">
        <v>5664</v>
      </c>
      <c r="E13" s="19">
        <v>5738</v>
      </c>
      <c r="F13" s="19">
        <v>5816</v>
      </c>
      <c r="G13" s="19">
        <v>5872</v>
      </c>
      <c r="H13" s="19">
        <v>5971</v>
      </c>
      <c r="I13" s="19">
        <v>5986</v>
      </c>
      <c r="J13" s="19">
        <v>6059</v>
      </c>
      <c r="K13" s="19">
        <v>6204</v>
      </c>
      <c r="L13" s="19">
        <v>6306</v>
      </c>
      <c r="M13" s="19">
        <v>6354</v>
      </c>
      <c r="N13" s="19">
        <v>6390</v>
      </c>
      <c r="O13" s="19">
        <v>6440</v>
      </c>
      <c r="P13" s="19">
        <v>6488</v>
      </c>
      <c r="Q13" s="19">
        <v>6565</v>
      </c>
      <c r="R13" s="19">
        <v>6698</v>
      </c>
      <c r="S13" s="19">
        <v>6829</v>
      </c>
      <c r="T13" s="19">
        <v>6950</v>
      </c>
      <c r="U13" s="19">
        <v>7094</v>
      </c>
      <c r="V13" s="19">
        <v>7252</v>
      </c>
      <c r="W13" s="19">
        <v>7349</v>
      </c>
      <c r="X13" s="19">
        <v>7446</v>
      </c>
      <c r="Y13" s="19">
        <v>7543</v>
      </c>
      <c r="Z13" s="19">
        <v>7658</v>
      </c>
      <c r="AA13" s="19">
        <v>7797</v>
      </c>
      <c r="AB13" s="19">
        <v>7901</v>
      </c>
      <c r="AC13" s="19">
        <v>8029</v>
      </c>
      <c r="AD13" s="19">
        <v>8217</v>
      </c>
      <c r="AE13" s="19">
        <v>8309</v>
      </c>
      <c r="AF13" s="19">
        <v>8489</v>
      </c>
      <c r="AG13" s="19">
        <v>8606</v>
      </c>
      <c r="AH13" s="19">
        <v>8751</v>
      </c>
      <c r="AI13" s="19">
        <v>8853</v>
      </c>
      <c r="AJ13" s="19">
        <v>8888</v>
      </c>
      <c r="AK13" s="19">
        <v>8869</v>
      </c>
      <c r="AL13" s="19">
        <v>8944</v>
      </c>
      <c r="AM13" s="19">
        <v>9052</v>
      </c>
      <c r="AN13" s="19">
        <v>9243</v>
      </c>
      <c r="AO13" s="19">
        <v>9346</v>
      </c>
      <c r="AP13" s="19">
        <v>9329</v>
      </c>
      <c r="AQ13" s="19">
        <v>9326</v>
      </c>
      <c r="AR13" s="19">
        <v>9393</v>
      </c>
      <c r="AS13" s="19">
        <v>9449</v>
      </c>
      <c r="AT13" s="19">
        <v>9473</v>
      </c>
      <c r="AU13" s="19">
        <v>9469</v>
      </c>
      <c r="AV13" s="19">
        <v>9500</v>
      </c>
      <c r="AW13" s="19">
        <v>9554</v>
      </c>
      <c r="AX13" s="19">
        <v>9662</v>
      </c>
      <c r="AY13" s="19">
        <v>9820</v>
      </c>
      <c r="AZ13" s="19">
        <v>9996</v>
      </c>
      <c r="BA13" s="19">
        <v>9989</v>
      </c>
      <c r="BB13" s="19">
        <v>10098</v>
      </c>
      <c r="BC13" s="19">
        <v>10419</v>
      </c>
      <c r="BD13" s="19">
        <v>10592</v>
      </c>
      <c r="BE13" s="19">
        <v>10700</v>
      </c>
      <c r="BF13" s="19">
        <v>10725</v>
      </c>
      <c r="BG13" s="19">
        <v>10770</v>
      </c>
      <c r="BH13" s="19">
        <v>10785</v>
      </c>
      <c r="BI13" s="19">
        <v>10800</v>
      </c>
    </row>
    <row r="14" spans="1:61" ht="15" customHeight="1" x14ac:dyDescent="0.25">
      <c r="A14" s="3"/>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row>
    <row r="15" spans="1:61" ht="15" customHeight="1" x14ac:dyDescent="0.25">
      <c r="A15" s="3" t="s">
        <v>129</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row>
    <row r="16" spans="1:61" ht="15" customHeight="1" x14ac:dyDescent="0.25">
      <c r="A16" s="3" t="s">
        <v>130</v>
      </c>
      <c r="B16" s="19">
        <v>5447</v>
      </c>
      <c r="C16" s="19">
        <v>5515</v>
      </c>
      <c r="D16" s="19">
        <v>5505</v>
      </c>
      <c r="E16" s="19">
        <v>5576</v>
      </c>
      <c r="F16" s="19">
        <v>5629</v>
      </c>
      <c r="G16" s="19">
        <v>5636</v>
      </c>
      <c r="H16" s="19">
        <v>5705</v>
      </c>
      <c r="I16" s="19">
        <v>5734</v>
      </c>
      <c r="J16" s="19">
        <v>5800</v>
      </c>
      <c r="K16" s="19">
        <v>5931</v>
      </c>
      <c r="L16" s="19">
        <v>6033</v>
      </c>
      <c r="M16" s="19">
        <v>6011</v>
      </c>
      <c r="N16" s="19">
        <v>5931</v>
      </c>
      <c r="O16" s="19">
        <v>5876</v>
      </c>
      <c r="P16" s="19">
        <v>5932</v>
      </c>
      <c r="Q16" s="19">
        <v>6046</v>
      </c>
      <c r="R16" s="19">
        <v>6214</v>
      </c>
      <c r="S16" s="19">
        <v>6350</v>
      </c>
      <c r="T16" s="19">
        <v>6465</v>
      </c>
      <c r="U16" s="19">
        <v>6640</v>
      </c>
      <c r="V16" s="19">
        <v>6829</v>
      </c>
      <c r="W16" s="19">
        <v>6945</v>
      </c>
      <c r="X16" s="19">
        <v>7035</v>
      </c>
      <c r="Y16" s="19">
        <v>7072</v>
      </c>
      <c r="Z16" s="19">
        <v>7127</v>
      </c>
      <c r="AA16" s="19">
        <v>7276</v>
      </c>
      <c r="AB16" s="19">
        <v>7281</v>
      </c>
      <c r="AC16" s="19">
        <v>7434</v>
      </c>
      <c r="AD16" s="19">
        <v>7661</v>
      </c>
      <c r="AE16" s="19">
        <v>7840</v>
      </c>
      <c r="AF16" s="19">
        <v>8066</v>
      </c>
      <c r="AG16" s="19">
        <v>8214</v>
      </c>
      <c r="AH16" s="19">
        <v>8377</v>
      </c>
      <c r="AI16" s="19">
        <v>8436</v>
      </c>
      <c r="AJ16" s="19">
        <v>8388</v>
      </c>
      <c r="AK16" s="19">
        <v>8293</v>
      </c>
      <c r="AL16" s="19">
        <v>8346</v>
      </c>
      <c r="AM16" s="19">
        <v>8527</v>
      </c>
      <c r="AN16" s="19">
        <v>8777</v>
      </c>
      <c r="AO16" s="19">
        <v>8919</v>
      </c>
      <c r="AP16" s="19">
        <v>8840</v>
      </c>
      <c r="AQ16" s="19">
        <v>8779</v>
      </c>
      <c r="AR16" s="19">
        <v>8850</v>
      </c>
      <c r="AS16" s="19">
        <v>8827</v>
      </c>
      <c r="AT16" s="19">
        <v>8719</v>
      </c>
      <c r="AU16" s="19">
        <v>8706</v>
      </c>
      <c r="AV16" s="19">
        <v>8776</v>
      </c>
      <c r="AW16" s="19">
        <v>8909</v>
      </c>
      <c r="AX16" s="19">
        <v>9116</v>
      </c>
      <c r="AY16" s="19">
        <v>9361</v>
      </c>
      <c r="AZ16" s="19">
        <v>9573</v>
      </c>
      <c r="BA16" s="19">
        <v>9524</v>
      </c>
      <c r="BB16" s="19">
        <v>9690</v>
      </c>
      <c r="BC16" s="19">
        <v>10069</v>
      </c>
      <c r="BD16" s="19">
        <v>10233</v>
      </c>
      <c r="BE16" s="19">
        <v>10325</v>
      </c>
      <c r="BF16" s="19">
        <v>10335</v>
      </c>
      <c r="BG16" s="19">
        <v>10350</v>
      </c>
      <c r="BH16" s="19">
        <v>10345</v>
      </c>
      <c r="BI16" s="19">
        <v>10340</v>
      </c>
    </row>
    <row r="17" spans="1:61" ht="15" customHeight="1" x14ac:dyDescent="0.25">
      <c r="A17" s="3" t="s">
        <v>131</v>
      </c>
      <c r="B17" s="19">
        <v>4470</v>
      </c>
      <c r="C17" s="19">
        <v>4525</v>
      </c>
      <c r="D17" s="19">
        <v>4498</v>
      </c>
      <c r="E17" s="19">
        <v>4543</v>
      </c>
      <c r="F17" s="19">
        <v>4581</v>
      </c>
      <c r="G17" s="19">
        <v>4590</v>
      </c>
      <c r="H17" s="19">
        <v>4647</v>
      </c>
      <c r="I17" s="19">
        <v>4711</v>
      </c>
      <c r="J17" s="19">
        <v>4781</v>
      </c>
      <c r="K17" s="19">
        <v>4889</v>
      </c>
      <c r="L17" s="19">
        <v>4952</v>
      </c>
      <c r="M17" s="19">
        <v>4915</v>
      </c>
      <c r="N17" s="19">
        <v>4822</v>
      </c>
      <c r="O17" s="19">
        <v>4765</v>
      </c>
      <c r="P17" s="19">
        <v>4803</v>
      </c>
      <c r="Q17" s="19">
        <v>4896</v>
      </c>
      <c r="R17" s="19">
        <v>5017</v>
      </c>
      <c r="S17" s="19">
        <v>5123</v>
      </c>
      <c r="T17" s="19">
        <v>5231</v>
      </c>
      <c r="U17" s="19">
        <v>5395</v>
      </c>
      <c r="V17" s="19">
        <v>5585</v>
      </c>
      <c r="W17" s="19">
        <v>5702</v>
      </c>
      <c r="X17" s="19">
        <v>5778</v>
      </c>
      <c r="Y17" s="19">
        <v>5785</v>
      </c>
      <c r="Z17" s="19">
        <v>5817</v>
      </c>
      <c r="AA17" s="19">
        <v>5960</v>
      </c>
      <c r="AB17" s="19">
        <v>5961</v>
      </c>
      <c r="AC17" s="19">
        <v>6104</v>
      </c>
      <c r="AD17" s="19">
        <v>6308</v>
      </c>
      <c r="AE17" s="19">
        <v>6523</v>
      </c>
      <c r="AF17" s="19">
        <v>6768</v>
      </c>
      <c r="AG17" s="19">
        <v>6947</v>
      </c>
      <c r="AH17" s="19">
        <v>7118</v>
      </c>
      <c r="AI17" s="19">
        <v>7172</v>
      </c>
      <c r="AJ17" s="19">
        <v>7137</v>
      </c>
      <c r="AK17" s="19">
        <v>7026</v>
      </c>
      <c r="AL17" s="19">
        <v>7058</v>
      </c>
      <c r="AM17" s="19">
        <v>7191</v>
      </c>
      <c r="AN17" s="19">
        <v>7397</v>
      </c>
      <c r="AO17" s="19">
        <v>7529</v>
      </c>
      <c r="AP17" s="19">
        <v>7453</v>
      </c>
      <c r="AQ17" s="19">
        <v>7391</v>
      </c>
      <c r="AR17" s="19">
        <v>7438</v>
      </c>
      <c r="AS17" s="19">
        <v>7392</v>
      </c>
      <c r="AT17" s="19">
        <v>7277</v>
      </c>
      <c r="AU17" s="19">
        <v>7234</v>
      </c>
      <c r="AV17" s="19">
        <v>7296</v>
      </c>
      <c r="AW17" s="19">
        <v>7409</v>
      </c>
      <c r="AX17" s="19">
        <v>7597</v>
      </c>
      <c r="AY17" s="19">
        <v>7815</v>
      </c>
      <c r="AZ17" s="19">
        <v>7993</v>
      </c>
      <c r="BA17" s="19">
        <v>7936</v>
      </c>
      <c r="BB17" s="19">
        <v>8056</v>
      </c>
      <c r="BC17" s="19">
        <v>8342</v>
      </c>
      <c r="BD17" s="19">
        <v>8452</v>
      </c>
      <c r="BE17" s="19">
        <v>8545</v>
      </c>
      <c r="BF17" s="19">
        <v>8560</v>
      </c>
      <c r="BG17" s="19">
        <v>8575</v>
      </c>
      <c r="BH17" s="19">
        <v>8575</v>
      </c>
      <c r="BI17" s="19">
        <v>8570</v>
      </c>
    </row>
    <row r="18" spans="1:61" ht="15" customHeight="1" x14ac:dyDescent="0.25">
      <c r="A18" s="3" t="s">
        <v>132</v>
      </c>
      <c r="B18" s="19">
        <v>978</v>
      </c>
      <c r="C18" s="19">
        <v>991</v>
      </c>
      <c r="D18" s="19">
        <v>1007</v>
      </c>
      <c r="E18" s="19">
        <v>1033</v>
      </c>
      <c r="F18" s="19">
        <v>1048</v>
      </c>
      <c r="G18" s="19">
        <v>1046</v>
      </c>
      <c r="H18" s="19">
        <v>1059</v>
      </c>
      <c r="I18" s="19">
        <v>1023</v>
      </c>
      <c r="J18" s="19">
        <v>1019</v>
      </c>
      <c r="K18" s="19">
        <v>1042</v>
      </c>
      <c r="L18" s="19">
        <v>1081</v>
      </c>
      <c r="M18" s="19">
        <v>1097</v>
      </c>
      <c r="N18" s="19">
        <v>1109</v>
      </c>
      <c r="O18" s="19">
        <v>1111</v>
      </c>
      <c r="P18" s="19">
        <v>1130</v>
      </c>
      <c r="Q18" s="19">
        <v>1150</v>
      </c>
      <c r="R18" s="19">
        <v>1198</v>
      </c>
      <c r="S18" s="19">
        <v>1227</v>
      </c>
      <c r="T18" s="19">
        <v>1234</v>
      </c>
      <c r="U18" s="19">
        <v>1245</v>
      </c>
      <c r="V18" s="19">
        <v>1244</v>
      </c>
      <c r="W18" s="19">
        <v>1243</v>
      </c>
      <c r="X18" s="19">
        <v>1257</v>
      </c>
      <c r="Y18" s="19">
        <v>1287</v>
      </c>
      <c r="Z18" s="19">
        <v>1311</v>
      </c>
      <c r="AA18" s="19">
        <v>1316</v>
      </c>
      <c r="AB18" s="19">
        <v>1320</v>
      </c>
      <c r="AC18" s="19">
        <v>1330</v>
      </c>
      <c r="AD18" s="19">
        <v>1353</v>
      </c>
      <c r="AE18" s="19">
        <v>1317</v>
      </c>
      <c r="AF18" s="19">
        <v>1298</v>
      </c>
      <c r="AG18" s="19">
        <v>1267</v>
      </c>
      <c r="AH18" s="19">
        <v>1259</v>
      </c>
      <c r="AI18" s="19">
        <v>1264</v>
      </c>
      <c r="AJ18" s="19">
        <v>1251</v>
      </c>
      <c r="AK18" s="19">
        <v>1267</v>
      </c>
      <c r="AL18" s="19">
        <v>1288</v>
      </c>
      <c r="AM18" s="19">
        <v>1336</v>
      </c>
      <c r="AN18" s="19">
        <v>1380</v>
      </c>
      <c r="AO18" s="19">
        <v>1390</v>
      </c>
      <c r="AP18" s="19">
        <v>1387</v>
      </c>
      <c r="AQ18" s="19">
        <v>1388</v>
      </c>
      <c r="AR18" s="19">
        <v>1412</v>
      </c>
      <c r="AS18" s="19">
        <v>1435</v>
      </c>
      <c r="AT18" s="19">
        <v>1442</v>
      </c>
      <c r="AU18" s="19">
        <v>1472</v>
      </c>
      <c r="AV18" s="19">
        <v>1480</v>
      </c>
      <c r="AW18" s="19">
        <v>1500</v>
      </c>
      <c r="AX18" s="19">
        <v>1519</v>
      </c>
      <c r="AY18" s="19">
        <v>1546</v>
      </c>
      <c r="AZ18" s="19">
        <v>1580</v>
      </c>
      <c r="BA18" s="19">
        <v>1588</v>
      </c>
      <c r="BB18" s="19">
        <v>1634</v>
      </c>
      <c r="BC18" s="19">
        <v>1727</v>
      </c>
      <c r="BD18" s="19">
        <v>1781</v>
      </c>
      <c r="BE18" s="19">
        <v>1780</v>
      </c>
      <c r="BF18" s="19">
        <v>1775</v>
      </c>
      <c r="BG18" s="19">
        <v>1775</v>
      </c>
      <c r="BH18" s="19">
        <v>1775</v>
      </c>
      <c r="BI18" s="19">
        <v>1770</v>
      </c>
    </row>
    <row r="19" spans="1:61" ht="15" customHeight="1" x14ac:dyDescent="0.25">
      <c r="A19" s="3" t="s">
        <v>133</v>
      </c>
      <c r="B19" s="19">
        <v>662</v>
      </c>
      <c r="C19" s="19">
        <v>684</v>
      </c>
      <c r="D19" s="19">
        <v>705</v>
      </c>
      <c r="E19" s="19">
        <v>717</v>
      </c>
      <c r="F19" s="19">
        <v>736</v>
      </c>
      <c r="G19" s="19">
        <v>754</v>
      </c>
      <c r="H19" s="19">
        <v>785</v>
      </c>
      <c r="I19" s="19">
        <v>807</v>
      </c>
      <c r="J19" s="19">
        <v>822</v>
      </c>
      <c r="K19" s="19">
        <v>843</v>
      </c>
      <c r="L19" s="19">
        <v>858</v>
      </c>
      <c r="M19" s="19">
        <v>876</v>
      </c>
      <c r="N19" s="19">
        <v>884</v>
      </c>
      <c r="O19" s="19">
        <v>884</v>
      </c>
      <c r="P19" s="19">
        <v>879</v>
      </c>
      <c r="Q19" s="19">
        <v>890</v>
      </c>
      <c r="R19" s="19">
        <v>896</v>
      </c>
      <c r="S19" s="19">
        <v>911</v>
      </c>
      <c r="T19" s="19">
        <v>911</v>
      </c>
      <c r="U19" s="19">
        <v>920</v>
      </c>
      <c r="V19" s="19">
        <v>923</v>
      </c>
      <c r="W19" s="19">
        <v>916</v>
      </c>
      <c r="X19" s="19">
        <v>907</v>
      </c>
      <c r="Y19" s="19">
        <v>909</v>
      </c>
      <c r="Z19" s="19">
        <v>908</v>
      </c>
      <c r="AA19" s="19">
        <v>881</v>
      </c>
      <c r="AB19" s="19">
        <v>978</v>
      </c>
      <c r="AC19" s="19">
        <v>967</v>
      </c>
      <c r="AD19" s="19">
        <v>975</v>
      </c>
      <c r="AE19" s="19">
        <v>981</v>
      </c>
      <c r="AF19" s="19">
        <v>1004</v>
      </c>
      <c r="AG19" s="19">
        <v>1022</v>
      </c>
      <c r="AH19" s="19">
        <v>1046</v>
      </c>
      <c r="AI19" s="19">
        <v>1076</v>
      </c>
      <c r="AJ19" s="19">
        <v>1099</v>
      </c>
      <c r="AK19" s="19">
        <v>1105</v>
      </c>
      <c r="AL19" s="19">
        <v>1097</v>
      </c>
      <c r="AM19" s="19">
        <v>1087</v>
      </c>
      <c r="AN19" s="19">
        <v>1103</v>
      </c>
      <c r="AO19" s="19">
        <v>1118</v>
      </c>
      <c r="AP19" s="19">
        <v>1139</v>
      </c>
      <c r="AQ19" s="19">
        <v>1153</v>
      </c>
      <c r="AR19" s="19">
        <v>1138</v>
      </c>
      <c r="AS19" s="19">
        <v>1126</v>
      </c>
      <c r="AT19" s="19">
        <v>1114</v>
      </c>
      <c r="AU19" s="19">
        <v>1106</v>
      </c>
      <c r="AV19" s="19">
        <v>1100</v>
      </c>
      <c r="AW19" s="19">
        <v>1099</v>
      </c>
      <c r="AX19" s="19">
        <v>1108</v>
      </c>
      <c r="AY19" s="19">
        <v>1122</v>
      </c>
      <c r="AZ19" s="19">
        <v>1144</v>
      </c>
      <c r="BA19" s="19">
        <v>1170</v>
      </c>
      <c r="BB19" s="19">
        <v>1204</v>
      </c>
      <c r="BC19" s="19">
        <v>1244</v>
      </c>
      <c r="BD19" s="19">
        <v>1277</v>
      </c>
      <c r="BE19" s="19">
        <v>1300</v>
      </c>
      <c r="BF19" s="19">
        <v>1295</v>
      </c>
      <c r="BG19" s="19">
        <v>1305</v>
      </c>
      <c r="BH19" s="19">
        <v>1275</v>
      </c>
      <c r="BI19" s="19">
        <v>1260</v>
      </c>
    </row>
    <row r="20" spans="1:61" ht="15" customHeight="1" x14ac:dyDescent="0.25">
      <c r="A20" s="3" t="s">
        <v>134</v>
      </c>
      <c r="B20" s="19">
        <v>4785</v>
      </c>
      <c r="C20" s="19">
        <v>4832</v>
      </c>
      <c r="D20" s="19">
        <v>4800</v>
      </c>
      <c r="E20" s="19">
        <v>4858</v>
      </c>
      <c r="F20" s="19">
        <v>4893</v>
      </c>
      <c r="G20" s="19">
        <v>4882</v>
      </c>
      <c r="H20" s="19">
        <v>4920</v>
      </c>
      <c r="I20" s="19">
        <v>4927</v>
      </c>
      <c r="J20" s="19">
        <v>4978</v>
      </c>
      <c r="K20" s="19">
        <v>5088</v>
      </c>
      <c r="L20" s="19">
        <v>5175</v>
      </c>
      <c r="M20" s="19">
        <v>5136</v>
      </c>
      <c r="N20" s="19">
        <v>5047</v>
      </c>
      <c r="O20" s="19">
        <v>4992</v>
      </c>
      <c r="P20" s="19">
        <v>5054</v>
      </c>
      <c r="Q20" s="19">
        <v>5156</v>
      </c>
      <c r="R20" s="19">
        <v>5318</v>
      </c>
      <c r="S20" s="19">
        <v>5439</v>
      </c>
      <c r="T20" s="19">
        <v>5554</v>
      </c>
      <c r="U20" s="19">
        <v>5720</v>
      </c>
      <c r="V20" s="19">
        <v>5907</v>
      </c>
      <c r="W20" s="19">
        <v>6029</v>
      </c>
      <c r="X20" s="19">
        <v>6128</v>
      </c>
      <c r="Y20" s="19">
        <v>6163</v>
      </c>
      <c r="Z20" s="19">
        <v>6220</v>
      </c>
      <c r="AA20" s="19">
        <v>6395</v>
      </c>
      <c r="AB20" s="19">
        <v>6303</v>
      </c>
      <c r="AC20" s="19">
        <v>6467</v>
      </c>
      <c r="AD20" s="19">
        <v>6686</v>
      </c>
      <c r="AE20" s="19">
        <v>6859</v>
      </c>
      <c r="AF20" s="19">
        <v>7062</v>
      </c>
      <c r="AG20" s="19">
        <v>7192</v>
      </c>
      <c r="AH20" s="19">
        <v>7331</v>
      </c>
      <c r="AI20" s="19">
        <v>7360</v>
      </c>
      <c r="AJ20" s="19">
        <v>7289</v>
      </c>
      <c r="AK20" s="19">
        <v>7188</v>
      </c>
      <c r="AL20" s="19">
        <v>7249</v>
      </c>
      <c r="AM20" s="19">
        <v>7440</v>
      </c>
      <c r="AN20" s="19">
        <v>7674</v>
      </c>
      <c r="AO20" s="19">
        <v>7801</v>
      </c>
      <c r="AP20" s="19">
        <v>7701</v>
      </c>
      <c r="AQ20" s="19">
        <v>7626</v>
      </c>
      <c r="AR20" s="19">
        <v>7712</v>
      </c>
      <c r="AS20" s="19">
        <v>7701</v>
      </c>
      <c r="AT20" s="19">
        <v>7605</v>
      </c>
      <c r="AU20" s="19">
        <v>7600</v>
      </c>
      <c r="AV20" s="19">
        <v>7676</v>
      </c>
      <c r="AW20" s="19">
        <v>7810</v>
      </c>
      <c r="AX20" s="19">
        <v>8008</v>
      </c>
      <c r="AY20" s="19">
        <v>8239</v>
      </c>
      <c r="AZ20" s="19">
        <v>8429</v>
      </c>
      <c r="BA20" s="19">
        <v>8354</v>
      </c>
      <c r="BB20" s="19">
        <v>8486</v>
      </c>
      <c r="BC20" s="19">
        <v>8825</v>
      </c>
      <c r="BD20" s="19">
        <v>8956</v>
      </c>
      <c r="BE20" s="19">
        <v>9025</v>
      </c>
      <c r="BF20" s="19">
        <v>9040</v>
      </c>
      <c r="BG20" s="19">
        <v>9045</v>
      </c>
      <c r="BH20" s="19">
        <v>9070</v>
      </c>
      <c r="BI20" s="19">
        <v>9080</v>
      </c>
    </row>
    <row r="21" spans="1:61" ht="15" customHeight="1" x14ac:dyDescent="0.25">
      <c r="A21" s="3" t="s">
        <v>135</v>
      </c>
      <c r="B21" s="19">
        <v>3822</v>
      </c>
      <c r="C21" s="19">
        <v>3857</v>
      </c>
      <c r="D21" s="19">
        <v>3809</v>
      </c>
      <c r="E21" s="19">
        <v>3843</v>
      </c>
      <c r="F21" s="19">
        <v>3863</v>
      </c>
      <c r="G21" s="19">
        <v>3854</v>
      </c>
      <c r="H21" s="19">
        <v>3881</v>
      </c>
      <c r="I21" s="19">
        <v>3924</v>
      </c>
      <c r="J21" s="19">
        <v>3978</v>
      </c>
      <c r="K21" s="19">
        <v>4067</v>
      </c>
      <c r="L21" s="19">
        <v>4117</v>
      </c>
      <c r="M21" s="19">
        <v>4063</v>
      </c>
      <c r="N21" s="19">
        <v>3961</v>
      </c>
      <c r="O21" s="19">
        <v>3904</v>
      </c>
      <c r="P21" s="19">
        <v>3945</v>
      </c>
      <c r="Q21" s="19">
        <v>4027</v>
      </c>
      <c r="R21" s="19">
        <v>4141</v>
      </c>
      <c r="S21" s="19">
        <v>4236</v>
      </c>
      <c r="T21" s="19">
        <v>4342</v>
      </c>
      <c r="U21" s="19">
        <v>4497</v>
      </c>
      <c r="V21" s="19">
        <v>4686</v>
      </c>
      <c r="W21" s="19">
        <v>4810</v>
      </c>
      <c r="X21" s="19">
        <v>4895</v>
      </c>
      <c r="Y21" s="19">
        <v>4899</v>
      </c>
      <c r="Z21" s="19">
        <v>4933</v>
      </c>
      <c r="AA21" s="19">
        <v>5105</v>
      </c>
      <c r="AB21" s="19">
        <v>5010</v>
      </c>
      <c r="AC21" s="19">
        <v>5162</v>
      </c>
      <c r="AD21" s="19">
        <v>5359</v>
      </c>
      <c r="AE21" s="19">
        <v>5566</v>
      </c>
      <c r="AF21" s="19">
        <v>5784</v>
      </c>
      <c r="AG21" s="19">
        <v>5944</v>
      </c>
      <c r="AH21" s="19">
        <v>6091</v>
      </c>
      <c r="AI21" s="19">
        <v>6115</v>
      </c>
      <c r="AJ21" s="19">
        <v>6056</v>
      </c>
      <c r="AK21" s="19">
        <v>5943</v>
      </c>
      <c r="AL21" s="19">
        <v>5987</v>
      </c>
      <c r="AM21" s="19">
        <v>6126</v>
      </c>
      <c r="AN21" s="19">
        <v>6320</v>
      </c>
      <c r="AO21" s="19">
        <v>6439</v>
      </c>
      <c r="AP21" s="19">
        <v>6345</v>
      </c>
      <c r="AQ21" s="19">
        <v>6268</v>
      </c>
      <c r="AR21" s="19">
        <v>6333</v>
      </c>
      <c r="AS21" s="19">
        <v>6302</v>
      </c>
      <c r="AT21" s="19">
        <v>6201</v>
      </c>
      <c r="AU21" s="19">
        <v>6169</v>
      </c>
      <c r="AV21" s="19">
        <v>6237</v>
      </c>
      <c r="AW21" s="19">
        <v>6355</v>
      </c>
      <c r="AX21" s="19">
        <v>6536</v>
      </c>
      <c r="AY21" s="19">
        <v>6744</v>
      </c>
      <c r="AZ21" s="19">
        <v>6903</v>
      </c>
      <c r="BA21" s="19">
        <v>6823</v>
      </c>
      <c r="BB21" s="19">
        <v>6913</v>
      </c>
      <c r="BC21" s="19">
        <v>7164</v>
      </c>
      <c r="BD21" s="19">
        <v>7244</v>
      </c>
      <c r="BE21" s="19">
        <v>7320</v>
      </c>
      <c r="BF21" s="19">
        <v>7335</v>
      </c>
      <c r="BG21" s="19">
        <v>7345</v>
      </c>
      <c r="BH21" s="19">
        <v>7365</v>
      </c>
      <c r="BI21" s="19">
        <v>7380</v>
      </c>
    </row>
    <row r="22" spans="1:61" ht="15" customHeight="1" x14ac:dyDescent="0.25">
      <c r="A22" s="3" t="s">
        <v>136</v>
      </c>
      <c r="B22" s="19">
        <v>963</v>
      </c>
      <c r="C22" s="19">
        <v>975</v>
      </c>
      <c r="D22" s="19">
        <v>990</v>
      </c>
      <c r="E22" s="19">
        <v>1016</v>
      </c>
      <c r="F22" s="19">
        <v>1030</v>
      </c>
      <c r="G22" s="19">
        <v>1028</v>
      </c>
      <c r="H22" s="19">
        <v>1039</v>
      </c>
      <c r="I22" s="19">
        <v>1003</v>
      </c>
      <c r="J22" s="19">
        <v>1000</v>
      </c>
      <c r="K22" s="19">
        <v>1021</v>
      </c>
      <c r="L22" s="19">
        <v>1058</v>
      </c>
      <c r="M22" s="19">
        <v>1073</v>
      </c>
      <c r="N22" s="19">
        <v>1085</v>
      </c>
      <c r="O22" s="19">
        <v>1089</v>
      </c>
      <c r="P22" s="19">
        <v>1109</v>
      </c>
      <c r="Q22" s="19">
        <v>1129</v>
      </c>
      <c r="R22" s="19">
        <v>1176</v>
      </c>
      <c r="S22" s="19">
        <v>1204</v>
      </c>
      <c r="T22" s="19">
        <v>1212</v>
      </c>
      <c r="U22" s="19">
        <v>1222</v>
      </c>
      <c r="V22" s="19">
        <v>1221</v>
      </c>
      <c r="W22" s="19">
        <v>1219</v>
      </c>
      <c r="X22" s="19">
        <v>1233</v>
      </c>
      <c r="Y22" s="19">
        <v>1264</v>
      </c>
      <c r="Z22" s="19">
        <v>1286</v>
      </c>
      <c r="AA22" s="19">
        <v>1290</v>
      </c>
      <c r="AB22" s="19">
        <v>1293</v>
      </c>
      <c r="AC22" s="19">
        <v>1305</v>
      </c>
      <c r="AD22" s="19">
        <v>1327</v>
      </c>
      <c r="AE22" s="19">
        <v>1293</v>
      </c>
      <c r="AF22" s="19">
        <v>1278</v>
      </c>
      <c r="AG22" s="19">
        <v>1248</v>
      </c>
      <c r="AH22" s="19">
        <v>1240</v>
      </c>
      <c r="AI22" s="19">
        <v>1245</v>
      </c>
      <c r="AJ22" s="19">
        <v>1233</v>
      </c>
      <c r="AK22" s="19">
        <v>1245</v>
      </c>
      <c r="AL22" s="19">
        <v>1262</v>
      </c>
      <c r="AM22" s="19">
        <v>1314</v>
      </c>
      <c r="AN22" s="19">
        <v>1354</v>
      </c>
      <c r="AO22" s="19">
        <v>1362</v>
      </c>
      <c r="AP22" s="19">
        <v>1356</v>
      </c>
      <c r="AQ22" s="19">
        <v>1358</v>
      </c>
      <c r="AR22" s="19">
        <v>1379</v>
      </c>
      <c r="AS22" s="19">
        <v>1399</v>
      </c>
      <c r="AT22" s="19">
        <v>1404</v>
      </c>
      <c r="AU22" s="19">
        <v>1431</v>
      </c>
      <c r="AV22" s="19">
        <v>1439</v>
      </c>
      <c r="AW22" s="19">
        <v>1455</v>
      </c>
      <c r="AX22" s="19">
        <v>1472</v>
      </c>
      <c r="AY22" s="19">
        <v>1495</v>
      </c>
      <c r="AZ22" s="19">
        <v>1526</v>
      </c>
      <c r="BA22" s="19">
        <v>1531</v>
      </c>
      <c r="BB22" s="19">
        <v>1573</v>
      </c>
      <c r="BC22" s="19">
        <v>1661</v>
      </c>
      <c r="BD22" s="19">
        <v>1712</v>
      </c>
      <c r="BE22" s="19">
        <v>1705</v>
      </c>
      <c r="BF22" s="19">
        <v>1705</v>
      </c>
      <c r="BG22" s="19">
        <v>1705</v>
      </c>
      <c r="BH22" s="19">
        <v>1705</v>
      </c>
      <c r="BI22" s="19">
        <v>1700</v>
      </c>
    </row>
    <row r="23" spans="1:61" ht="15" customHeight="1" x14ac:dyDescent="0.25">
      <c r="A23" s="3" t="s">
        <v>137</v>
      </c>
      <c r="B23" s="19">
        <v>417</v>
      </c>
      <c r="C23" s="19">
        <v>452</v>
      </c>
      <c r="D23" s="19">
        <v>482</v>
      </c>
      <c r="E23" s="19">
        <v>524</v>
      </c>
      <c r="F23" s="19">
        <v>550</v>
      </c>
      <c r="G23" s="19">
        <v>569</v>
      </c>
      <c r="H23" s="19">
        <v>591</v>
      </c>
      <c r="I23" s="19">
        <v>603</v>
      </c>
      <c r="J23" s="19">
        <v>619</v>
      </c>
      <c r="K23" s="19">
        <v>637</v>
      </c>
      <c r="L23" s="19">
        <v>661</v>
      </c>
      <c r="M23" s="19">
        <v>685</v>
      </c>
      <c r="N23" s="19">
        <v>706</v>
      </c>
      <c r="O23" s="19">
        <v>717</v>
      </c>
      <c r="P23" s="19">
        <v>728</v>
      </c>
      <c r="Q23" s="19">
        <v>738</v>
      </c>
      <c r="R23" s="19">
        <v>773</v>
      </c>
      <c r="S23" s="19">
        <v>781</v>
      </c>
      <c r="T23" s="19">
        <v>791</v>
      </c>
      <c r="U23" s="19">
        <v>801</v>
      </c>
      <c r="V23" s="19">
        <v>822</v>
      </c>
      <c r="W23" s="19">
        <v>835</v>
      </c>
      <c r="X23" s="19">
        <v>858</v>
      </c>
      <c r="Y23" s="19">
        <v>872</v>
      </c>
      <c r="Z23" s="19">
        <v>884</v>
      </c>
      <c r="AA23" s="19">
        <v>881</v>
      </c>
      <c r="AB23" s="19">
        <v>875</v>
      </c>
      <c r="AC23" s="19">
        <v>901</v>
      </c>
      <c r="AD23" s="19">
        <v>933</v>
      </c>
      <c r="AE23" s="19">
        <v>966</v>
      </c>
      <c r="AF23" s="19">
        <v>992</v>
      </c>
      <c r="AG23" s="19">
        <v>1004</v>
      </c>
      <c r="AH23" s="19">
        <v>1047</v>
      </c>
      <c r="AI23" s="19">
        <v>1103</v>
      </c>
      <c r="AJ23" s="19">
        <v>1150</v>
      </c>
      <c r="AK23" s="19">
        <v>1150</v>
      </c>
      <c r="AL23" s="19">
        <v>1188</v>
      </c>
      <c r="AM23" s="19">
        <v>1222</v>
      </c>
      <c r="AN23" s="19">
        <v>1258</v>
      </c>
      <c r="AO23" s="19">
        <v>1302</v>
      </c>
      <c r="AP23" s="19">
        <v>1338</v>
      </c>
      <c r="AQ23" s="19">
        <v>1390</v>
      </c>
      <c r="AR23" s="19">
        <v>1416</v>
      </c>
      <c r="AS23" s="19">
        <v>1432</v>
      </c>
      <c r="AT23" s="19">
        <v>1423</v>
      </c>
      <c r="AU23" s="19">
        <v>1392</v>
      </c>
      <c r="AV23" s="19">
        <v>1374</v>
      </c>
      <c r="AW23" s="19">
        <v>1371</v>
      </c>
      <c r="AX23" s="19">
        <v>1398</v>
      </c>
      <c r="AY23" s="19">
        <v>1434</v>
      </c>
      <c r="AZ23" s="19">
        <v>1488</v>
      </c>
      <c r="BA23" s="19">
        <v>1530</v>
      </c>
      <c r="BB23" s="19">
        <v>1565</v>
      </c>
      <c r="BC23" s="19">
        <v>1600</v>
      </c>
      <c r="BD23" s="19">
        <v>1625</v>
      </c>
      <c r="BE23" s="19">
        <v>1660</v>
      </c>
      <c r="BF23" s="19">
        <v>1695</v>
      </c>
      <c r="BG23" s="19">
        <v>1720</v>
      </c>
      <c r="BH23" s="19">
        <v>1785</v>
      </c>
      <c r="BI23" s="19">
        <v>1820</v>
      </c>
    </row>
    <row r="24" spans="1:61" ht="15" customHeight="1" x14ac:dyDescent="0.25">
      <c r="A24" s="3"/>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row>
    <row r="25" spans="1:61" ht="15" customHeight="1" x14ac:dyDescent="0.25">
      <c r="A25" s="3" t="s">
        <v>138</v>
      </c>
      <c r="B25" s="19">
        <v>9964</v>
      </c>
      <c r="C25" s="19">
        <v>9932</v>
      </c>
      <c r="D25" s="19">
        <v>9833</v>
      </c>
      <c r="E25" s="19">
        <v>9828</v>
      </c>
      <c r="F25" s="19">
        <v>9625</v>
      </c>
      <c r="G25" s="19">
        <v>9343</v>
      </c>
      <c r="H25" s="19">
        <v>9450</v>
      </c>
      <c r="I25" s="19">
        <v>9359</v>
      </c>
      <c r="J25" s="19">
        <v>9283</v>
      </c>
      <c r="K25" s="19">
        <v>9368</v>
      </c>
      <c r="L25" s="19">
        <v>9514</v>
      </c>
      <c r="M25" s="19">
        <v>9499</v>
      </c>
      <c r="N25" s="19">
        <v>9311</v>
      </c>
      <c r="O25" s="19">
        <v>9109</v>
      </c>
      <c r="P25" s="19">
        <v>9142</v>
      </c>
      <c r="Q25" s="19">
        <v>9186</v>
      </c>
      <c r="R25" s="19">
        <v>9341</v>
      </c>
      <c r="S25" s="19">
        <v>9430</v>
      </c>
      <c r="T25" s="19">
        <v>9585</v>
      </c>
      <c r="U25" s="19">
        <v>9789</v>
      </c>
      <c r="V25" s="19">
        <v>10046</v>
      </c>
      <c r="W25" s="19">
        <v>10176</v>
      </c>
      <c r="X25" s="19">
        <v>10427</v>
      </c>
      <c r="Y25" s="19">
        <v>10408</v>
      </c>
      <c r="Z25" s="19">
        <v>10515</v>
      </c>
      <c r="AA25" s="19">
        <v>10763</v>
      </c>
      <c r="AB25" s="19">
        <v>10856</v>
      </c>
      <c r="AC25" s="19">
        <v>11196</v>
      </c>
      <c r="AD25" s="19">
        <v>11429</v>
      </c>
      <c r="AE25" s="19">
        <v>11670</v>
      </c>
      <c r="AF25" s="19">
        <v>11993</v>
      </c>
      <c r="AG25" s="19">
        <v>12103</v>
      </c>
      <c r="AH25" s="19">
        <v>12260</v>
      </c>
      <c r="AI25" s="19">
        <v>12198</v>
      </c>
      <c r="AJ25" s="19">
        <v>12055</v>
      </c>
      <c r="AK25" s="19">
        <v>12093</v>
      </c>
      <c r="AL25" s="19">
        <v>12054</v>
      </c>
      <c r="AM25" s="19">
        <v>12283</v>
      </c>
      <c r="AN25" s="19">
        <v>12635</v>
      </c>
      <c r="AO25" s="19">
        <v>12835</v>
      </c>
      <c r="AP25" s="19">
        <v>12647</v>
      </c>
      <c r="AQ25" s="19">
        <v>12555</v>
      </c>
      <c r="AR25" s="19">
        <v>12662</v>
      </c>
      <c r="AS25" s="19">
        <v>12549</v>
      </c>
      <c r="AT25" s="19">
        <v>12439</v>
      </c>
      <c r="AU25" s="19">
        <v>12524</v>
      </c>
      <c r="AV25" s="19">
        <v>12624</v>
      </c>
      <c r="AW25" s="19">
        <v>12928</v>
      </c>
      <c r="AX25" s="19">
        <v>13228</v>
      </c>
      <c r="AY25" s="19">
        <v>13583</v>
      </c>
      <c r="AZ25" s="19">
        <v>13944</v>
      </c>
      <c r="BA25" s="19">
        <v>13354</v>
      </c>
      <c r="BB25" s="19">
        <v>13975</v>
      </c>
      <c r="BC25" s="19">
        <v>14526</v>
      </c>
      <c r="BD25" s="19">
        <v>14723</v>
      </c>
      <c r="BE25" s="19">
        <v>14830</v>
      </c>
      <c r="BF25" s="19">
        <v>14855</v>
      </c>
      <c r="BG25" s="19">
        <v>14895</v>
      </c>
      <c r="BH25" s="19">
        <v>14910</v>
      </c>
      <c r="BI25" s="19">
        <v>14910</v>
      </c>
    </row>
    <row r="26" spans="1:61" ht="15" customHeight="1" x14ac:dyDescent="0.25">
      <c r="A26" s="3" t="s">
        <v>131</v>
      </c>
      <c r="B26" s="19">
        <v>8040</v>
      </c>
      <c r="C26" s="19">
        <v>8003</v>
      </c>
      <c r="D26" s="19">
        <v>7888</v>
      </c>
      <c r="E26" s="19">
        <v>7842</v>
      </c>
      <c r="F26" s="19">
        <v>7626</v>
      </c>
      <c r="G26" s="19">
        <v>7362</v>
      </c>
      <c r="H26" s="19">
        <v>7514</v>
      </c>
      <c r="I26" s="19">
        <v>7511</v>
      </c>
      <c r="J26" s="19">
        <v>7443</v>
      </c>
      <c r="K26" s="19">
        <v>7502</v>
      </c>
      <c r="L26" s="19">
        <v>7616</v>
      </c>
      <c r="M26" s="19">
        <v>7608</v>
      </c>
      <c r="N26" s="19">
        <v>7422</v>
      </c>
      <c r="O26" s="19">
        <v>7233</v>
      </c>
      <c r="P26" s="19">
        <v>7242</v>
      </c>
      <c r="Q26" s="19">
        <v>7262</v>
      </c>
      <c r="R26" s="19">
        <v>7401</v>
      </c>
      <c r="S26" s="19">
        <v>7502</v>
      </c>
      <c r="T26" s="19">
        <v>7674</v>
      </c>
      <c r="U26" s="19">
        <v>7864</v>
      </c>
      <c r="V26" s="19">
        <v>8113</v>
      </c>
      <c r="W26" s="19">
        <v>8195</v>
      </c>
      <c r="X26" s="19">
        <v>8387</v>
      </c>
      <c r="Y26" s="19">
        <v>8283</v>
      </c>
      <c r="Z26" s="19">
        <v>8311</v>
      </c>
      <c r="AA26" s="19">
        <v>8483</v>
      </c>
      <c r="AB26" s="19">
        <v>8542</v>
      </c>
      <c r="AC26" s="19">
        <v>8794</v>
      </c>
      <c r="AD26" s="19">
        <v>9014</v>
      </c>
      <c r="AE26" s="19">
        <v>9299</v>
      </c>
      <c r="AF26" s="19">
        <v>9613</v>
      </c>
      <c r="AG26" s="19">
        <v>9751</v>
      </c>
      <c r="AH26" s="19">
        <v>9959</v>
      </c>
      <c r="AI26" s="19">
        <v>9944</v>
      </c>
      <c r="AJ26" s="19">
        <v>9851</v>
      </c>
      <c r="AK26" s="19">
        <v>9826</v>
      </c>
      <c r="AL26" s="19">
        <v>9733</v>
      </c>
      <c r="AM26" s="19">
        <v>9857</v>
      </c>
      <c r="AN26" s="19">
        <v>10110</v>
      </c>
      <c r="AO26" s="19">
        <v>10311</v>
      </c>
      <c r="AP26" s="19">
        <v>10142</v>
      </c>
      <c r="AQ26" s="19">
        <v>10031</v>
      </c>
      <c r="AR26" s="19">
        <v>10104</v>
      </c>
      <c r="AS26" s="19">
        <v>9969</v>
      </c>
      <c r="AT26" s="19">
        <v>9847</v>
      </c>
      <c r="AU26" s="19">
        <v>9860</v>
      </c>
      <c r="AV26" s="19">
        <v>9896</v>
      </c>
      <c r="AW26" s="19">
        <v>10122</v>
      </c>
      <c r="AX26" s="19">
        <v>10367</v>
      </c>
      <c r="AY26" s="19">
        <v>10664</v>
      </c>
      <c r="AZ26" s="19">
        <v>10938</v>
      </c>
      <c r="BA26" s="19">
        <v>10542</v>
      </c>
      <c r="BB26" s="19">
        <v>10984</v>
      </c>
      <c r="BC26" s="19">
        <v>11362</v>
      </c>
      <c r="BD26" s="19">
        <v>11479</v>
      </c>
      <c r="BE26" s="19">
        <v>11555</v>
      </c>
      <c r="BF26" s="19">
        <v>11585</v>
      </c>
      <c r="BG26" s="19">
        <v>11615</v>
      </c>
      <c r="BH26" s="19">
        <v>11625</v>
      </c>
      <c r="BI26" s="19">
        <v>11620</v>
      </c>
    </row>
    <row r="27" spans="1:61" ht="15" customHeight="1" x14ac:dyDescent="0.25">
      <c r="A27" s="3" t="s">
        <v>132</v>
      </c>
      <c r="B27" s="19">
        <v>1924</v>
      </c>
      <c r="C27" s="19">
        <v>1929</v>
      </c>
      <c r="D27" s="19">
        <v>1944</v>
      </c>
      <c r="E27" s="19">
        <v>1987</v>
      </c>
      <c r="F27" s="19">
        <v>1999</v>
      </c>
      <c r="G27" s="19">
        <v>1981</v>
      </c>
      <c r="H27" s="19">
        <v>1937</v>
      </c>
      <c r="I27" s="19">
        <v>1847</v>
      </c>
      <c r="J27" s="19">
        <v>1840</v>
      </c>
      <c r="K27" s="19">
        <v>1866</v>
      </c>
      <c r="L27" s="19">
        <v>1898</v>
      </c>
      <c r="M27" s="19">
        <v>1891</v>
      </c>
      <c r="N27" s="19">
        <v>1889</v>
      </c>
      <c r="O27" s="19">
        <v>1876</v>
      </c>
      <c r="P27" s="19">
        <v>1901</v>
      </c>
      <c r="Q27" s="19">
        <v>1924</v>
      </c>
      <c r="R27" s="19">
        <v>1940</v>
      </c>
      <c r="S27" s="19">
        <v>1928</v>
      </c>
      <c r="T27" s="19">
        <v>1911</v>
      </c>
      <c r="U27" s="19">
        <v>1925</v>
      </c>
      <c r="V27" s="19">
        <v>1933</v>
      </c>
      <c r="W27" s="19">
        <v>1981</v>
      </c>
      <c r="X27" s="19">
        <v>2041</v>
      </c>
      <c r="Y27" s="19">
        <v>2125</v>
      </c>
      <c r="Z27" s="19">
        <v>2204</v>
      </c>
      <c r="AA27" s="19">
        <v>2280</v>
      </c>
      <c r="AB27" s="19">
        <v>2314</v>
      </c>
      <c r="AC27" s="19">
        <v>2402</v>
      </c>
      <c r="AD27" s="19">
        <v>2415</v>
      </c>
      <c r="AE27" s="19">
        <v>2371</v>
      </c>
      <c r="AF27" s="19">
        <v>2380</v>
      </c>
      <c r="AG27" s="19">
        <v>2352</v>
      </c>
      <c r="AH27" s="19">
        <v>2301</v>
      </c>
      <c r="AI27" s="19">
        <v>2254</v>
      </c>
      <c r="AJ27" s="19">
        <v>2204</v>
      </c>
      <c r="AK27" s="19">
        <v>2267</v>
      </c>
      <c r="AL27" s="19">
        <v>2321</v>
      </c>
      <c r="AM27" s="19">
        <v>2426</v>
      </c>
      <c r="AN27" s="19">
        <v>2525</v>
      </c>
      <c r="AO27" s="19">
        <v>2524</v>
      </c>
      <c r="AP27" s="19">
        <v>2505</v>
      </c>
      <c r="AQ27" s="19">
        <v>2524</v>
      </c>
      <c r="AR27" s="19">
        <v>2558</v>
      </c>
      <c r="AS27" s="19">
        <v>2580</v>
      </c>
      <c r="AT27" s="19">
        <v>2592</v>
      </c>
      <c r="AU27" s="19">
        <v>2664</v>
      </c>
      <c r="AV27" s="19">
        <v>2728</v>
      </c>
      <c r="AW27" s="19">
        <v>2806</v>
      </c>
      <c r="AX27" s="19">
        <v>2861</v>
      </c>
      <c r="AY27" s="19">
        <v>2919</v>
      </c>
      <c r="AZ27" s="19">
        <v>3006</v>
      </c>
      <c r="BA27" s="19">
        <v>2812</v>
      </c>
      <c r="BB27" s="19">
        <v>2991</v>
      </c>
      <c r="BC27" s="19">
        <v>3164</v>
      </c>
      <c r="BD27" s="19">
        <v>3244</v>
      </c>
      <c r="BE27" s="19">
        <v>3275</v>
      </c>
      <c r="BF27" s="19">
        <v>3275</v>
      </c>
      <c r="BG27" s="19">
        <v>3285</v>
      </c>
      <c r="BH27" s="19">
        <v>3285</v>
      </c>
      <c r="BI27" s="19">
        <v>3285</v>
      </c>
    </row>
    <row r="28" spans="1:61" ht="15" customHeight="1" x14ac:dyDescent="0.25">
      <c r="A28" s="3" t="s">
        <v>133</v>
      </c>
      <c r="B28" s="19">
        <v>1198</v>
      </c>
      <c r="C28" s="19">
        <v>1211</v>
      </c>
      <c r="D28" s="19">
        <v>1237</v>
      </c>
      <c r="E28" s="19">
        <v>1241</v>
      </c>
      <c r="F28" s="19">
        <v>1225</v>
      </c>
      <c r="G28" s="19">
        <v>1209</v>
      </c>
      <c r="H28" s="19">
        <v>1270</v>
      </c>
      <c r="I28" s="19">
        <v>1292</v>
      </c>
      <c r="J28" s="19">
        <v>1293</v>
      </c>
      <c r="K28" s="19">
        <v>1327</v>
      </c>
      <c r="L28" s="19">
        <v>1342</v>
      </c>
      <c r="M28" s="19">
        <v>1382</v>
      </c>
      <c r="N28" s="19">
        <v>1393</v>
      </c>
      <c r="O28" s="19">
        <v>1374</v>
      </c>
      <c r="P28" s="19">
        <v>1359</v>
      </c>
      <c r="Q28" s="19">
        <v>1362</v>
      </c>
      <c r="R28" s="19">
        <v>1356</v>
      </c>
      <c r="S28" s="19">
        <v>1368</v>
      </c>
      <c r="T28" s="19">
        <v>1366</v>
      </c>
      <c r="U28" s="19">
        <v>1366</v>
      </c>
      <c r="V28" s="19">
        <v>1367</v>
      </c>
      <c r="W28" s="19">
        <v>1349</v>
      </c>
      <c r="X28" s="19">
        <v>1360</v>
      </c>
      <c r="Y28" s="19">
        <v>1331</v>
      </c>
      <c r="Z28" s="19">
        <v>1320</v>
      </c>
      <c r="AA28" s="19">
        <v>1292</v>
      </c>
      <c r="AB28" s="19">
        <v>1467</v>
      </c>
      <c r="AC28" s="19">
        <v>1463</v>
      </c>
      <c r="AD28" s="19">
        <v>1467</v>
      </c>
      <c r="AE28" s="19">
        <v>1473</v>
      </c>
      <c r="AF28" s="19">
        <v>1488</v>
      </c>
      <c r="AG28" s="19">
        <v>1496</v>
      </c>
      <c r="AH28" s="19">
        <v>1535</v>
      </c>
      <c r="AI28" s="19">
        <v>1580</v>
      </c>
      <c r="AJ28" s="19">
        <v>1628</v>
      </c>
      <c r="AK28" s="19">
        <v>1611</v>
      </c>
      <c r="AL28" s="19">
        <v>1589</v>
      </c>
      <c r="AM28" s="19">
        <v>1567</v>
      </c>
      <c r="AN28" s="19">
        <v>1584</v>
      </c>
      <c r="AO28" s="19">
        <v>1619</v>
      </c>
      <c r="AP28" s="19">
        <v>1654</v>
      </c>
      <c r="AQ28" s="19">
        <v>1666</v>
      </c>
      <c r="AR28" s="19">
        <v>1633</v>
      </c>
      <c r="AS28" s="19">
        <v>1609</v>
      </c>
      <c r="AT28" s="19">
        <v>1597</v>
      </c>
      <c r="AU28" s="19">
        <v>1601</v>
      </c>
      <c r="AV28" s="19">
        <v>1585</v>
      </c>
      <c r="AW28" s="19">
        <v>1592</v>
      </c>
      <c r="AX28" s="19">
        <v>1599</v>
      </c>
      <c r="AY28" s="19">
        <v>1623</v>
      </c>
      <c r="AZ28" s="19">
        <v>1663</v>
      </c>
      <c r="BA28" s="19">
        <v>1672</v>
      </c>
      <c r="BB28" s="19">
        <v>1747</v>
      </c>
      <c r="BC28" s="19">
        <v>1788</v>
      </c>
      <c r="BD28" s="19">
        <v>1829</v>
      </c>
      <c r="BE28" s="19">
        <v>1855</v>
      </c>
      <c r="BF28" s="19">
        <v>1850</v>
      </c>
      <c r="BG28" s="19">
        <v>1865</v>
      </c>
      <c r="BH28" s="19">
        <v>1835</v>
      </c>
      <c r="BI28" s="19">
        <v>1825</v>
      </c>
    </row>
    <row r="29" spans="1:61" ht="15" customHeight="1" x14ac:dyDescent="0.25">
      <c r="A29" s="3" t="s">
        <v>134</v>
      </c>
      <c r="B29" s="19">
        <v>8766</v>
      </c>
      <c r="C29" s="19">
        <v>8721</v>
      </c>
      <c r="D29" s="19">
        <v>8596</v>
      </c>
      <c r="E29" s="19">
        <v>8588</v>
      </c>
      <c r="F29" s="19">
        <v>8401</v>
      </c>
      <c r="G29" s="19">
        <v>8133</v>
      </c>
      <c r="H29" s="19">
        <v>8180</v>
      </c>
      <c r="I29" s="19">
        <v>8067</v>
      </c>
      <c r="J29" s="19">
        <v>7990</v>
      </c>
      <c r="K29" s="19">
        <v>8041</v>
      </c>
      <c r="L29" s="19">
        <v>8173</v>
      </c>
      <c r="M29" s="19">
        <v>8117</v>
      </c>
      <c r="N29" s="19">
        <v>7918</v>
      </c>
      <c r="O29" s="19">
        <v>7734</v>
      </c>
      <c r="P29" s="19">
        <v>7783</v>
      </c>
      <c r="Q29" s="19">
        <v>7824</v>
      </c>
      <c r="R29" s="19">
        <v>7985</v>
      </c>
      <c r="S29" s="19">
        <v>8062</v>
      </c>
      <c r="T29" s="19">
        <v>8219</v>
      </c>
      <c r="U29" s="19">
        <v>8422</v>
      </c>
      <c r="V29" s="19">
        <v>8680</v>
      </c>
      <c r="W29" s="19">
        <v>8827</v>
      </c>
      <c r="X29" s="19">
        <v>9067</v>
      </c>
      <c r="Y29" s="19">
        <v>9077</v>
      </c>
      <c r="Z29" s="19">
        <v>9195</v>
      </c>
      <c r="AA29" s="19">
        <v>9471</v>
      </c>
      <c r="AB29" s="19">
        <v>9389</v>
      </c>
      <c r="AC29" s="19">
        <v>9733</v>
      </c>
      <c r="AD29" s="19">
        <v>9962</v>
      </c>
      <c r="AE29" s="19">
        <v>10197</v>
      </c>
      <c r="AF29" s="19">
        <v>10505</v>
      </c>
      <c r="AG29" s="19">
        <v>10607</v>
      </c>
      <c r="AH29" s="19">
        <v>10725</v>
      </c>
      <c r="AI29" s="19">
        <v>10618</v>
      </c>
      <c r="AJ29" s="19">
        <v>10427</v>
      </c>
      <c r="AK29" s="19">
        <v>10482</v>
      </c>
      <c r="AL29" s="19">
        <v>10465</v>
      </c>
      <c r="AM29" s="19">
        <v>10716</v>
      </c>
      <c r="AN29" s="19">
        <v>11051</v>
      </c>
      <c r="AO29" s="19">
        <v>11216</v>
      </c>
      <c r="AP29" s="19">
        <v>10993</v>
      </c>
      <c r="AQ29" s="19">
        <v>10889</v>
      </c>
      <c r="AR29" s="19">
        <v>11029</v>
      </c>
      <c r="AS29" s="19">
        <v>10940</v>
      </c>
      <c r="AT29" s="19">
        <v>10842</v>
      </c>
      <c r="AU29" s="19">
        <v>10923</v>
      </c>
      <c r="AV29" s="19">
        <v>11039</v>
      </c>
      <c r="AW29" s="19">
        <v>11336</v>
      </c>
      <c r="AX29" s="19">
        <v>11629</v>
      </c>
      <c r="AY29" s="19">
        <v>11960</v>
      </c>
      <c r="AZ29" s="19">
        <v>12281</v>
      </c>
      <c r="BA29" s="19">
        <v>11682</v>
      </c>
      <c r="BB29" s="19">
        <v>12228</v>
      </c>
      <c r="BC29" s="19">
        <v>12738</v>
      </c>
      <c r="BD29" s="19">
        <v>12894</v>
      </c>
      <c r="BE29" s="19">
        <v>12975</v>
      </c>
      <c r="BF29" s="19">
        <v>13005</v>
      </c>
      <c r="BG29" s="19">
        <v>13030</v>
      </c>
      <c r="BH29" s="19">
        <v>13075</v>
      </c>
      <c r="BI29" s="19">
        <v>13080</v>
      </c>
    </row>
    <row r="30" spans="1:61" ht="15" customHeight="1" x14ac:dyDescent="0.25">
      <c r="A30" s="3" t="s">
        <v>135</v>
      </c>
      <c r="B30" s="19">
        <v>6870</v>
      </c>
      <c r="C30" s="19">
        <v>6821</v>
      </c>
      <c r="D30" s="19">
        <v>6681</v>
      </c>
      <c r="E30" s="19">
        <v>6632</v>
      </c>
      <c r="F30" s="19">
        <v>6433</v>
      </c>
      <c r="G30" s="19">
        <v>6186</v>
      </c>
      <c r="H30" s="19">
        <v>6276</v>
      </c>
      <c r="I30" s="19">
        <v>6250</v>
      </c>
      <c r="J30" s="19">
        <v>6179</v>
      </c>
      <c r="K30" s="19">
        <v>6206</v>
      </c>
      <c r="L30" s="19">
        <v>6308</v>
      </c>
      <c r="M30" s="19">
        <v>6259</v>
      </c>
      <c r="N30" s="19">
        <v>6062</v>
      </c>
      <c r="O30" s="19">
        <v>5891</v>
      </c>
      <c r="P30" s="19">
        <v>5912</v>
      </c>
      <c r="Q30" s="19">
        <v>5929</v>
      </c>
      <c r="R30" s="19">
        <v>6073</v>
      </c>
      <c r="S30" s="19">
        <v>6163</v>
      </c>
      <c r="T30" s="19">
        <v>6336</v>
      </c>
      <c r="U30" s="19">
        <v>6526</v>
      </c>
      <c r="V30" s="19">
        <v>6775</v>
      </c>
      <c r="W30" s="19">
        <v>6874</v>
      </c>
      <c r="X30" s="19">
        <v>7056</v>
      </c>
      <c r="Y30" s="19">
        <v>6981</v>
      </c>
      <c r="Z30" s="19">
        <v>7023</v>
      </c>
      <c r="AA30" s="19">
        <v>7226</v>
      </c>
      <c r="AB30" s="19">
        <v>7134</v>
      </c>
      <c r="AC30" s="19">
        <v>7392</v>
      </c>
      <c r="AD30" s="19">
        <v>7612</v>
      </c>
      <c r="AE30" s="19">
        <v>7891</v>
      </c>
      <c r="AF30" s="19">
        <v>8187</v>
      </c>
      <c r="AG30" s="19">
        <v>8317</v>
      </c>
      <c r="AH30" s="19">
        <v>8487</v>
      </c>
      <c r="AI30" s="19">
        <v>8424</v>
      </c>
      <c r="AJ30" s="19">
        <v>8287</v>
      </c>
      <c r="AK30" s="19">
        <v>8287</v>
      </c>
      <c r="AL30" s="19">
        <v>8226</v>
      </c>
      <c r="AM30" s="19">
        <v>8366</v>
      </c>
      <c r="AN30" s="19">
        <v>8610</v>
      </c>
      <c r="AO30" s="19">
        <v>8780</v>
      </c>
      <c r="AP30" s="19">
        <v>8584</v>
      </c>
      <c r="AQ30" s="19">
        <v>8461</v>
      </c>
      <c r="AR30" s="19">
        <v>8571</v>
      </c>
      <c r="AS30" s="19">
        <v>8466</v>
      </c>
      <c r="AT30" s="19">
        <v>8362</v>
      </c>
      <c r="AU30" s="19">
        <v>8375</v>
      </c>
      <c r="AV30" s="19">
        <v>8432</v>
      </c>
      <c r="AW30" s="19">
        <v>8660</v>
      </c>
      <c r="AX30" s="19">
        <v>8907</v>
      </c>
      <c r="AY30" s="19">
        <v>9184</v>
      </c>
      <c r="AZ30" s="19">
        <v>9425</v>
      </c>
      <c r="BA30" s="19">
        <v>9009</v>
      </c>
      <c r="BB30" s="19">
        <v>9389</v>
      </c>
      <c r="BC30" s="19">
        <v>9739</v>
      </c>
      <c r="BD30" s="19">
        <v>9821</v>
      </c>
      <c r="BE30" s="19">
        <v>9870</v>
      </c>
      <c r="BF30" s="19">
        <v>9905</v>
      </c>
      <c r="BG30" s="19">
        <v>9925</v>
      </c>
      <c r="BH30" s="19">
        <v>9960</v>
      </c>
      <c r="BI30" s="19">
        <v>9965</v>
      </c>
    </row>
    <row r="31" spans="1:61" ht="15" customHeight="1" x14ac:dyDescent="0.25">
      <c r="A31" s="3" t="s">
        <v>136</v>
      </c>
      <c r="B31" s="19">
        <v>1897</v>
      </c>
      <c r="C31" s="19">
        <v>1901</v>
      </c>
      <c r="D31" s="19">
        <v>1914</v>
      </c>
      <c r="E31" s="19">
        <v>1956</v>
      </c>
      <c r="F31" s="19">
        <v>1967</v>
      </c>
      <c r="G31" s="19">
        <v>1948</v>
      </c>
      <c r="H31" s="19">
        <v>1904</v>
      </c>
      <c r="I31" s="19">
        <v>1817</v>
      </c>
      <c r="J31" s="19">
        <v>1811</v>
      </c>
      <c r="K31" s="19">
        <v>1834</v>
      </c>
      <c r="L31" s="19">
        <v>1865</v>
      </c>
      <c r="M31" s="19">
        <v>1858</v>
      </c>
      <c r="N31" s="19">
        <v>1856</v>
      </c>
      <c r="O31" s="19">
        <v>1844</v>
      </c>
      <c r="P31" s="19">
        <v>1871</v>
      </c>
      <c r="Q31" s="19">
        <v>1895</v>
      </c>
      <c r="R31" s="19">
        <v>1912</v>
      </c>
      <c r="S31" s="19">
        <v>1898</v>
      </c>
      <c r="T31" s="19">
        <v>1883</v>
      </c>
      <c r="U31" s="19">
        <v>1896</v>
      </c>
      <c r="V31" s="19">
        <v>1905</v>
      </c>
      <c r="W31" s="19">
        <v>1952</v>
      </c>
      <c r="X31" s="19">
        <v>2011</v>
      </c>
      <c r="Y31" s="19">
        <v>2095</v>
      </c>
      <c r="Z31" s="19">
        <v>2172</v>
      </c>
      <c r="AA31" s="19">
        <v>2244</v>
      </c>
      <c r="AB31" s="19">
        <v>2255</v>
      </c>
      <c r="AC31" s="19">
        <v>2341</v>
      </c>
      <c r="AD31" s="19">
        <v>2350</v>
      </c>
      <c r="AE31" s="19">
        <v>2306</v>
      </c>
      <c r="AF31" s="19">
        <v>2318</v>
      </c>
      <c r="AG31" s="19">
        <v>2290</v>
      </c>
      <c r="AH31" s="19">
        <v>2238</v>
      </c>
      <c r="AI31" s="19">
        <v>2194</v>
      </c>
      <c r="AJ31" s="19">
        <v>2140</v>
      </c>
      <c r="AK31" s="19">
        <v>2195</v>
      </c>
      <c r="AL31" s="19">
        <v>2239</v>
      </c>
      <c r="AM31" s="19">
        <v>2350</v>
      </c>
      <c r="AN31" s="19">
        <v>2441</v>
      </c>
      <c r="AO31" s="19">
        <v>2436</v>
      </c>
      <c r="AP31" s="19">
        <v>2409</v>
      </c>
      <c r="AQ31" s="19">
        <v>2428</v>
      </c>
      <c r="AR31" s="19">
        <v>2458</v>
      </c>
      <c r="AS31" s="19">
        <v>2474</v>
      </c>
      <c r="AT31" s="19">
        <v>2480</v>
      </c>
      <c r="AU31" s="19">
        <v>2548</v>
      </c>
      <c r="AV31" s="19">
        <v>2607</v>
      </c>
      <c r="AW31" s="19">
        <v>2676</v>
      </c>
      <c r="AX31" s="19">
        <v>2722</v>
      </c>
      <c r="AY31" s="19">
        <v>2776</v>
      </c>
      <c r="AZ31" s="19">
        <v>2856</v>
      </c>
      <c r="BA31" s="19">
        <v>2673</v>
      </c>
      <c r="BB31" s="19">
        <v>2839</v>
      </c>
      <c r="BC31" s="19">
        <v>2999</v>
      </c>
      <c r="BD31" s="19">
        <v>3073</v>
      </c>
      <c r="BE31" s="19">
        <v>3105</v>
      </c>
      <c r="BF31" s="19">
        <v>3100</v>
      </c>
      <c r="BG31" s="19">
        <v>3110</v>
      </c>
      <c r="BH31" s="19">
        <v>3115</v>
      </c>
      <c r="BI31" s="19">
        <v>3115</v>
      </c>
    </row>
    <row r="32" spans="1:61" ht="15" customHeight="1" x14ac:dyDescent="0.25">
      <c r="A32" s="3" t="s">
        <v>137</v>
      </c>
      <c r="B32" s="19">
        <v>641</v>
      </c>
      <c r="C32" s="19">
        <v>684</v>
      </c>
      <c r="D32" s="19">
        <v>731</v>
      </c>
      <c r="E32" s="19">
        <v>802</v>
      </c>
      <c r="F32" s="19">
        <v>827</v>
      </c>
      <c r="G32" s="19">
        <v>817</v>
      </c>
      <c r="H32" s="19">
        <v>849</v>
      </c>
      <c r="I32" s="19">
        <v>855</v>
      </c>
      <c r="J32" s="19">
        <v>859</v>
      </c>
      <c r="K32" s="19">
        <v>869</v>
      </c>
      <c r="L32" s="19">
        <v>893</v>
      </c>
      <c r="M32" s="19">
        <v>921</v>
      </c>
      <c r="N32" s="19">
        <v>939</v>
      </c>
      <c r="O32" s="19">
        <v>924</v>
      </c>
      <c r="P32" s="19">
        <v>923</v>
      </c>
      <c r="Q32" s="19">
        <v>920</v>
      </c>
      <c r="R32" s="19">
        <v>936</v>
      </c>
      <c r="S32" s="19">
        <v>938</v>
      </c>
      <c r="T32" s="19">
        <v>934</v>
      </c>
      <c r="U32" s="19">
        <v>945</v>
      </c>
      <c r="V32" s="19">
        <v>957</v>
      </c>
      <c r="W32" s="19">
        <v>965</v>
      </c>
      <c r="X32" s="19">
        <v>1002</v>
      </c>
      <c r="Y32" s="19">
        <v>1011</v>
      </c>
      <c r="Z32" s="19">
        <v>1014</v>
      </c>
      <c r="AA32" s="19">
        <v>1030</v>
      </c>
      <c r="AB32" s="19">
        <v>1029</v>
      </c>
      <c r="AC32" s="19">
        <v>1059</v>
      </c>
      <c r="AD32" s="19">
        <v>1097</v>
      </c>
      <c r="AE32" s="19">
        <v>1123</v>
      </c>
      <c r="AF32" s="19">
        <v>1151</v>
      </c>
      <c r="AG32" s="19">
        <v>1154</v>
      </c>
      <c r="AH32" s="19">
        <v>1205</v>
      </c>
      <c r="AI32" s="19">
        <v>1276</v>
      </c>
      <c r="AJ32" s="19">
        <v>1331</v>
      </c>
      <c r="AK32" s="19">
        <v>1352</v>
      </c>
      <c r="AL32" s="19">
        <v>1381</v>
      </c>
      <c r="AM32" s="19">
        <v>1420</v>
      </c>
      <c r="AN32" s="19">
        <v>1458</v>
      </c>
      <c r="AO32" s="19">
        <v>1509</v>
      </c>
      <c r="AP32" s="19">
        <v>1552</v>
      </c>
      <c r="AQ32" s="19">
        <v>1580</v>
      </c>
      <c r="AR32" s="19">
        <v>1621</v>
      </c>
      <c r="AS32" s="19">
        <v>1644</v>
      </c>
      <c r="AT32" s="19">
        <v>1638</v>
      </c>
      <c r="AU32" s="19">
        <v>1622</v>
      </c>
      <c r="AV32" s="19">
        <v>1602</v>
      </c>
      <c r="AW32" s="19">
        <v>1615</v>
      </c>
      <c r="AX32" s="19">
        <v>1652</v>
      </c>
      <c r="AY32" s="19">
        <v>1700</v>
      </c>
      <c r="AZ32" s="19">
        <v>1774</v>
      </c>
      <c r="BA32" s="19">
        <v>1781</v>
      </c>
      <c r="BB32" s="19">
        <v>1869</v>
      </c>
      <c r="BC32" s="19">
        <v>1898</v>
      </c>
      <c r="BD32" s="19">
        <v>1925</v>
      </c>
      <c r="BE32" s="19">
        <v>1965</v>
      </c>
      <c r="BF32" s="19">
        <v>2005</v>
      </c>
      <c r="BG32" s="19">
        <v>2040</v>
      </c>
      <c r="BH32" s="19">
        <v>2115</v>
      </c>
      <c r="BI32" s="19">
        <v>2165</v>
      </c>
    </row>
    <row r="33" spans="1:61" ht="15" customHeight="1" x14ac:dyDescent="0.25">
      <c r="A33" s="3"/>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row>
    <row r="34" spans="1:61" ht="15" customHeight="1" x14ac:dyDescent="0.25">
      <c r="A34" s="3" t="s">
        <v>139</v>
      </c>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row>
    <row r="35" spans="1:61" ht="15" customHeight="1" x14ac:dyDescent="0.25">
      <c r="A35" s="3" t="s">
        <v>140</v>
      </c>
      <c r="B35" s="19">
        <v>1829</v>
      </c>
      <c r="C35" s="19">
        <v>1801</v>
      </c>
      <c r="D35" s="19">
        <v>1786</v>
      </c>
      <c r="E35" s="19">
        <v>1763</v>
      </c>
      <c r="F35" s="19">
        <v>1710</v>
      </c>
      <c r="G35" s="19">
        <v>1658</v>
      </c>
      <c r="H35" s="19">
        <v>1656</v>
      </c>
      <c r="I35" s="19">
        <v>1632</v>
      </c>
      <c r="J35" s="19">
        <v>1600</v>
      </c>
      <c r="K35" s="19">
        <v>1579</v>
      </c>
      <c r="L35" s="19">
        <v>1577</v>
      </c>
      <c r="M35" s="19">
        <v>1580</v>
      </c>
      <c r="N35" s="19">
        <v>1570</v>
      </c>
      <c r="O35" s="19">
        <v>1550</v>
      </c>
      <c r="P35" s="19">
        <v>1541</v>
      </c>
      <c r="Q35" s="19">
        <v>1519</v>
      </c>
      <c r="R35" s="19">
        <v>1503</v>
      </c>
      <c r="S35" s="19">
        <v>1485</v>
      </c>
      <c r="T35" s="19">
        <v>1483</v>
      </c>
      <c r="U35" s="19">
        <v>1474</v>
      </c>
      <c r="V35" s="19">
        <v>1471</v>
      </c>
      <c r="W35" s="19">
        <v>1465</v>
      </c>
      <c r="X35" s="19">
        <v>1482</v>
      </c>
      <c r="Y35" s="19">
        <v>1472</v>
      </c>
      <c r="Z35" s="19">
        <v>1475</v>
      </c>
      <c r="AA35" s="19">
        <v>1478</v>
      </c>
      <c r="AB35" s="19">
        <v>1491</v>
      </c>
      <c r="AC35" s="19">
        <v>1506</v>
      </c>
      <c r="AD35" s="19">
        <v>1492</v>
      </c>
      <c r="AE35" s="19">
        <v>1489</v>
      </c>
      <c r="AF35" s="19">
        <v>1487</v>
      </c>
      <c r="AG35" s="19">
        <v>1473</v>
      </c>
      <c r="AH35" s="19">
        <v>1464</v>
      </c>
      <c r="AI35" s="19">
        <v>1446</v>
      </c>
      <c r="AJ35" s="19">
        <v>1437</v>
      </c>
      <c r="AK35" s="19">
        <v>1458</v>
      </c>
      <c r="AL35" s="19">
        <v>1444</v>
      </c>
      <c r="AM35" s="19">
        <v>1440</v>
      </c>
      <c r="AN35" s="19">
        <v>1440</v>
      </c>
      <c r="AO35" s="19">
        <v>1439</v>
      </c>
      <c r="AP35" s="19">
        <v>1431</v>
      </c>
      <c r="AQ35" s="19">
        <v>1430</v>
      </c>
      <c r="AR35" s="19">
        <v>1431</v>
      </c>
      <c r="AS35" s="19">
        <v>1422</v>
      </c>
      <c r="AT35" s="19">
        <v>1427</v>
      </c>
      <c r="AU35" s="19">
        <v>1439</v>
      </c>
      <c r="AV35" s="19">
        <v>1438</v>
      </c>
      <c r="AW35" s="19">
        <v>1451</v>
      </c>
      <c r="AX35" s="19">
        <v>1451</v>
      </c>
      <c r="AY35" s="19">
        <v>1451</v>
      </c>
      <c r="AZ35" s="19">
        <v>1457</v>
      </c>
      <c r="BA35" s="19">
        <v>1402</v>
      </c>
      <c r="BB35" s="19">
        <v>1442</v>
      </c>
      <c r="BC35" s="19">
        <v>1443</v>
      </c>
      <c r="BD35" s="19">
        <v>1439</v>
      </c>
      <c r="BE35" s="19">
        <v>1435</v>
      </c>
      <c r="BF35" s="19">
        <v>1440</v>
      </c>
      <c r="BG35" s="19">
        <v>1440</v>
      </c>
      <c r="BH35" s="19">
        <v>1440</v>
      </c>
      <c r="BI35" s="19">
        <v>1440</v>
      </c>
    </row>
    <row r="36" spans="1:61" ht="15" customHeight="1" x14ac:dyDescent="0.25">
      <c r="A36" s="3" t="s">
        <v>141</v>
      </c>
      <c r="B36" s="14">
        <v>1.6</v>
      </c>
      <c r="C36" s="14">
        <v>2</v>
      </c>
      <c r="D36" s="14">
        <v>2.9</v>
      </c>
      <c r="E36" s="14">
        <v>2.9</v>
      </c>
      <c r="F36" s="14">
        <v>3.3</v>
      </c>
      <c r="G36" s="14">
        <v>4.2</v>
      </c>
      <c r="H36" s="14">
        <v>4.5999999999999996</v>
      </c>
      <c r="I36" s="14">
        <v>4.3</v>
      </c>
      <c r="J36" s="14">
        <v>4.4000000000000004</v>
      </c>
      <c r="K36" s="14">
        <v>4.5999999999999996</v>
      </c>
      <c r="L36" s="14">
        <v>4.5</v>
      </c>
      <c r="M36" s="14">
        <v>5.6</v>
      </c>
      <c r="N36" s="14">
        <v>7.4</v>
      </c>
      <c r="O36" s="14">
        <v>9</v>
      </c>
      <c r="P36" s="14">
        <v>8.8000000000000007</v>
      </c>
      <c r="Q36" s="14">
        <v>8.1999999999999993</v>
      </c>
      <c r="R36" s="14">
        <v>7.5</v>
      </c>
      <c r="S36" s="14">
        <v>7.2</v>
      </c>
      <c r="T36" s="14">
        <v>7.3</v>
      </c>
      <c r="U36" s="14">
        <v>6.7</v>
      </c>
      <c r="V36" s="14">
        <v>6.1</v>
      </c>
      <c r="W36" s="14">
        <v>5.8</v>
      </c>
      <c r="X36" s="14">
        <v>5.8</v>
      </c>
      <c r="Y36" s="14">
        <v>6.5</v>
      </c>
      <c r="Z36" s="14">
        <v>7.3</v>
      </c>
      <c r="AA36" s="14">
        <v>7</v>
      </c>
      <c r="AB36" s="14">
        <v>8.1</v>
      </c>
      <c r="AC36" s="14">
        <v>7.6</v>
      </c>
      <c r="AD36" s="14">
        <v>7</v>
      </c>
      <c r="AE36" s="14">
        <v>5.8</v>
      </c>
      <c r="AF36" s="14">
        <v>5.2</v>
      </c>
      <c r="AG36" s="14">
        <v>4.7</v>
      </c>
      <c r="AH36" s="14">
        <v>4.5</v>
      </c>
      <c r="AI36" s="14">
        <v>4.9000000000000004</v>
      </c>
      <c r="AJ36" s="14">
        <v>5.9</v>
      </c>
      <c r="AK36" s="14">
        <v>6.8</v>
      </c>
      <c r="AL36" s="14">
        <v>7</v>
      </c>
      <c r="AM36" s="14">
        <v>6.1</v>
      </c>
      <c r="AN36" s="14">
        <v>5.3</v>
      </c>
      <c r="AO36" s="14">
        <v>4.8</v>
      </c>
      <c r="AP36" s="14">
        <v>5.4</v>
      </c>
      <c r="AQ36" s="14">
        <v>6.1</v>
      </c>
      <c r="AR36" s="14">
        <v>6</v>
      </c>
      <c r="AS36" s="14">
        <v>6.8</v>
      </c>
      <c r="AT36" s="14">
        <v>8.1999999999999993</v>
      </c>
      <c r="AU36" s="14">
        <v>8.3000000000000007</v>
      </c>
      <c r="AV36" s="14">
        <v>7.9</v>
      </c>
      <c r="AW36" s="14">
        <v>7</v>
      </c>
      <c r="AX36" s="14">
        <v>5.9</v>
      </c>
      <c r="AY36" s="14">
        <v>4.9000000000000004</v>
      </c>
      <c r="AZ36" s="14">
        <v>4.4000000000000004</v>
      </c>
      <c r="BA36" s="14">
        <v>4.9000000000000004</v>
      </c>
      <c r="BB36" s="14">
        <v>4.2</v>
      </c>
      <c r="BC36" s="14">
        <v>3.5</v>
      </c>
      <c r="BD36" s="14">
        <v>3.6</v>
      </c>
      <c r="BE36" s="14">
        <v>3.7</v>
      </c>
      <c r="BF36" s="14">
        <v>3.8</v>
      </c>
      <c r="BG36" s="14">
        <v>4.0999999999999996</v>
      </c>
      <c r="BH36" s="14">
        <v>4.3</v>
      </c>
      <c r="BI36" s="14">
        <v>4.5</v>
      </c>
    </row>
    <row r="37" spans="1:61" ht="15" customHeight="1" x14ac:dyDescent="0.25">
      <c r="A37" s="3" t="s">
        <v>421</v>
      </c>
      <c r="B37" s="14">
        <v>61</v>
      </c>
      <c r="C37" s="14">
        <v>60.9</v>
      </c>
      <c r="D37" s="14">
        <v>60.7</v>
      </c>
      <c r="E37" s="14">
        <v>60.5</v>
      </c>
      <c r="F37" s="14">
        <v>60.5</v>
      </c>
      <c r="G37" s="14">
        <v>60.5</v>
      </c>
      <c r="H37" s="14">
        <v>60.2</v>
      </c>
      <c r="I37" s="14">
        <v>60</v>
      </c>
      <c r="J37" s="14">
        <v>59.7</v>
      </c>
      <c r="K37" s="14">
        <v>59.8</v>
      </c>
      <c r="L37" s="14">
        <v>59.6</v>
      </c>
      <c r="M37" s="14">
        <v>59.6</v>
      </c>
      <c r="N37" s="14">
        <v>59.5</v>
      </c>
      <c r="O37" s="14">
        <v>59.7</v>
      </c>
      <c r="P37" s="14">
        <v>59.2</v>
      </c>
      <c r="Q37" s="14">
        <v>59</v>
      </c>
      <c r="R37" s="14">
        <v>59.1</v>
      </c>
      <c r="S37" s="14">
        <v>59.8</v>
      </c>
      <c r="T37" s="14">
        <v>60</v>
      </c>
      <c r="U37" s="14">
        <v>60.7</v>
      </c>
      <c r="V37" s="14">
        <v>61.5</v>
      </c>
      <c r="W37" s="14">
        <v>61.7</v>
      </c>
      <c r="X37" s="14">
        <v>62.2</v>
      </c>
      <c r="Y37" s="14">
        <v>62.3</v>
      </c>
      <c r="Z37" s="14">
        <v>62.9</v>
      </c>
      <c r="AA37" s="14">
        <v>63.7</v>
      </c>
      <c r="AB37" s="14">
        <v>66</v>
      </c>
      <c r="AC37" s="14">
        <v>67.2</v>
      </c>
      <c r="AD37" s="14">
        <v>68.099999999999994</v>
      </c>
      <c r="AE37" s="14">
        <v>68.8</v>
      </c>
      <c r="AF37" s="14">
        <v>69.5</v>
      </c>
      <c r="AG37" s="14">
        <v>70</v>
      </c>
      <c r="AH37" s="14">
        <v>70.2</v>
      </c>
      <c r="AI37" s="14">
        <v>70.099999999999994</v>
      </c>
      <c r="AJ37" s="14">
        <v>69.8</v>
      </c>
      <c r="AK37" s="14">
        <v>69.900000000000006</v>
      </c>
      <c r="AL37" s="14">
        <v>70.400000000000006</v>
      </c>
      <c r="AM37" s="14">
        <v>70.599999999999994</v>
      </c>
      <c r="AN37" s="14">
        <v>71.8</v>
      </c>
      <c r="AO37" s="14">
        <v>72.7</v>
      </c>
      <c r="AP37" s="14">
        <v>72.900000000000006</v>
      </c>
      <c r="AQ37" s="14">
        <v>72.400000000000006</v>
      </c>
      <c r="AR37" s="14">
        <v>72.2</v>
      </c>
      <c r="AS37" s="14">
        <v>72.7</v>
      </c>
      <c r="AT37" s="14">
        <v>72.7</v>
      </c>
      <c r="AU37" s="14">
        <v>72.2</v>
      </c>
      <c r="AV37" s="14">
        <v>72.400000000000006</v>
      </c>
      <c r="AW37" s="14">
        <v>72.2</v>
      </c>
      <c r="AX37" s="14">
        <v>72.2</v>
      </c>
      <c r="AY37" s="14">
        <v>72.599999999999994</v>
      </c>
      <c r="AZ37" s="14">
        <v>73.3</v>
      </c>
      <c r="BA37" s="14">
        <v>73.2</v>
      </c>
      <c r="BB37" s="14">
        <v>73.5</v>
      </c>
      <c r="BC37" s="14">
        <v>74.8</v>
      </c>
      <c r="BD37" s="14">
        <v>75.7</v>
      </c>
      <c r="BE37" s="14">
        <v>76</v>
      </c>
      <c r="BF37" s="14">
        <v>76</v>
      </c>
      <c r="BG37" s="14">
        <v>76.099999999999994</v>
      </c>
      <c r="BH37" s="14">
        <v>76</v>
      </c>
      <c r="BI37" s="14">
        <v>76</v>
      </c>
    </row>
    <row r="38" spans="1:61" ht="15" customHeight="1" x14ac:dyDescent="0.25">
      <c r="A38" s="3" t="s">
        <v>142</v>
      </c>
      <c r="B38" s="14">
        <v>60</v>
      </c>
      <c r="C38" s="14">
        <v>59.7</v>
      </c>
      <c r="D38" s="14">
        <v>59</v>
      </c>
      <c r="E38" s="14">
        <v>58.7</v>
      </c>
      <c r="F38" s="14">
        <v>58.5</v>
      </c>
      <c r="G38" s="14">
        <v>57.9</v>
      </c>
      <c r="H38" s="14">
        <v>57.4</v>
      </c>
      <c r="I38" s="14">
        <v>57.4</v>
      </c>
      <c r="J38" s="14">
        <v>57</v>
      </c>
      <c r="K38" s="14">
        <v>57.1</v>
      </c>
      <c r="L38" s="14">
        <v>56.9</v>
      </c>
      <c r="M38" s="14">
        <v>56.3</v>
      </c>
      <c r="N38" s="14">
        <v>55.1</v>
      </c>
      <c r="O38" s="14">
        <v>54.3</v>
      </c>
      <c r="P38" s="14">
        <v>54</v>
      </c>
      <c r="Q38" s="14">
        <v>54.2</v>
      </c>
      <c r="R38" s="14">
        <v>54.7</v>
      </c>
      <c r="S38" s="14">
        <v>55.5</v>
      </c>
      <c r="T38" s="14">
        <v>55.6</v>
      </c>
      <c r="U38" s="14">
        <v>56.6</v>
      </c>
      <c r="V38" s="14">
        <v>57.7</v>
      </c>
      <c r="W38" s="14">
        <v>58.1</v>
      </c>
      <c r="X38" s="14">
        <v>58.6</v>
      </c>
      <c r="Y38" s="14">
        <v>58.2</v>
      </c>
      <c r="Z38" s="14">
        <v>58.3</v>
      </c>
      <c r="AA38" s="14">
        <v>59.2</v>
      </c>
      <c r="AB38" s="14">
        <v>60.7</v>
      </c>
      <c r="AC38" s="14">
        <v>62.1</v>
      </c>
      <c r="AD38" s="14">
        <v>63.3</v>
      </c>
      <c r="AE38" s="14">
        <v>64.8</v>
      </c>
      <c r="AF38" s="14">
        <v>65.900000000000006</v>
      </c>
      <c r="AG38" s="14">
        <v>66.7</v>
      </c>
      <c r="AH38" s="14">
        <v>67</v>
      </c>
      <c r="AI38" s="14">
        <v>66.599999999999994</v>
      </c>
      <c r="AJ38" s="14">
        <v>65.599999999999994</v>
      </c>
      <c r="AK38" s="14">
        <v>65.2</v>
      </c>
      <c r="AL38" s="14">
        <v>65.5</v>
      </c>
      <c r="AM38" s="14">
        <v>66.3</v>
      </c>
      <c r="AN38" s="14">
        <v>68</v>
      </c>
      <c r="AO38" s="14">
        <v>69.2</v>
      </c>
      <c r="AP38" s="14">
        <v>68.900000000000006</v>
      </c>
      <c r="AQ38" s="14">
        <v>68</v>
      </c>
      <c r="AR38" s="14">
        <v>67.8</v>
      </c>
      <c r="AS38" s="14">
        <v>67.7</v>
      </c>
      <c r="AT38" s="14">
        <v>66.7</v>
      </c>
      <c r="AU38" s="14">
        <v>66.2</v>
      </c>
      <c r="AV38" s="14">
        <v>66.7</v>
      </c>
      <c r="AW38" s="14">
        <v>67.099999999999994</v>
      </c>
      <c r="AX38" s="14">
        <v>67.900000000000006</v>
      </c>
      <c r="AY38" s="14">
        <v>69.099999999999994</v>
      </c>
      <c r="AZ38" s="14">
        <v>70</v>
      </c>
      <c r="BA38" s="14">
        <v>69.599999999999994</v>
      </c>
      <c r="BB38" s="14">
        <v>70.400000000000006</v>
      </c>
      <c r="BC38" s="14">
        <v>72.2</v>
      </c>
      <c r="BD38" s="14">
        <v>73</v>
      </c>
      <c r="BE38" s="14">
        <v>73.2</v>
      </c>
      <c r="BF38" s="14">
        <v>73.099999999999994</v>
      </c>
      <c r="BG38" s="14">
        <v>73</v>
      </c>
      <c r="BH38" s="14">
        <v>72.8</v>
      </c>
      <c r="BI38" s="14">
        <v>72.599999999999994</v>
      </c>
    </row>
    <row r="39" spans="1:61" ht="15" customHeight="1" x14ac:dyDescent="0.25">
      <c r="A39" s="3"/>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row>
    <row r="40" spans="1:61" ht="15" customHeight="1" x14ac:dyDescent="0.25">
      <c r="A40" s="3"/>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row>
    <row r="41" spans="1:61" ht="15" customHeight="1" x14ac:dyDescent="0.25">
      <c r="A41" s="21" t="s">
        <v>0</v>
      </c>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row>
    <row r="42" spans="1:61" ht="15" customHeight="1" x14ac:dyDescent="0.25">
      <c r="A42" s="3" t="s">
        <v>121</v>
      </c>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row>
    <row r="43" spans="1:61" ht="15" customHeight="1" x14ac:dyDescent="0.25">
      <c r="A43" s="3" t="s">
        <v>122</v>
      </c>
      <c r="B43" s="14">
        <v>1.2</v>
      </c>
      <c r="C43" s="14">
        <v>1.2</v>
      </c>
      <c r="D43" s="14">
        <v>1</v>
      </c>
      <c r="E43" s="14">
        <v>0.8</v>
      </c>
      <c r="F43" s="14">
        <v>0.8</v>
      </c>
      <c r="G43" s="14">
        <v>0.9</v>
      </c>
      <c r="H43" s="14">
        <v>0.8</v>
      </c>
      <c r="I43" s="14">
        <v>0.6</v>
      </c>
      <c r="J43" s="14">
        <v>0.6</v>
      </c>
      <c r="K43" s="14">
        <v>0.7</v>
      </c>
      <c r="L43" s="14">
        <v>0.8</v>
      </c>
      <c r="M43" s="14">
        <v>0.7</v>
      </c>
      <c r="N43" s="14">
        <v>0.5</v>
      </c>
      <c r="O43" s="14">
        <v>0.4</v>
      </c>
      <c r="P43" s="14">
        <v>0.4</v>
      </c>
      <c r="Q43" s="14">
        <v>0.5</v>
      </c>
      <c r="R43" s="14">
        <v>0.6</v>
      </c>
      <c r="S43" s="14">
        <v>0.6</v>
      </c>
      <c r="T43" s="14">
        <v>0.6</v>
      </c>
      <c r="U43" s="14">
        <v>0.6</v>
      </c>
      <c r="V43" s="14">
        <v>0.7</v>
      </c>
      <c r="W43" s="14">
        <v>0.8</v>
      </c>
      <c r="X43" s="14">
        <v>0.8</v>
      </c>
      <c r="Y43" s="14">
        <v>0.7</v>
      </c>
      <c r="Z43" s="14">
        <v>0.6</v>
      </c>
      <c r="AA43" s="14">
        <v>0.5</v>
      </c>
      <c r="AB43" s="14"/>
      <c r="AC43" s="14">
        <v>0.5</v>
      </c>
      <c r="AD43" s="14">
        <v>0.5</v>
      </c>
      <c r="AE43" s="14">
        <v>0.6</v>
      </c>
      <c r="AF43" s="14">
        <v>0.7</v>
      </c>
      <c r="AG43" s="14">
        <v>0.7</v>
      </c>
      <c r="AH43" s="14">
        <v>0.8</v>
      </c>
      <c r="AI43" s="14">
        <v>0.7</v>
      </c>
      <c r="AJ43" s="14">
        <v>0.5</v>
      </c>
      <c r="AK43" s="14">
        <v>0.4</v>
      </c>
      <c r="AL43" s="14">
        <v>0.3</v>
      </c>
      <c r="AM43" s="14">
        <v>0.2</v>
      </c>
      <c r="AN43" s="14">
        <v>0.1</v>
      </c>
      <c r="AO43" s="14">
        <v>0.3</v>
      </c>
      <c r="AP43" s="14">
        <v>0.5</v>
      </c>
      <c r="AQ43" s="14">
        <v>0.5</v>
      </c>
      <c r="AR43" s="14">
        <v>0.5</v>
      </c>
      <c r="AS43" s="14">
        <v>0.4</v>
      </c>
      <c r="AT43" s="14">
        <v>0.3</v>
      </c>
      <c r="AU43" s="14">
        <v>0.3</v>
      </c>
      <c r="AV43" s="14">
        <v>0.4</v>
      </c>
      <c r="AW43" s="14">
        <v>0.5</v>
      </c>
      <c r="AX43" s="14">
        <v>0.6</v>
      </c>
      <c r="AY43" s="14">
        <v>0.6</v>
      </c>
      <c r="AZ43" s="14">
        <v>0.6</v>
      </c>
      <c r="BA43" s="14">
        <v>0.7</v>
      </c>
      <c r="BB43" s="14">
        <v>0.4</v>
      </c>
      <c r="BC43" s="14">
        <v>0.7</v>
      </c>
      <c r="BD43" s="14">
        <v>1.3</v>
      </c>
      <c r="BE43" s="14">
        <v>0.8</v>
      </c>
      <c r="BF43" s="14">
        <v>0.7</v>
      </c>
      <c r="BG43" s="14">
        <v>0.6</v>
      </c>
      <c r="BH43" s="14">
        <v>0.5</v>
      </c>
      <c r="BI43" s="14">
        <v>0.4</v>
      </c>
    </row>
    <row r="44" spans="1:61" ht="15" customHeight="1" x14ac:dyDescent="0.25">
      <c r="A44" s="3" t="s">
        <v>123</v>
      </c>
      <c r="B44" s="14">
        <v>1.5</v>
      </c>
      <c r="C44" s="14">
        <v>1.6</v>
      </c>
      <c r="D44" s="14">
        <v>1.5</v>
      </c>
      <c r="E44" s="14">
        <v>1.4</v>
      </c>
      <c r="F44" s="14">
        <v>1.4</v>
      </c>
      <c r="G44" s="14">
        <v>1.6</v>
      </c>
      <c r="H44" s="14">
        <v>1.8</v>
      </c>
      <c r="I44" s="14">
        <v>1.4</v>
      </c>
      <c r="J44" s="14">
        <v>1.5</v>
      </c>
      <c r="K44" s="14">
        <v>1.5</v>
      </c>
      <c r="L44" s="14">
        <v>1.6</v>
      </c>
      <c r="M44" s="14">
        <v>1.4</v>
      </c>
      <c r="N44" s="14">
        <v>1.2</v>
      </c>
      <c r="O44" s="14">
        <v>1.1000000000000001</v>
      </c>
      <c r="P44" s="14">
        <v>1.2</v>
      </c>
      <c r="Q44" s="14">
        <v>1.2</v>
      </c>
      <c r="R44" s="14">
        <v>1.2</v>
      </c>
      <c r="S44" s="14">
        <v>1.5</v>
      </c>
      <c r="T44" s="14">
        <v>0.9</v>
      </c>
      <c r="U44" s="14">
        <v>0.7</v>
      </c>
      <c r="V44" s="14">
        <v>0.7</v>
      </c>
      <c r="W44" s="14">
        <v>0.7</v>
      </c>
      <c r="X44" s="14">
        <v>0.6</v>
      </c>
      <c r="Y44" s="14">
        <v>0.8</v>
      </c>
      <c r="Z44" s="14">
        <v>0.6</v>
      </c>
      <c r="AA44" s="14">
        <v>0.3</v>
      </c>
      <c r="AB44" s="14"/>
      <c r="AC44" s="14">
        <v>0.3</v>
      </c>
      <c r="AD44" s="14">
        <v>0.3</v>
      </c>
      <c r="AE44" s="14">
        <v>0.4</v>
      </c>
      <c r="AF44" s="14">
        <v>0.5</v>
      </c>
      <c r="AG44" s="14">
        <v>0.5</v>
      </c>
      <c r="AH44" s="14">
        <v>0.7</v>
      </c>
      <c r="AI44" s="14">
        <v>0.7</v>
      </c>
      <c r="AJ44" s="14">
        <v>0.7</v>
      </c>
      <c r="AK44" s="14">
        <v>0.3</v>
      </c>
      <c r="AL44" s="14">
        <v>0.3</v>
      </c>
      <c r="AM44" s="14">
        <v>0.3</v>
      </c>
      <c r="AN44" s="14">
        <v>0.3</v>
      </c>
      <c r="AO44" s="14">
        <v>0.5</v>
      </c>
      <c r="AP44" s="14">
        <v>0.5</v>
      </c>
      <c r="AQ44" s="14">
        <v>0.3</v>
      </c>
      <c r="AR44" s="14">
        <v>0.3</v>
      </c>
      <c r="AS44" s="14">
        <v>0.7</v>
      </c>
      <c r="AT44" s="14">
        <v>0.8</v>
      </c>
      <c r="AU44" s="14">
        <v>0.2</v>
      </c>
      <c r="AV44" s="14">
        <v>0.2</v>
      </c>
      <c r="AW44" s="14">
        <v>0.7</v>
      </c>
      <c r="AX44" s="14">
        <v>0.8</v>
      </c>
      <c r="AY44" s="14">
        <v>0.5</v>
      </c>
      <c r="AZ44" s="14">
        <v>0.6</v>
      </c>
      <c r="BA44" s="14">
        <v>0.6</v>
      </c>
      <c r="BB44" s="14">
        <v>0.4</v>
      </c>
      <c r="BC44" s="14">
        <v>0.6</v>
      </c>
      <c r="BD44" s="14">
        <v>0.9</v>
      </c>
      <c r="BE44" s="14">
        <v>0.7</v>
      </c>
      <c r="BF44" s="14">
        <v>0.6</v>
      </c>
      <c r="BG44" s="14">
        <v>0.5</v>
      </c>
      <c r="BH44" s="14">
        <v>0.3</v>
      </c>
      <c r="BI44" s="14">
        <v>0.2</v>
      </c>
    </row>
    <row r="45" spans="1:61" ht="15" customHeight="1" x14ac:dyDescent="0.25">
      <c r="A45" s="3" t="s">
        <v>124</v>
      </c>
      <c r="B45" s="14">
        <v>1.4</v>
      </c>
      <c r="C45" s="14">
        <v>1.4</v>
      </c>
      <c r="D45" s="14">
        <v>1.3</v>
      </c>
      <c r="E45" s="14">
        <v>0.9</v>
      </c>
      <c r="F45" s="14">
        <v>1.5</v>
      </c>
      <c r="G45" s="14">
        <v>1.5</v>
      </c>
      <c r="H45" s="14">
        <v>1.4</v>
      </c>
      <c r="I45" s="14">
        <v>1</v>
      </c>
      <c r="J45" s="14">
        <v>1</v>
      </c>
      <c r="K45" s="14">
        <v>1.8</v>
      </c>
      <c r="L45" s="14">
        <v>1.2</v>
      </c>
      <c r="M45" s="14">
        <v>1.4</v>
      </c>
      <c r="N45" s="14">
        <v>1.1000000000000001</v>
      </c>
      <c r="O45" s="14">
        <v>1.4</v>
      </c>
      <c r="P45" s="14">
        <v>0.3</v>
      </c>
      <c r="Q45" s="14">
        <v>0.9</v>
      </c>
      <c r="R45" s="14">
        <v>1.3</v>
      </c>
      <c r="S45" s="14">
        <v>2.6</v>
      </c>
      <c r="T45" s="14">
        <v>1.2</v>
      </c>
      <c r="U45" s="14">
        <v>1.9</v>
      </c>
      <c r="V45" s="14">
        <v>2</v>
      </c>
      <c r="W45" s="14">
        <v>1</v>
      </c>
      <c r="X45" s="14">
        <v>1.5</v>
      </c>
      <c r="Y45" s="14">
        <v>0.9</v>
      </c>
      <c r="Z45" s="14">
        <v>1.6</v>
      </c>
      <c r="AA45" s="14">
        <v>1.6</v>
      </c>
      <c r="AB45" s="14"/>
      <c r="AC45" s="14">
        <v>2.1</v>
      </c>
      <c r="AD45" s="14">
        <v>1.7</v>
      </c>
      <c r="AE45" s="14">
        <v>1.5</v>
      </c>
      <c r="AF45" s="14">
        <v>1.4</v>
      </c>
      <c r="AG45" s="14">
        <v>1.2</v>
      </c>
      <c r="AH45" s="14">
        <v>0.9</v>
      </c>
      <c r="AI45" s="14">
        <v>0.6</v>
      </c>
      <c r="AJ45" s="14">
        <v>0.2</v>
      </c>
      <c r="AK45" s="14">
        <v>0.6</v>
      </c>
      <c r="AL45" s="14">
        <v>0.9</v>
      </c>
      <c r="AM45" s="14">
        <v>0.6</v>
      </c>
      <c r="AN45" s="14">
        <v>1.9</v>
      </c>
      <c r="AO45" s="14">
        <v>1.7</v>
      </c>
      <c r="AP45" s="14">
        <v>0.7</v>
      </c>
      <c r="AQ45" s="14">
        <v>-0.3</v>
      </c>
      <c r="AR45" s="14">
        <v>0</v>
      </c>
      <c r="AS45" s="14">
        <v>1.5</v>
      </c>
      <c r="AT45" s="14">
        <v>0.8</v>
      </c>
      <c r="AU45" s="14">
        <v>-0.5</v>
      </c>
      <c r="AV45" s="14">
        <v>0.4</v>
      </c>
      <c r="AW45" s="14">
        <v>0.4</v>
      </c>
      <c r="AX45" s="14">
        <v>0.8</v>
      </c>
      <c r="AY45" s="14">
        <v>1.2</v>
      </c>
      <c r="AZ45" s="14">
        <v>1.5</v>
      </c>
      <c r="BA45" s="14">
        <v>0.4</v>
      </c>
      <c r="BB45" s="14">
        <v>0.9</v>
      </c>
      <c r="BC45" s="14">
        <v>2.4</v>
      </c>
      <c r="BD45" s="14">
        <v>2</v>
      </c>
      <c r="BE45" s="14">
        <v>1</v>
      </c>
      <c r="BF45" s="14">
        <v>0.6</v>
      </c>
      <c r="BG45" s="14">
        <v>0.6</v>
      </c>
      <c r="BH45" s="14">
        <v>0.3</v>
      </c>
      <c r="BI45" s="14">
        <v>0.2</v>
      </c>
    </row>
    <row r="46" spans="1:61" ht="15" customHeight="1" x14ac:dyDescent="0.25">
      <c r="A46" s="3" t="s">
        <v>125</v>
      </c>
      <c r="B46" s="14">
        <v>1.6</v>
      </c>
      <c r="C46" s="14">
        <v>1</v>
      </c>
      <c r="D46" s="14">
        <v>0.4</v>
      </c>
      <c r="E46" s="14">
        <v>0.9</v>
      </c>
      <c r="F46" s="14">
        <v>1.1000000000000001</v>
      </c>
      <c r="G46" s="14">
        <v>0.6</v>
      </c>
      <c r="H46" s="14">
        <v>1</v>
      </c>
      <c r="I46" s="14">
        <v>1.3</v>
      </c>
      <c r="J46" s="14">
        <v>0.9</v>
      </c>
      <c r="K46" s="14">
        <v>1.6</v>
      </c>
      <c r="L46" s="14">
        <v>1.3</v>
      </c>
      <c r="M46" s="14">
        <v>0.2</v>
      </c>
      <c r="N46" s="14">
        <v>-0.9</v>
      </c>
      <c r="O46" s="14">
        <v>-0.3</v>
      </c>
      <c r="P46" s="14">
        <v>0.5</v>
      </c>
      <c r="Q46" s="14">
        <v>1.7</v>
      </c>
      <c r="R46" s="14">
        <v>2.1</v>
      </c>
      <c r="S46" s="14">
        <v>2.9</v>
      </c>
      <c r="T46" s="14">
        <v>1.2</v>
      </c>
      <c r="U46" s="14">
        <v>2.5</v>
      </c>
      <c r="V46" s="14">
        <v>2.6</v>
      </c>
      <c r="W46" s="14">
        <v>1.4</v>
      </c>
      <c r="X46" s="14">
        <v>1.5</v>
      </c>
      <c r="Y46" s="14">
        <v>0.1</v>
      </c>
      <c r="Z46" s="14">
        <v>0.8</v>
      </c>
      <c r="AA46" s="14">
        <v>1.9</v>
      </c>
      <c r="AB46" s="14"/>
      <c r="AC46" s="14">
        <v>2.7</v>
      </c>
      <c r="AD46" s="14">
        <v>2.4</v>
      </c>
      <c r="AE46" s="14">
        <v>2.8</v>
      </c>
      <c r="AF46" s="14">
        <v>2.1</v>
      </c>
      <c r="AG46" s="14">
        <v>1.7</v>
      </c>
      <c r="AH46" s="14">
        <v>1.2</v>
      </c>
      <c r="AI46" s="14">
        <v>0.1</v>
      </c>
      <c r="AJ46" s="14">
        <v>-0.8</v>
      </c>
      <c r="AK46" s="14">
        <v>-0.3</v>
      </c>
      <c r="AL46" s="14">
        <v>0.7</v>
      </c>
      <c r="AM46" s="14">
        <v>1.6</v>
      </c>
      <c r="AN46" s="14">
        <v>2.8</v>
      </c>
      <c r="AO46" s="14">
        <v>2.2999999999999998</v>
      </c>
      <c r="AP46" s="14">
        <v>0.1</v>
      </c>
      <c r="AQ46" s="14">
        <v>-1</v>
      </c>
      <c r="AR46" s="14">
        <v>0</v>
      </c>
      <c r="AS46" s="14">
        <v>0.6</v>
      </c>
      <c r="AT46" s="14">
        <v>-0.7</v>
      </c>
      <c r="AU46" s="14">
        <v>-0.6</v>
      </c>
      <c r="AV46" s="14">
        <v>0.9</v>
      </c>
      <c r="AW46" s="14">
        <v>1.3</v>
      </c>
      <c r="AX46" s="14">
        <v>2</v>
      </c>
      <c r="AY46" s="14">
        <v>2.2000000000000002</v>
      </c>
      <c r="AZ46" s="14">
        <v>2</v>
      </c>
      <c r="BA46" s="14">
        <v>0</v>
      </c>
      <c r="BB46" s="14">
        <v>1.5</v>
      </c>
      <c r="BC46" s="14">
        <v>3.2</v>
      </c>
      <c r="BD46" s="14">
        <v>2</v>
      </c>
      <c r="BE46" s="14">
        <v>0.9</v>
      </c>
      <c r="BF46" s="14">
        <v>0.4</v>
      </c>
      <c r="BG46" s="14">
        <v>0.4</v>
      </c>
      <c r="BH46" s="14">
        <v>0.1</v>
      </c>
      <c r="BI46" s="14">
        <v>0</v>
      </c>
    </row>
    <row r="47" spans="1:61" ht="15" customHeight="1" x14ac:dyDescent="0.25">
      <c r="A47" s="3" t="s">
        <v>126</v>
      </c>
      <c r="B47" s="14">
        <v>-9.5</v>
      </c>
      <c r="C47" s="14">
        <v>24.4</v>
      </c>
      <c r="D47" s="14">
        <v>48.6</v>
      </c>
      <c r="E47" s="14">
        <v>1.7</v>
      </c>
      <c r="F47" s="14">
        <v>15.7</v>
      </c>
      <c r="G47" s="14">
        <v>26.2</v>
      </c>
      <c r="H47" s="14">
        <v>12.7</v>
      </c>
      <c r="I47" s="14">
        <v>-5.3</v>
      </c>
      <c r="J47" s="14">
        <v>2.8</v>
      </c>
      <c r="K47" s="14">
        <v>5.4</v>
      </c>
      <c r="L47" s="14">
        <v>0</v>
      </c>
      <c r="M47" s="14">
        <v>25.6</v>
      </c>
      <c r="N47" s="14">
        <v>33.799999999999997</v>
      </c>
      <c r="O47" s="14">
        <v>22.9</v>
      </c>
      <c r="P47" s="14">
        <v>-1.4</v>
      </c>
      <c r="Q47" s="14">
        <v>-6.7</v>
      </c>
      <c r="R47" s="14">
        <v>-6.7</v>
      </c>
      <c r="S47" s="14">
        <v>-1</v>
      </c>
      <c r="T47" s="14">
        <v>1.3</v>
      </c>
      <c r="U47" s="14">
        <v>-6.4</v>
      </c>
      <c r="V47" s="14">
        <v>-6.8</v>
      </c>
      <c r="W47" s="14">
        <v>-4.5</v>
      </c>
      <c r="X47" s="14">
        <v>1.7</v>
      </c>
      <c r="Y47" s="14">
        <v>14.6</v>
      </c>
      <c r="Z47" s="14">
        <v>12.7</v>
      </c>
      <c r="AA47" s="14">
        <v>-1.9</v>
      </c>
      <c r="AB47" s="14"/>
      <c r="AC47" s="14">
        <v>-4</v>
      </c>
      <c r="AD47" s="14">
        <v>-6.6</v>
      </c>
      <c r="AE47" s="14">
        <v>-15.6</v>
      </c>
      <c r="AF47" s="14">
        <v>-10</v>
      </c>
      <c r="AG47" s="14">
        <v>-7.2</v>
      </c>
      <c r="AH47" s="14">
        <v>-4.7</v>
      </c>
      <c r="AI47" s="14">
        <v>11.6</v>
      </c>
      <c r="AJ47" s="14">
        <v>19.899999999999999</v>
      </c>
      <c r="AK47" s="14">
        <v>15.2</v>
      </c>
      <c r="AL47" s="14">
        <v>3.8</v>
      </c>
      <c r="AM47" s="14">
        <v>-12.2</v>
      </c>
      <c r="AN47" s="14">
        <v>-11.2</v>
      </c>
      <c r="AO47" s="14">
        <v>-8.4</v>
      </c>
      <c r="AP47" s="14">
        <v>14.5</v>
      </c>
      <c r="AQ47" s="14">
        <v>11.9</v>
      </c>
      <c r="AR47" s="14">
        <v>-0.7</v>
      </c>
      <c r="AS47" s="14">
        <v>14.5</v>
      </c>
      <c r="AT47" s="14">
        <v>21.2</v>
      </c>
      <c r="AU47" s="14">
        <v>1.2</v>
      </c>
      <c r="AV47" s="14">
        <v>-5.0999999999999996</v>
      </c>
      <c r="AW47" s="14">
        <v>-10.9</v>
      </c>
      <c r="AX47" s="14">
        <v>-15.3</v>
      </c>
      <c r="AY47" s="14">
        <v>-15.9</v>
      </c>
      <c r="AZ47" s="14">
        <v>-7.8</v>
      </c>
      <c r="BA47" s="14">
        <v>9.9</v>
      </c>
      <c r="BB47" s="14">
        <v>-12.3</v>
      </c>
      <c r="BC47" s="14">
        <v>-14.2</v>
      </c>
      <c r="BD47" s="14">
        <v>2.6</v>
      </c>
      <c r="BE47" s="14">
        <v>4.7</v>
      </c>
      <c r="BF47" s="14">
        <v>4</v>
      </c>
      <c r="BG47" s="14">
        <v>7</v>
      </c>
      <c r="BH47" s="14">
        <v>5.3</v>
      </c>
      <c r="BI47" s="14">
        <v>5</v>
      </c>
    </row>
    <row r="48" spans="1:61" ht="15" customHeight="1" x14ac:dyDescent="0.25">
      <c r="A48" s="3" t="s">
        <v>127</v>
      </c>
      <c r="B48" s="14">
        <v>1.6</v>
      </c>
      <c r="C48" s="14">
        <v>1.9</v>
      </c>
      <c r="D48" s="14">
        <v>1.9</v>
      </c>
      <c r="E48" s="14">
        <v>2.1</v>
      </c>
      <c r="F48" s="14">
        <v>1.3</v>
      </c>
      <c r="G48" s="14">
        <v>1.7</v>
      </c>
      <c r="H48" s="14">
        <v>2.4</v>
      </c>
      <c r="I48" s="14">
        <v>2.1</v>
      </c>
      <c r="J48" s="14">
        <v>2.2999999999999998</v>
      </c>
      <c r="K48" s="14">
        <v>1</v>
      </c>
      <c r="L48" s="14">
        <v>2.2000000000000002</v>
      </c>
      <c r="M48" s="14">
        <v>1.5</v>
      </c>
      <c r="N48" s="14">
        <v>1.5</v>
      </c>
      <c r="O48" s="14">
        <v>0.6</v>
      </c>
      <c r="P48" s="14">
        <v>2.4</v>
      </c>
      <c r="Q48" s="14">
        <v>1.6</v>
      </c>
      <c r="R48" s="14">
        <v>0.9</v>
      </c>
      <c r="S48" s="14">
        <v>-0.2</v>
      </c>
      <c r="T48" s="14">
        <v>0.5</v>
      </c>
      <c r="U48" s="14">
        <v>-1.1000000000000001</v>
      </c>
      <c r="V48" s="14">
        <v>-1.4</v>
      </c>
      <c r="W48" s="14">
        <v>0.2</v>
      </c>
      <c r="X48" s="14">
        <v>-0.8</v>
      </c>
      <c r="Y48" s="14">
        <v>0.6</v>
      </c>
      <c r="Z48" s="14">
        <v>-0.9</v>
      </c>
      <c r="AA48" s="14">
        <v>-1.8</v>
      </c>
      <c r="AB48" s="14"/>
      <c r="AC48" s="14">
        <v>-3.2</v>
      </c>
      <c r="AD48" s="14">
        <v>-2.5</v>
      </c>
      <c r="AE48" s="14">
        <v>-2</v>
      </c>
      <c r="AF48" s="14">
        <v>-1.6</v>
      </c>
      <c r="AG48" s="14">
        <v>-1.1000000000000001</v>
      </c>
      <c r="AH48" s="14">
        <v>0</v>
      </c>
      <c r="AI48" s="14">
        <v>0.9</v>
      </c>
      <c r="AJ48" s="14">
        <v>1.9</v>
      </c>
      <c r="AK48" s="14">
        <v>-0.3</v>
      </c>
      <c r="AL48" s="14">
        <v>-1.2</v>
      </c>
      <c r="AM48" s="14">
        <v>-0.6</v>
      </c>
      <c r="AN48" s="14">
        <v>-3.6</v>
      </c>
      <c r="AO48" s="14">
        <v>-2.7</v>
      </c>
      <c r="AP48" s="14">
        <v>-0.3</v>
      </c>
      <c r="AQ48" s="14">
        <v>2.1</v>
      </c>
      <c r="AR48" s="14">
        <v>1.2</v>
      </c>
      <c r="AS48" s="14">
        <v>-1.2</v>
      </c>
      <c r="AT48" s="14">
        <v>0.8</v>
      </c>
      <c r="AU48" s="14">
        <v>2</v>
      </c>
      <c r="AV48" s="14">
        <v>-0.5</v>
      </c>
      <c r="AW48" s="14">
        <v>1.4</v>
      </c>
      <c r="AX48" s="14">
        <v>0.8</v>
      </c>
      <c r="AY48" s="14">
        <v>-1.2</v>
      </c>
      <c r="AZ48" s="14">
        <v>-1.8</v>
      </c>
      <c r="BA48" s="14">
        <v>1.1000000000000001</v>
      </c>
      <c r="BB48" s="14">
        <v>-0.9</v>
      </c>
      <c r="BC48" s="14">
        <v>-4.4000000000000004</v>
      </c>
      <c r="BD48" s="14">
        <v>-2.5</v>
      </c>
      <c r="BE48" s="14">
        <v>-0.5</v>
      </c>
      <c r="BF48" s="14">
        <v>0.6</v>
      </c>
      <c r="BG48" s="14">
        <v>0.1</v>
      </c>
      <c r="BH48" s="14">
        <v>0.5</v>
      </c>
      <c r="BI48" s="14">
        <v>0.2</v>
      </c>
    </row>
    <row r="49" spans="1:61" ht="15" customHeight="1" x14ac:dyDescent="0.25">
      <c r="A49" s="3" t="s">
        <v>128</v>
      </c>
      <c r="B49" s="14">
        <v>1.5</v>
      </c>
      <c r="C49" s="14">
        <v>2.2999999999999998</v>
      </c>
      <c r="D49" s="14">
        <v>0.7</v>
      </c>
      <c r="E49" s="14">
        <v>1.3</v>
      </c>
      <c r="F49" s="14">
        <v>1.4</v>
      </c>
      <c r="G49" s="14">
        <v>1</v>
      </c>
      <c r="H49" s="14">
        <v>1.7</v>
      </c>
      <c r="I49" s="14">
        <v>0.2</v>
      </c>
      <c r="J49" s="14">
        <v>1.2</v>
      </c>
      <c r="K49" s="14">
        <v>2.4</v>
      </c>
      <c r="L49" s="14">
        <v>1.6</v>
      </c>
      <c r="M49" s="14">
        <v>0.8</v>
      </c>
      <c r="N49" s="14">
        <v>0.6</v>
      </c>
      <c r="O49" s="14">
        <v>0.8</v>
      </c>
      <c r="P49" s="14">
        <v>0.8</v>
      </c>
      <c r="Q49" s="14">
        <v>1.2</v>
      </c>
      <c r="R49" s="14">
        <v>2</v>
      </c>
      <c r="S49" s="14">
        <v>2</v>
      </c>
      <c r="T49" s="14">
        <v>1.8</v>
      </c>
      <c r="U49" s="14">
        <v>2.1</v>
      </c>
      <c r="V49" s="14">
        <v>2.2000000000000002</v>
      </c>
      <c r="W49" s="14">
        <v>1.3</v>
      </c>
      <c r="X49" s="14">
        <v>1.3</v>
      </c>
      <c r="Y49" s="14">
        <v>1.3</v>
      </c>
      <c r="Z49" s="14">
        <v>1.5</v>
      </c>
      <c r="AA49" s="14">
        <v>1.8</v>
      </c>
      <c r="AB49" s="14"/>
      <c r="AC49" s="14">
        <v>1.6</v>
      </c>
      <c r="AD49" s="14">
        <v>2.2999999999999998</v>
      </c>
      <c r="AE49" s="14">
        <v>1.1000000000000001</v>
      </c>
      <c r="AF49" s="14">
        <v>2.2000000000000002</v>
      </c>
      <c r="AG49" s="14">
        <v>1.4</v>
      </c>
      <c r="AH49" s="14">
        <v>1.7</v>
      </c>
      <c r="AI49" s="14">
        <v>1.2</v>
      </c>
      <c r="AJ49" s="14">
        <v>0.4</v>
      </c>
      <c r="AK49" s="14">
        <v>-0.2</v>
      </c>
      <c r="AL49" s="14">
        <v>0.8</v>
      </c>
      <c r="AM49" s="14">
        <v>1.2</v>
      </c>
      <c r="AN49" s="14">
        <v>2.1</v>
      </c>
      <c r="AO49" s="14">
        <v>1.1000000000000001</v>
      </c>
      <c r="AP49" s="14">
        <v>-0.2</v>
      </c>
      <c r="AQ49" s="14">
        <v>0</v>
      </c>
      <c r="AR49" s="14">
        <v>0.7</v>
      </c>
      <c r="AS49" s="14">
        <v>0.6</v>
      </c>
      <c r="AT49" s="14">
        <v>0.3</v>
      </c>
      <c r="AU49" s="14">
        <v>0</v>
      </c>
      <c r="AV49" s="14">
        <v>0.3</v>
      </c>
      <c r="AW49" s="14">
        <v>0.6</v>
      </c>
      <c r="AX49" s="14">
        <v>1.1000000000000001</v>
      </c>
      <c r="AY49" s="14">
        <v>1.6</v>
      </c>
      <c r="AZ49" s="14">
        <v>1.8</v>
      </c>
      <c r="BA49" s="14">
        <v>-0.1</v>
      </c>
      <c r="BB49" s="14">
        <v>1.1000000000000001</v>
      </c>
      <c r="BC49" s="14">
        <v>3.2</v>
      </c>
      <c r="BD49" s="14">
        <v>1.7</v>
      </c>
      <c r="BE49" s="14">
        <v>1</v>
      </c>
      <c r="BF49" s="14">
        <v>0.2</v>
      </c>
      <c r="BG49" s="14">
        <v>0.4</v>
      </c>
      <c r="BH49" s="14">
        <v>0.2</v>
      </c>
      <c r="BI49" s="14">
        <v>0.1</v>
      </c>
    </row>
    <row r="50" spans="1:61" ht="15" customHeight="1" x14ac:dyDescent="0.25">
      <c r="A50" s="3"/>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row>
    <row r="51" spans="1:61" ht="15" customHeight="1" x14ac:dyDescent="0.25">
      <c r="A51" s="3" t="s">
        <v>129</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row>
    <row r="52" spans="1:61" ht="15" customHeight="1" x14ac:dyDescent="0.25">
      <c r="A52" s="3" t="s">
        <v>130</v>
      </c>
      <c r="B52" s="14">
        <v>1.6</v>
      </c>
      <c r="C52" s="14">
        <v>1.2</v>
      </c>
      <c r="D52" s="14">
        <v>-0.2</v>
      </c>
      <c r="E52" s="14">
        <v>1.3</v>
      </c>
      <c r="F52" s="14">
        <v>1</v>
      </c>
      <c r="G52" s="14">
        <v>0.1</v>
      </c>
      <c r="H52" s="14">
        <v>1.2</v>
      </c>
      <c r="I52" s="14">
        <v>0.5</v>
      </c>
      <c r="J52" s="14">
        <v>1.2</v>
      </c>
      <c r="K52" s="14">
        <v>2.2999999999999998</v>
      </c>
      <c r="L52" s="14">
        <v>1.7</v>
      </c>
      <c r="M52" s="14">
        <v>-0.4</v>
      </c>
      <c r="N52" s="14">
        <v>-1.3</v>
      </c>
      <c r="O52" s="14">
        <v>-0.9</v>
      </c>
      <c r="P52" s="14">
        <v>1</v>
      </c>
      <c r="Q52" s="14">
        <v>1.9</v>
      </c>
      <c r="R52" s="14">
        <v>2.8</v>
      </c>
      <c r="S52" s="14">
        <v>2.2000000000000002</v>
      </c>
      <c r="T52" s="14">
        <v>1.8</v>
      </c>
      <c r="U52" s="14">
        <v>2.7</v>
      </c>
      <c r="V52" s="14">
        <v>2.9</v>
      </c>
      <c r="W52" s="14">
        <v>1.7</v>
      </c>
      <c r="X52" s="14">
        <v>1.3</v>
      </c>
      <c r="Y52" s="14">
        <v>0.5</v>
      </c>
      <c r="Z52" s="14">
        <v>0.8</v>
      </c>
      <c r="AA52" s="14">
        <v>2.1</v>
      </c>
      <c r="AB52" s="14"/>
      <c r="AC52" s="14">
        <v>2.1</v>
      </c>
      <c r="AD52" s="14">
        <v>3.1</v>
      </c>
      <c r="AE52" s="14">
        <v>2.2999999999999998</v>
      </c>
      <c r="AF52" s="14">
        <v>2.9</v>
      </c>
      <c r="AG52" s="14">
        <v>1.8</v>
      </c>
      <c r="AH52" s="14">
        <v>2</v>
      </c>
      <c r="AI52" s="14">
        <v>0.7</v>
      </c>
      <c r="AJ52" s="14">
        <v>-0.6</v>
      </c>
      <c r="AK52" s="14">
        <v>-1.1000000000000001</v>
      </c>
      <c r="AL52" s="14">
        <v>0.6</v>
      </c>
      <c r="AM52" s="14">
        <v>2.2000000000000002</v>
      </c>
      <c r="AN52" s="14">
        <v>2.9</v>
      </c>
      <c r="AO52" s="14">
        <v>1.6</v>
      </c>
      <c r="AP52" s="14">
        <v>-0.9</v>
      </c>
      <c r="AQ52" s="14">
        <v>-0.7</v>
      </c>
      <c r="AR52" s="14">
        <v>0.8</v>
      </c>
      <c r="AS52" s="14">
        <v>-0.3</v>
      </c>
      <c r="AT52" s="14">
        <v>-1.2</v>
      </c>
      <c r="AU52" s="14">
        <v>-0.1</v>
      </c>
      <c r="AV52" s="14">
        <v>0.8</v>
      </c>
      <c r="AW52" s="14">
        <v>1.5</v>
      </c>
      <c r="AX52" s="14">
        <v>2.2999999999999998</v>
      </c>
      <c r="AY52" s="14">
        <v>2.7</v>
      </c>
      <c r="AZ52" s="14">
        <v>2.2999999999999998</v>
      </c>
      <c r="BA52" s="14">
        <v>-0.5</v>
      </c>
      <c r="BB52" s="14">
        <v>1.7</v>
      </c>
      <c r="BC52" s="14">
        <v>3.9</v>
      </c>
      <c r="BD52" s="14">
        <v>1.6</v>
      </c>
      <c r="BE52" s="14">
        <v>0.9</v>
      </c>
      <c r="BF52" s="14">
        <v>0.1</v>
      </c>
      <c r="BG52" s="14">
        <v>0.2</v>
      </c>
      <c r="BH52" s="14">
        <v>0</v>
      </c>
      <c r="BI52" s="14">
        <v>-0.1</v>
      </c>
    </row>
    <row r="53" spans="1:61" ht="15" customHeight="1" x14ac:dyDescent="0.25">
      <c r="A53" s="3" t="s">
        <v>131</v>
      </c>
      <c r="B53" s="14">
        <v>1.9</v>
      </c>
      <c r="C53" s="14">
        <v>1.2</v>
      </c>
      <c r="D53" s="14">
        <v>-0.6</v>
      </c>
      <c r="E53" s="14">
        <v>1</v>
      </c>
      <c r="F53" s="14">
        <v>0.8</v>
      </c>
      <c r="G53" s="14">
        <v>0.2</v>
      </c>
      <c r="H53" s="14">
        <v>1.2</v>
      </c>
      <c r="I53" s="14">
        <v>1.4</v>
      </c>
      <c r="J53" s="14">
        <v>1.5</v>
      </c>
      <c r="K53" s="14">
        <v>2.2999999999999998</v>
      </c>
      <c r="L53" s="14">
        <v>1.3</v>
      </c>
      <c r="M53" s="14">
        <v>-0.7</v>
      </c>
      <c r="N53" s="14">
        <v>-1.9</v>
      </c>
      <c r="O53" s="14">
        <v>-1.2</v>
      </c>
      <c r="P53" s="14">
        <v>0.8</v>
      </c>
      <c r="Q53" s="14">
        <v>1.9</v>
      </c>
      <c r="R53" s="14">
        <v>2.5</v>
      </c>
      <c r="S53" s="14">
        <v>2.1</v>
      </c>
      <c r="T53" s="14">
        <v>2.1</v>
      </c>
      <c r="U53" s="14">
        <v>3.1</v>
      </c>
      <c r="V53" s="14">
        <v>3.5</v>
      </c>
      <c r="W53" s="14">
        <v>2.1</v>
      </c>
      <c r="X53" s="14">
        <v>1.3</v>
      </c>
      <c r="Y53" s="14">
        <v>0.1</v>
      </c>
      <c r="Z53" s="14">
        <v>0.6</v>
      </c>
      <c r="AA53" s="14">
        <v>2.5</v>
      </c>
      <c r="AB53" s="14"/>
      <c r="AC53" s="14">
        <v>2.4</v>
      </c>
      <c r="AD53" s="14">
        <v>3.3</v>
      </c>
      <c r="AE53" s="14">
        <v>3.4</v>
      </c>
      <c r="AF53" s="14">
        <v>3.8</v>
      </c>
      <c r="AG53" s="14">
        <v>2.6</v>
      </c>
      <c r="AH53" s="14">
        <v>2.5</v>
      </c>
      <c r="AI53" s="14">
        <v>0.8</v>
      </c>
      <c r="AJ53" s="14">
        <v>-0.5</v>
      </c>
      <c r="AK53" s="14">
        <v>-1.6</v>
      </c>
      <c r="AL53" s="14">
        <v>0.5</v>
      </c>
      <c r="AM53" s="14">
        <v>1.9</v>
      </c>
      <c r="AN53" s="14">
        <v>2.9</v>
      </c>
      <c r="AO53" s="14">
        <v>1.8</v>
      </c>
      <c r="AP53" s="14">
        <v>-1</v>
      </c>
      <c r="AQ53" s="14">
        <v>-0.8</v>
      </c>
      <c r="AR53" s="14">
        <v>0.6</v>
      </c>
      <c r="AS53" s="14">
        <v>-0.6</v>
      </c>
      <c r="AT53" s="14">
        <v>-1.6</v>
      </c>
      <c r="AU53" s="14">
        <v>-0.6</v>
      </c>
      <c r="AV53" s="14">
        <v>0.9</v>
      </c>
      <c r="AW53" s="14">
        <v>1.5</v>
      </c>
      <c r="AX53" s="14">
        <v>2.5</v>
      </c>
      <c r="AY53" s="14">
        <v>2.9</v>
      </c>
      <c r="AZ53" s="14">
        <v>2.2999999999999998</v>
      </c>
      <c r="BA53" s="14">
        <v>-0.7</v>
      </c>
      <c r="BB53" s="14">
        <v>1.5</v>
      </c>
      <c r="BC53" s="14">
        <v>3.6</v>
      </c>
      <c r="BD53" s="14">
        <v>1.3</v>
      </c>
      <c r="BE53" s="14">
        <v>1.1000000000000001</v>
      </c>
      <c r="BF53" s="14">
        <v>0.2</v>
      </c>
      <c r="BG53" s="14">
        <v>0.2</v>
      </c>
      <c r="BH53" s="14">
        <v>0</v>
      </c>
      <c r="BI53" s="14">
        <v>0</v>
      </c>
    </row>
    <row r="54" spans="1:61" ht="15" customHeight="1" x14ac:dyDescent="0.25">
      <c r="A54" s="3" t="s">
        <v>132</v>
      </c>
      <c r="B54" s="14">
        <v>0.2</v>
      </c>
      <c r="C54" s="14">
        <v>1.3</v>
      </c>
      <c r="D54" s="14">
        <v>1.6</v>
      </c>
      <c r="E54" s="14">
        <v>2.6</v>
      </c>
      <c r="F54" s="14">
        <v>1.4</v>
      </c>
      <c r="G54" s="14">
        <v>-0.2</v>
      </c>
      <c r="H54" s="14">
        <v>1.2</v>
      </c>
      <c r="I54" s="14">
        <v>-3.4</v>
      </c>
      <c r="J54" s="14">
        <v>-0.4</v>
      </c>
      <c r="K54" s="14">
        <v>2.2999999999999998</v>
      </c>
      <c r="L54" s="14">
        <v>3.7</v>
      </c>
      <c r="M54" s="14">
        <v>1.4</v>
      </c>
      <c r="N54" s="14">
        <v>1.1000000000000001</v>
      </c>
      <c r="O54" s="14">
        <v>0.2</v>
      </c>
      <c r="P54" s="14">
        <v>1.7</v>
      </c>
      <c r="Q54" s="14">
        <v>1.8</v>
      </c>
      <c r="R54" s="14">
        <v>4.0999999999999996</v>
      </c>
      <c r="S54" s="14">
        <v>2.4</v>
      </c>
      <c r="T54" s="14">
        <v>0.6</v>
      </c>
      <c r="U54" s="14">
        <v>0.9</v>
      </c>
      <c r="V54" s="14">
        <v>0</v>
      </c>
      <c r="W54" s="14">
        <v>-0.1</v>
      </c>
      <c r="X54" s="14">
        <v>1.1000000000000001</v>
      </c>
      <c r="Y54" s="14">
        <v>2.4</v>
      </c>
      <c r="Z54" s="14">
        <v>1.9</v>
      </c>
      <c r="AA54" s="14">
        <v>0.4</v>
      </c>
      <c r="AB54" s="14"/>
      <c r="AC54" s="14">
        <v>0.8</v>
      </c>
      <c r="AD54" s="14">
        <v>1.7</v>
      </c>
      <c r="AE54" s="14">
        <v>-2.7</v>
      </c>
      <c r="AF54" s="14">
        <v>-1.4</v>
      </c>
      <c r="AG54" s="14">
        <v>-2.4</v>
      </c>
      <c r="AH54" s="14">
        <v>-0.6</v>
      </c>
      <c r="AI54" s="14">
        <v>0.4</v>
      </c>
      <c r="AJ54" s="14">
        <v>-1</v>
      </c>
      <c r="AK54" s="14">
        <v>1.3</v>
      </c>
      <c r="AL54" s="14">
        <v>1.7</v>
      </c>
      <c r="AM54" s="14">
        <v>3.7</v>
      </c>
      <c r="AN54" s="14">
        <v>3.3</v>
      </c>
      <c r="AO54" s="14">
        <v>0.7</v>
      </c>
      <c r="AP54" s="14">
        <v>-0.2</v>
      </c>
      <c r="AQ54" s="14">
        <v>0.1</v>
      </c>
      <c r="AR54" s="14">
        <v>1.7</v>
      </c>
      <c r="AS54" s="14">
        <v>1.6</v>
      </c>
      <c r="AT54" s="14">
        <v>0.5</v>
      </c>
      <c r="AU54" s="14">
        <v>2.1</v>
      </c>
      <c r="AV54" s="14">
        <v>0.5</v>
      </c>
      <c r="AW54" s="14">
        <v>1.4</v>
      </c>
      <c r="AX54" s="14">
        <v>1.3</v>
      </c>
      <c r="AY54" s="14">
        <v>1.8</v>
      </c>
      <c r="AZ54" s="14">
        <v>2.2000000000000002</v>
      </c>
      <c r="BA54" s="14">
        <v>0.5</v>
      </c>
      <c r="BB54" s="14">
        <v>2.9</v>
      </c>
      <c r="BC54" s="14">
        <v>5.7</v>
      </c>
      <c r="BD54" s="14">
        <v>3.1</v>
      </c>
      <c r="BE54" s="14">
        <v>-0.2</v>
      </c>
      <c r="BF54" s="14">
        <v>-0.2</v>
      </c>
      <c r="BG54" s="14">
        <v>-0.1</v>
      </c>
      <c r="BH54" s="14">
        <v>0</v>
      </c>
      <c r="BI54" s="14">
        <v>-0.3</v>
      </c>
    </row>
    <row r="55" spans="1:61" ht="15" customHeight="1" x14ac:dyDescent="0.25">
      <c r="A55" s="3" t="s">
        <v>133</v>
      </c>
      <c r="B55" s="14">
        <v>1.8</v>
      </c>
      <c r="C55" s="14">
        <v>3.3</v>
      </c>
      <c r="D55" s="14">
        <v>3.1</v>
      </c>
      <c r="E55" s="14">
        <v>1.7</v>
      </c>
      <c r="F55" s="14">
        <v>2.6</v>
      </c>
      <c r="G55" s="14">
        <v>2.5</v>
      </c>
      <c r="H55" s="14">
        <v>4.0999999999999996</v>
      </c>
      <c r="I55" s="14">
        <v>2.7</v>
      </c>
      <c r="J55" s="14">
        <v>1.9</v>
      </c>
      <c r="K55" s="14">
        <v>2.6</v>
      </c>
      <c r="L55" s="14">
        <v>1.7</v>
      </c>
      <c r="M55" s="14">
        <v>2.1</v>
      </c>
      <c r="N55" s="14">
        <v>0.9</v>
      </c>
      <c r="O55" s="14">
        <v>0</v>
      </c>
      <c r="P55" s="14">
        <v>-0.6</v>
      </c>
      <c r="Q55" s="14">
        <v>1.3</v>
      </c>
      <c r="R55" s="14">
        <v>0.7</v>
      </c>
      <c r="S55" s="14">
        <v>1.6</v>
      </c>
      <c r="T55" s="14">
        <v>0</v>
      </c>
      <c r="U55" s="14">
        <v>0.9</v>
      </c>
      <c r="V55" s="14">
        <v>0.3</v>
      </c>
      <c r="W55" s="14">
        <v>-0.7</v>
      </c>
      <c r="X55" s="14">
        <v>-1</v>
      </c>
      <c r="Y55" s="14">
        <v>0.2</v>
      </c>
      <c r="Z55" s="14">
        <v>-0.1</v>
      </c>
      <c r="AA55" s="14">
        <v>-3</v>
      </c>
      <c r="AB55" s="14"/>
      <c r="AC55" s="14">
        <v>-1.1000000000000001</v>
      </c>
      <c r="AD55" s="14">
        <v>0.8</v>
      </c>
      <c r="AE55" s="14">
        <v>0.6</v>
      </c>
      <c r="AF55" s="14">
        <v>2.2999999999999998</v>
      </c>
      <c r="AG55" s="14">
        <v>1.8</v>
      </c>
      <c r="AH55" s="14">
        <v>2.2999999999999998</v>
      </c>
      <c r="AI55" s="14">
        <v>2.9</v>
      </c>
      <c r="AJ55" s="14">
        <v>2.1</v>
      </c>
      <c r="AK55" s="14">
        <v>0.5</v>
      </c>
      <c r="AL55" s="14">
        <v>-0.7</v>
      </c>
      <c r="AM55" s="14">
        <v>-0.9</v>
      </c>
      <c r="AN55" s="14">
        <v>1.5</v>
      </c>
      <c r="AO55" s="14">
        <v>1.4</v>
      </c>
      <c r="AP55" s="14">
        <v>1.9</v>
      </c>
      <c r="AQ55" s="14">
        <v>1.2</v>
      </c>
      <c r="AR55" s="14">
        <v>-1.3</v>
      </c>
      <c r="AS55" s="14">
        <v>-1.1000000000000001</v>
      </c>
      <c r="AT55" s="14">
        <v>-1.1000000000000001</v>
      </c>
      <c r="AU55" s="14">
        <v>-0.7</v>
      </c>
      <c r="AV55" s="14">
        <v>-0.5</v>
      </c>
      <c r="AW55" s="14">
        <v>-0.1</v>
      </c>
      <c r="AX55" s="14">
        <v>0.8</v>
      </c>
      <c r="AY55" s="14">
        <v>1.3</v>
      </c>
      <c r="AZ55" s="14">
        <v>2</v>
      </c>
      <c r="BA55" s="14">
        <v>2.2999999999999998</v>
      </c>
      <c r="BB55" s="14">
        <v>2.9</v>
      </c>
      <c r="BC55" s="14">
        <v>3.3</v>
      </c>
      <c r="BD55" s="14">
        <v>2.7</v>
      </c>
      <c r="BE55" s="14">
        <v>1.6</v>
      </c>
      <c r="BF55" s="14">
        <v>-0.2</v>
      </c>
      <c r="BG55" s="14">
        <v>0.6</v>
      </c>
      <c r="BH55" s="14">
        <v>-2.2000000000000002</v>
      </c>
      <c r="BI55" s="14">
        <v>-1.2</v>
      </c>
    </row>
    <row r="56" spans="1:61" ht="15" customHeight="1" x14ac:dyDescent="0.25">
      <c r="A56" s="3" t="s">
        <v>134</v>
      </c>
      <c r="B56" s="14">
        <v>-8.5</v>
      </c>
      <c r="C56" s="14">
        <v>1</v>
      </c>
      <c r="D56" s="14">
        <v>-0.7</v>
      </c>
      <c r="E56" s="14">
        <v>1.2</v>
      </c>
      <c r="F56" s="14">
        <v>0.7</v>
      </c>
      <c r="G56" s="14">
        <v>-0.2</v>
      </c>
      <c r="H56" s="14">
        <v>0.8</v>
      </c>
      <c r="I56" s="14">
        <v>0.1</v>
      </c>
      <c r="J56" s="14">
        <v>1</v>
      </c>
      <c r="K56" s="14">
        <v>2.2000000000000002</v>
      </c>
      <c r="L56" s="14">
        <v>1.7</v>
      </c>
      <c r="M56" s="14">
        <v>-0.8</v>
      </c>
      <c r="N56" s="14">
        <v>-1.7</v>
      </c>
      <c r="O56" s="14">
        <v>-1.1000000000000001</v>
      </c>
      <c r="P56" s="14">
        <v>1.2</v>
      </c>
      <c r="Q56" s="14">
        <v>2</v>
      </c>
      <c r="R56" s="14">
        <v>3.1</v>
      </c>
      <c r="S56" s="14">
        <v>2.2999999999999998</v>
      </c>
      <c r="T56" s="14">
        <v>2.1</v>
      </c>
      <c r="U56" s="14">
        <v>3</v>
      </c>
      <c r="V56" s="14">
        <v>3.3</v>
      </c>
      <c r="W56" s="14">
        <v>2.1</v>
      </c>
      <c r="X56" s="14">
        <v>1.6</v>
      </c>
      <c r="Y56" s="14">
        <v>0.6</v>
      </c>
      <c r="Z56" s="14">
        <v>0.9</v>
      </c>
      <c r="AA56" s="14">
        <v>2.8</v>
      </c>
      <c r="AB56" s="14"/>
      <c r="AC56" s="14">
        <v>2.6</v>
      </c>
      <c r="AD56" s="14">
        <v>3.4</v>
      </c>
      <c r="AE56" s="14">
        <v>2.6</v>
      </c>
      <c r="AF56" s="14">
        <v>3</v>
      </c>
      <c r="AG56" s="14">
        <v>1.8</v>
      </c>
      <c r="AH56" s="14">
        <v>1.9</v>
      </c>
      <c r="AI56" s="14">
        <v>0.4</v>
      </c>
      <c r="AJ56" s="14">
        <v>-1</v>
      </c>
      <c r="AK56" s="14">
        <v>-1.4</v>
      </c>
      <c r="AL56" s="14">
        <v>0.8</v>
      </c>
      <c r="AM56" s="14">
        <v>2.6</v>
      </c>
      <c r="AN56" s="14">
        <v>3.1</v>
      </c>
      <c r="AO56" s="14">
        <v>1.7</v>
      </c>
      <c r="AP56" s="14">
        <v>-1.3</v>
      </c>
      <c r="AQ56" s="14">
        <v>-1</v>
      </c>
      <c r="AR56" s="14">
        <v>1.1000000000000001</v>
      </c>
      <c r="AS56" s="14">
        <v>-0.1</v>
      </c>
      <c r="AT56" s="14">
        <v>-1.2</v>
      </c>
      <c r="AU56" s="14">
        <v>-0.1</v>
      </c>
      <c r="AV56" s="14">
        <v>1</v>
      </c>
      <c r="AW56" s="14">
        <v>1.7</v>
      </c>
      <c r="AX56" s="14">
        <v>2.5</v>
      </c>
      <c r="AY56" s="14">
        <v>2.9</v>
      </c>
      <c r="AZ56" s="14">
        <v>2.2999999999999998</v>
      </c>
      <c r="BA56" s="14">
        <v>-0.9</v>
      </c>
      <c r="BB56" s="14">
        <v>1.6</v>
      </c>
      <c r="BC56" s="14">
        <v>4</v>
      </c>
      <c r="BD56" s="14">
        <v>1.5</v>
      </c>
      <c r="BE56" s="14">
        <v>0.8</v>
      </c>
      <c r="BF56" s="14">
        <v>0.1</v>
      </c>
      <c r="BG56" s="14">
        <v>0.1</v>
      </c>
      <c r="BH56" s="14">
        <v>0.3</v>
      </c>
      <c r="BI56" s="14">
        <v>0.1</v>
      </c>
    </row>
    <row r="57" spans="1:61" ht="15" customHeight="1" x14ac:dyDescent="0.25">
      <c r="A57" s="3" t="s">
        <v>135</v>
      </c>
      <c r="B57" s="14">
        <v>2</v>
      </c>
      <c r="C57" s="14">
        <v>0.9</v>
      </c>
      <c r="D57" s="14">
        <v>-1.2</v>
      </c>
      <c r="E57" s="14">
        <v>0.9</v>
      </c>
      <c r="F57" s="14">
        <v>0.5</v>
      </c>
      <c r="G57" s="14">
        <v>-0.2</v>
      </c>
      <c r="H57" s="14">
        <v>0.7</v>
      </c>
      <c r="I57" s="14">
        <v>1.1000000000000001</v>
      </c>
      <c r="J57" s="14">
        <v>1.4</v>
      </c>
      <c r="K57" s="14">
        <v>2.2000000000000002</v>
      </c>
      <c r="L57" s="14">
        <v>1.2</v>
      </c>
      <c r="M57" s="14">
        <v>-1.3</v>
      </c>
      <c r="N57" s="14">
        <v>-2.5</v>
      </c>
      <c r="O57" s="14">
        <v>-1.5</v>
      </c>
      <c r="P57" s="14">
        <v>1</v>
      </c>
      <c r="Q57" s="14">
        <v>2.1</v>
      </c>
      <c r="R57" s="14">
        <v>2.8</v>
      </c>
      <c r="S57" s="14">
        <v>2.2999999999999998</v>
      </c>
      <c r="T57" s="14">
        <v>2.5</v>
      </c>
      <c r="U57" s="14">
        <v>3.6</v>
      </c>
      <c r="V57" s="14">
        <v>4.2</v>
      </c>
      <c r="W57" s="14">
        <v>2.7</v>
      </c>
      <c r="X57" s="14">
        <v>1.8</v>
      </c>
      <c r="Y57" s="14">
        <v>0.1</v>
      </c>
      <c r="Z57" s="14">
        <v>0.7</v>
      </c>
      <c r="AA57" s="14">
        <v>3.5</v>
      </c>
      <c r="AB57" s="14"/>
      <c r="AC57" s="14">
        <v>3</v>
      </c>
      <c r="AD57" s="14">
        <v>3.8</v>
      </c>
      <c r="AE57" s="14">
        <v>3.9</v>
      </c>
      <c r="AF57" s="14">
        <v>3.9</v>
      </c>
      <c r="AG57" s="14">
        <v>2.8</v>
      </c>
      <c r="AH57" s="14">
        <v>2.5</v>
      </c>
      <c r="AI57" s="14">
        <v>0.4</v>
      </c>
      <c r="AJ57" s="14">
        <v>-1</v>
      </c>
      <c r="AK57" s="14">
        <v>-1.9</v>
      </c>
      <c r="AL57" s="14">
        <v>0.7</v>
      </c>
      <c r="AM57" s="14">
        <v>2.2999999999999998</v>
      </c>
      <c r="AN57" s="14">
        <v>3.2</v>
      </c>
      <c r="AO57" s="14">
        <v>1.9</v>
      </c>
      <c r="AP57" s="14">
        <v>-1.5</v>
      </c>
      <c r="AQ57" s="14">
        <v>-1.2</v>
      </c>
      <c r="AR57" s="14">
        <v>1</v>
      </c>
      <c r="AS57" s="14">
        <v>-0.5</v>
      </c>
      <c r="AT57" s="14">
        <v>-1.6</v>
      </c>
      <c r="AU57" s="14">
        <v>-0.5</v>
      </c>
      <c r="AV57" s="14">
        <v>1.1000000000000001</v>
      </c>
      <c r="AW57" s="14">
        <v>1.9</v>
      </c>
      <c r="AX57" s="14">
        <v>2.8</v>
      </c>
      <c r="AY57" s="14">
        <v>3.2</v>
      </c>
      <c r="AZ57" s="14">
        <v>2.4</v>
      </c>
      <c r="BA57" s="14">
        <v>-1.2</v>
      </c>
      <c r="BB57" s="14">
        <v>1.3</v>
      </c>
      <c r="BC57" s="14">
        <v>3.6</v>
      </c>
      <c r="BD57" s="14">
        <v>1.1000000000000001</v>
      </c>
      <c r="BE57" s="14">
        <v>1</v>
      </c>
      <c r="BF57" s="14">
        <v>0.2</v>
      </c>
      <c r="BG57" s="14">
        <v>0.1</v>
      </c>
      <c r="BH57" s="14">
        <v>0.3</v>
      </c>
      <c r="BI57" s="14">
        <v>0.2</v>
      </c>
    </row>
    <row r="58" spans="1:61" ht="15" customHeight="1" x14ac:dyDescent="0.25">
      <c r="A58" s="3" t="s">
        <v>136</v>
      </c>
      <c r="B58" s="14">
        <v>-35.1</v>
      </c>
      <c r="C58" s="14">
        <v>1.2</v>
      </c>
      <c r="D58" s="14">
        <v>1.6</v>
      </c>
      <c r="E58" s="14">
        <v>2.5</v>
      </c>
      <c r="F58" s="14">
        <v>1.4</v>
      </c>
      <c r="G58" s="14">
        <v>-0.2</v>
      </c>
      <c r="H58" s="14">
        <v>1.1000000000000001</v>
      </c>
      <c r="I58" s="14">
        <v>-3.5</v>
      </c>
      <c r="J58" s="14">
        <v>-0.3</v>
      </c>
      <c r="K58" s="14">
        <v>2.1</v>
      </c>
      <c r="L58" s="14">
        <v>3.6</v>
      </c>
      <c r="M58" s="14">
        <v>1.4</v>
      </c>
      <c r="N58" s="14">
        <v>1.2</v>
      </c>
      <c r="O58" s="14">
        <v>0.3</v>
      </c>
      <c r="P58" s="14">
        <v>1.9</v>
      </c>
      <c r="Q58" s="14">
        <v>1.8</v>
      </c>
      <c r="R58" s="14">
        <v>4.2</v>
      </c>
      <c r="S58" s="14">
        <v>2.2999999999999998</v>
      </c>
      <c r="T58" s="14">
        <v>0.7</v>
      </c>
      <c r="U58" s="14">
        <v>0.9</v>
      </c>
      <c r="V58" s="14">
        <v>-0.1</v>
      </c>
      <c r="W58" s="14">
        <v>-0.2</v>
      </c>
      <c r="X58" s="14">
        <v>1.1000000000000001</v>
      </c>
      <c r="Y58" s="14">
        <v>2.5</v>
      </c>
      <c r="Z58" s="14">
        <v>1.8</v>
      </c>
      <c r="AA58" s="14">
        <v>0.3</v>
      </c>
      <c r="AB58" s="14"/>
      <c r="AC58" s="14">
        <v>0.9</v>
      </c>
      <c r="AD58" s="14">
        <v>1.7</v>
      </c>
      <c r="AE58" s="14">
        <v>-2.6</v>
      </c>
      <c r="AF58" s="14">
        <v>-1.2</v>
      </c>
      <c r="AG58" s="14">
        <v>-2.2999999999999998</v>
      </c>
      <c r="AH58" s="14">
        <v>-0.6</v>
      </c>
      <c r="AI58" s="14">
        <v>0.4</v>
      </c>
      <c r="AJ58" s="14">
        <v>-1</v>
      </c>
      <c r="AK58" s="14">
        <v>1</v>
      </c>
      <c r="AL58" s="14">
        <v>1.4</v>
      </c>
      <c r="AM58" s="14">
        <v>4.0999999999999996</v>
      </c>
      <c r="AN58" s="14">
        <v>3</v>
      </c>
      <c r="AO58" s="14">
        <v>0.6</v>
      </c>
      <c r="AP58" s="14">
        <v>-0.4</v>
      </c>
      <c r="AQ58" s="14">
        <v>0.1</v>
      </c>
      <c r="AR58" s="14">
        <v>1.5</v>
      </c>
      <c r="AS58" s="14">
        <v>1.5</v>
      </c>
      <c r="AT58" s="14">
        <v>0.4</v>
      </c>
      <c r="AU58" s="14">
        <v>1.9</v>
      </c>
      <c r="AV58" s="14">
        <v>0.6</v>
      </c>
      <c r="AW58" s="14">
        <v>1.1000000000000001</v>
      </c>
      <c r="AX58" s="14">
        <v>1.2</v>
      </c>
      <c r="AY58" s="14">
        <v>1.6</v>
      </c>
      <c r="AZ58" s="14">
        <v>2.1</v>
      </c>
      <c r="BA58" s="14">
        <v>0.3</v>
      </c>
      <c r="BB58" s="14">
        <v>2.7</v>
      </c>
      <c r="BC58" s="14">
        <v>5.6</v>
      </c>
      <c r="BD58" s="14">
        <v>3.1</v>
      </c>
      <c r="BE58" s="14">
        <v>-0.3</v>
      </c>
      <c r="BF58" s="14">
        <v>-0.1</v>
      </c>
      <c r="BG58" s="14">
        <v>-0.1</v>
      </c>
      <c r="BH58" s="14">
        <v>0.1</v>
      </c>
      <c r="BI58" s="14">
        <v>-0.2</v>
      </c>
    </row>
    <row r="59" spans="1:61" ht="15" customHeight="1" x14ac:dyDescent="0.25">
      <c r="A59" s="3" t="s">
        <v>137</v>
      </c>
      <c r="B59" s="14">
        <v>5.4</v>
      </c>
      <c r="C59" s="14">
        <v>8.4</v>
      </c>
      <c r="D59" s="14">
        <v>6.6</v>
      </c>
      <c r="E59" s="14">
        <v>8.6</v>
      </c>
      <c r="F59" s="14">
        <v>5</v>
      </c>
      <c r="G59" s="14">
        <v>3.6</v>
      </c>
      <c r="H59" s="14">
        <v>3.8</v>
      </c>
      <c r="I59" s="14">
        <v>2.2000000000000002</v>
      </c>
      <c r="J59" s="14">
        <v>2.5</v>
      </c>
      <c r="K59" s="14">
        <v>2.9</v>
      </c>
      <c r="L59" s="14">
        <v>3.8</v>
      </c>
      <c r="M59" s="14">
        <v>3.7</v>
      </c>
      <c r="N59" s="14">
        <v>3.1</v>
      </c>
      <c r="O59" s="14">
        <v>1.6</v>
      </c>
      <c r="P59" s="14">
        <v>1.5</v>
      </c>
      <c r="Q59" s="14">
        <v>1.4</v>
      </c>
      <c r="R59" s="14">
        <v>4.7</v>
      </c>
      <c r="S59" s="14">
        <v>1</v>
      </c>
      <c r="T59" s="14">
        <v>1.3</v>
      </c>
      <c r="U59" s="14">
        <v>1.4</v>
      </c>
      <c r="V59" s="14">
        <v>2.6</v>
      </c>
      <c r="W59" s="14">
        <v>1.6</v>
      </c>
      <c r="X59" s="14">
        <v>2.7</v>
      </c>
      <c r="Y59" s="14">
        <v>1.6</v>
      </c>
      <c r="Z59" s="14">
        <v>1.3</v>
      </c>
      <c r="AA59" s="14">
        <v>-0.3</v>
      </c>
      <c r="AB59" s="14"/>
      <c r="AC59" s="14">
        <v>3</v>
      </c>
      <c r="AD59" s="14">
        <v>3.6</v>
      </c>
      <c r="AE59" s="14">
        <v>3.5</v>
      </c>
      <c r="AF59" s="14">
        <v>2.7</v>
      </c>
      <c r="AG59" s="14">
        <v>1.2</v>
      </c>
      <c r="AH59" s="14">
        <v>4.3</v>
      </c>
      <c r="AI59" s="14">
        <v>5.3</v>
      </c>
      <c r="AJ59" s="14">
        <v>4.3</v>
      </c>
      <c r="AK59" s="14">
        <v>0</v>
      </c>
      <c r="AL59" s="14">
        <v>3.3</v>
      </c>
      <c r="AM59" s="14">
        <v>2.9</v>
      </c>
      <c r="AN59" s="14">
        <v>2.9</v>
      </c>
      <c r="AO59" s="14">
        <v>3.5</v>
      </c>
      <c r="AP59" s="14">
        <v>2.8</v>
      </c>
      <c r="AQ59" s="14">
        <v>3.9</v>
      </c>
      <c r="AR59" s="14">
        <v>1.9</v>
      </c>
      <c r="AS59" s="14">
        <v>1.1000000000000001</v>
      </c>
      <c r="AT59" s="14">
        <v>-0.6</v>
      </c>
      <c r="AU59" s="14">
        <v>-2.2000000000000002</v>
      </c>
      <c r="AV59" s="14">
        <v>-1.3</v>
      </c>
      <c r="AW59" s="14">
        <v>-0.2</v>
      </c>
      <c r="AX59" s="14">
        <v>2</v>
      </c>
      <c r="AY59" s="14">
        <v>2.6</v>
      </c>
      <c r="AZ59" s="14">
        <v>3.8</v>
      </c>
      <c r="BA59" s="14">
        <v>2.8</v>
      </c>
      <c r="BB59" s="14">
        <v>2.2999999999999998</v>
      </c>
      <c r="BC59" s="14">
        <v>2.2000000000000002</v>
      </c>
      <c r="BD59" s="14">
        <v>1.6</v>
      </c>
      <c r="BE59" s="14">
        <v>2</v>
      </c>
      <c r="BF59" s="14">
        <v>2.1</v>
      </c>
      <c r="BG59" s="14">
        <v>1.7</v>
      </c>
      <c r="BH59" s="14">
        <v>3.5</v>
      </c>
      <c r="BI59" s="14">
        <v>2.2000000000000002</v>
      </c>
    </row>
    <row r="60" spans="1:61" ht="15" customHeight="1" x14ac:dyDescent="0.25">
      <c r="A60" s="3"/>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row>
    <row r="61" spans="1:61" ht="15" customHeight="1" x14ac:dyDescent="0.25">
      <c r="A61" s="3" t="s">
        <v>143</v>
      </c>
      <c r="B61" s="14">
        <v>-0.2</v>
      </c>
      <c r="C61" s="14">
        <v>-0.3</v>
      </c>
      <c r="D61" s="14">
        <v>-1</v>
      </c>
      <c r="E61" s="14">
        <v>0</v>
      </c>
      <c r="F61" s="14">
        <v>-2.1</v>
      </c>
      <c r="G61" s="14">
        <v>-2.9</v>
      </c>
      <c r="H61" s="14">
        <v>1.2</v>
      </c>
      <c r="I61" s="14">
        <v>-1</v>
      </c>
      <c r="J61" s="14">
        <v>-0.8</v>
      </c>
      <c r="K61" s="14">
        <v>0.9</v>
      </c>
      <c r="L61" s="14">
        <v>1.6</v>
      </c>
      <c r="M61" s="14">
        <v>-0.2</v>
      </c>
      <c r="N61" s="14">
        <v>-2</v>
      </c>
      <c r="O61" s="14">
        <v>-2.2000000000000002</v>
      </c>
      <c r="P61" s="14">
        <v>0.4</v>
      </c>
      <c r="Q61" s="14">
        <v>0.5</v>
      </c>
      <c r="R61" s="14">
        <v>1.7</v>
      </c>
      <c r="S61" s="14">
        <v>1</v>
      </c>
      <c r="T61" s="14">
        <v>1.6</v>
      </c>
      <c r="U61" s="14">
        <v>2.1</v>
      </c>
      <c r="V61" s="14">
        <v>2.6</v>
      </c>
      <c r="W61" s="14">
        <v>1.3</v>
      </c>
      <c r="X61" s="14">
        <v>2.5</v>
      </c>
      <c r="Y61" s="14">
        <v>-0.2</v>
      </c>
      <c r="Z61" s="14">
        <v>1</v>
      </c>
      <c r="AA61" s="14">
        <v>2.4</v>
      </c>
      <c r="AB61" s="14"/>
      <c r="AC61" s="14">
        <v>3.1</v>
      </c>
      <c r="AD61" s="14">
        <v>2.1</v>
      </c>
      <c r="AE61" s="14">
        <v>2.1</v>
      </c>
      <c r="AF61" s="14">
        <v>2.8</v>
      </c>
      <c r="AG61" s="14">
        <v>0.9</v>
      </c>
      <c r="AH61" s="14">
        <v>1.3</v>
      </c>
      <c r="AI61" s="14">
        <v>-0.5</v>
      </c>
      <c r="AJ61" s="14">
        <v>-1.2</v>
      </c>
      <c r="AK61" s="14">
        <v>0.3</v>
      </c>
      <c r="AL61" s="14">
        <v>-0.3</v>
      </c>
      <c r="AM61" s="14">
        <v>1.9</v>
      </c>
      <c r="AN61" s="14">
        <v>2.9</v>
      </c>
      <c r="AO61" s="14">
        <v>1.6</v>
      </c>
      <c r="AP61" s="14">
        <v>-1.5</v>
      </c>
      <c r="AQ61" s="14">
        <v>-0.7</v>
      </c>
      <c r="AR61" s="14">
        <v>0.9</v>
      </c>
      <c r="AS61" s="14">
        <v>-0.9</v>
      </c>
      <c r="AT61" s="14">
        <v>-0.9</v>
      </c>
      <c r="AU61" s="14">
        <v>0.7</v>
      </c>
      <c r="AV61" s="14">
        <v>0.8</v>
      </c>
      <c r="AW61" s="14">
        <v>2.4</v>
      </c>
      <c r="AX61" s="14">
        <v>2.2999999999999998</v>
      </c>
      <c r="AY61" s="14">
        <v>2.7</v>
      </c>
      <c r="AZ61" s="14">
        <v>2.7</v>
      </c>
      <c r="BA61" s="14">
        <v>-4.2</v>
      </c>
      <c r="BB61" s="14">
        <v>4.7</v>
      </c>
      <c r="BC61" s="14">
        <v>3.9</v>
      </c>
      <c r="BD61" s="14">
        <v>1.4</v>
      </c>
      <c r="BE61" s="14">
        <v>0.7</v>
      </c>
      <c r="BF61" s="14">
        <v>0.2</v>
      </c>
      <c r="BG61" s="14">
        <v>0.3</v>
      </c>
      <c r="BH61" s="14">
        <v>0.1</v>
      </c>
      <c r="BI61" s="14">
        <v>0</v>
      </c>
    </row>
    <row r="62" spans="1:61" ht="15" customHeight="1" x14ac:dyDescent="0.25">
      <c r="A62" s="3" t="s">
        <v>131</v>
      </c>
      <c r="B62" s="14">
        <v>-0.1</v>
      </c>
      <c r="C62" s="14">
        <v>-0.5</v>
      </c>
      <c r="D62" s="14">
        <v>-1.4</v>
      </c>
      <c r="E62" s="14">
        <v>-0.6</v>
      </c>
      <c r="F62" s="14">
        <v>-2.7</v>
      </c>
      <c r="G62" s="14">
        <v>-3.5</v>
      </c>
      <c r="H62" s="14">
        <v>2.1</v>
      </c>
      <c r="I62" s="14">
        <v>0</v>
      </c>
      <c r="J62" s="14">
        <v>-0.9</v>
      </c>
      <c r="K62" s="14">
        <v>0.8</v>
      </c>
      <c r="L62" s="14">
        <v>1.5</v>
      </c>
      <c r="M62" s="14">
        <v>-0.1</v>
      </c>
      <c r="N62" s="14">
        <v>-2.4</v>
      </c>
      <c r="O62" s="14">
        <v>-2.6</v>
      </c>
      <c r="P62" s="14">
        <v>0.1</v>
      </c>
      <c r="Q62" s="14">
        <v>0.3</v>
      </c>
      <c r="R62" s="14">
        <v>1.9</v>
      </c>
      <c r="S62" s="14">
        <v>1.4</v>
      </c>
      <c r="T62" s="14">
        <v>2.2999999999999998</v>
      </c>
      <c r="U62" s="14">
        <v>2.5</v>
      </c>
      <c r="V62" s="14">
        <v>3.2</v>
      </c>
      <c r="W62" s="14">
        <v>1</v>
      </c>
      <c r="X62" s="14">
        <v>2.2999999999999998</v>
      </c>
      <c r="Y62" s="14">
        <v>-1.2</v>
      </c>
      <c r="Z62" s="14">
        <v>0.3</v>
      </c>
      <c r="AA62" s="14">
        <v>2.1</v>
      </c>
      <c r="AB62" s="14"/>
      <c r="AC62" s="14">
        <v>3</v>
      </c>
      <c r="AD62" s="14">
        <v>2.5</v>
      </c>
      <c r="AE62" s="14">
        <v>3.2</v>
      </c>
      <c r="AF62" s="14">
        <v>3.4</v>
      </c>
      <c r="AG62" s="14">
        <v>1.4</v>
      </c>
      <c r="AH62" s="14">
        <v>2.1</v>
      </c>
      <c r="AI62" s="14">
        <v>-0.2</v>
      </c>
      <c r="AJ62" s="14">
        <v>-0.9</v>
      </c>
      <c r="AK62" s="14">
        <v>-0.3</v>
      </c>
      <c r="AL62" s="14">
        <v>-0.9</v>
      </c>
      <c r="AM62" s="14">
        <v>1.3</v>
      </c>
      <c r="AN62" s="14">
        <v>2.6</v>
      </c>
      <c r="AO62" s="14">
        <v>2</v>
      </c>
      <c r="AP62" s="14">
        <v>-1.6</v>
      </c>
      <c r="AQ62" s="14">
        <v>-1.1000000000000001</v>
      </c>
      <c r="AR62" s="14">
        <v>0.7</v>
      </c>
      <c r="AS62" s="14">
        <v>-1.3</v>
      </c>
      <c r="AT62" s="14">
        <v>-1.2</v>
      </c>
      <c r="AU62" s="14">
        <v>0.1</v>
      </c>
      <c r="AV62" s="14">
        <v>0.4</v>
      </c>
      <c r="AW62" s="14">
        <v>2.2999999999999998</v>
      </c>
      <c r="AX62" s="14">
        <v>2.4</v>
      </c>
      <c r="AY62" s="14">
        <v>2.9</v>
      </c>
      <c r="AZ62" s="14">
        <v>2.6</v>
      </c>
      <c r="BA62" s="14">
        <v>-3.6</v>
      </c>
      <c r="BB62" s="14">
        <v>4.2</v>
      </c>
      <c r="BC62" s="14">
        <v>3.4</v>
      </c>
      <c r="BD62" s="14">
        <v>1</v>
      </c>
      <c r="BE62" s="14">
        <v>0.6</v>
      </c>
      <c r="BF62" s="14">
        <v>0.3</v>
      </c>
      <c r="BG62" s="14">
        <v>0.3</v>
      </c>
      <c r="BH62" s="14">
        <v>0.1</v>
      </c>
      <c r="BI62" s="14">
        <v>0</v>
      </c>
    </row>
    <row r="63" spans="1:61" ht="15" customHeight="1" x14ac:dyDescent="0.25">
      <c r="A63" s="3" t="s">
        <v>132</v>
      </c>
      <c r="B63" s="14">
        <v>-0.4</v>
      </c>
      <c r="C63" s="14">
        <v>0.3</v>
      </c>
      <c r="D63" s="14">
        <v>0.8</v>
      </c>
      <c r="E63" s="14">
        <v>2.2000000000000002</v>
      </c>
      <c r="F63" s="14">
        <v>0.6</v>
      </c>
      <c r="G63" s="14">
        <v>-0.9</v>
      </c>
      <c r="H63" s="14">
        <v>-2.2000000000000002</v>
      </c>
      <c r="I63" s="14">
        <v>-4.5999999999999996</v>
      </c>
      <c r="J63" s="14">
        <v>-0.4</v>
      </c>
      <c r="K63" s="14">
        <v>1.4</v>
      </c>
      <c r="L63" s="14">
        <v>1.8</v>
      </c>
      <c r="M63" s="14">
        <v>-0.4</v>
      </c>
      <c r="N63" s="14">
        <v>-0.1</v>
      </c>
      <c r="O63" s="14">
        <v>-0.7</v>
      </c>
      <c r="P63" s="14">
        <v>1.3</v>
      </c>
      <c r="Q63" s="14">
        <v>1.2</v>
      </c>
      <c r="R63" s="14">
        <v>0.9</v>
      </c>
      <c r="S63" s="14">
        <v>-0.6</v>
      </c>
      <c r="T63" s="14">
        <v>-0.9</v>
      </c>
      <c r="U63" s="14">
        <v>0.7</v>
      </c>
      <c r="V63" s="14">
        <v>0.4</v>
      </c>
      <c r="W63" s="14">
        <v>2.5</v>
      </c>
      <c r="X63" s="14">
        <v>3</v>
      </c>
      <c r="Y63" s="14">
        <v>4.0999999999999996</v>
      </c>
      <c r="Z63" s="14">
        <v>3.7</v>
      </c>
      <c r="AA63" s="14">
        <v>3.5</v>
      </c>
      <c r="AB63" s="14"/>
      <c r="AC63" s="14">
        <v>3.8</v>
      </c>
      <c r="AD63" s="14">
        <v>0.5</v>
      </c>
      <c r="AE63" s="14">
        <v>-1.8</v>
      </c>
      <c r="AF63" s="14">
        <v>0.4</v>
      </c>
      <c r="AG63" s="14">
        <v>-1.2</v>
      </c>
      <c r="AH63" s="14">
        <v>-2.2000000000000002</v>
      </c>
      <c r="AI63" s="14">
        <v>-2</v>
      </c>
      <c r="AJ63" s="14">
        <v>-2.2000000000000002</v>
      </c>
      <c r="AK63" s="14">
        <v>2.9</v>
      </c>
      <c r="AL63" s="14">
        <v>2.4</v>
      </c>
      <c r="AM63" s="14">
        <v>4.5</v>
      </c>
      <c r="AN63" s="14">
        <v>4.0999999999999996</v>
      </c>
      <c r="AO63" s="14">
        <v>0</v>
      </c>
      <c r="AP63" s="14">
        <v>-0.8</v>
      </c>
      <c r="AQ63" s="14">
        <v>0.8</v>
      </c>
      <c r="AR63" s="14">
        <v>1.3</v>
      </c>
      <c r="AS63" s="14">
        <v>0.9</v>
      </c>
      <c r="AT63" s="14">
        <v>0.5</v>
      </c>
      <c r="AU63" s="14">
        <v>2.8</v>
      </c>
      <c r="AV63" s="14">
        <v>2.4</v>
      </c>
      <c r="AW63" s="14">
        <v>2.9</v>
      </c>
      <c r="AX63" s="14">
        <v>2</v>
      </c>
      <c r="AY63" s="14">
        <v>2</v>
      </c>
      <c r="AZ63" s="14">
        <v>3</v>
      </c>
      <c r="BA63" s="14">
        <v>-6.5</v>
      </c>
      <c r="BB63" s="14">
        <v>6.4</v>
      </c>
      <c r="BC63" s="14">
        <v>5.8</v>
      </c>
      <c r="BD63" s="14">
        <v>2.5</v>
      </c>
      <c r="BE63" s="14">
        <v>1</v>
      </c>
      <c r="BF63" s="14">
        <v>-0.1</v>
      </c>
      <c r="BG63" s="14">
        <v>0.3</v>
      </c>
      <c r="BH63" s="14">
        <v>0.1</v>
      </c>
      <c r="BI63" s="14">
        <v>0</v>
      </c>
    </row>
    <row r="64" spans="1:61" ht="15" customHeight="1" x14ac:dyDescent="0.25">
      <c r="A64" s="3" t="s">
        <v>133</v>
      </c>
      <c r="B64" s="14">
        <v>-0.4</v>
      </c>
      <c r="C64" s="14">
        <v>1.1000000000000001</v>
      </c>
      <c r="D64" s="14">
        <v>2.1</v>
      </c>
      <c r="E64" s="14">
        <v>0.3</v>
      </c>
      <c r="F64" s="14">
        <v>-1.3</v>
      </c>
      <c r="G64" s="14">
        <v>-1.3</v>
      </c>
      <c r="H64" s="14">
        <v>5</v>
      </c>
      <c r="I64" s="14">
        <v>1.7</v>
      </c>
      <c r="J64" s="14">
        <v>0.1</v>
      </c>
      <c r="K64" s="14">
        <v>2.7</v>
      </c>
      <c r="L64" s="14">
        <v>1.1000000000000001</v>
      </c>
      <c r="M64" s="14">
        <v>3</v>
      </c>
      <c r="N64" s="14">
        <v>0.8</v>
      </c>
      <c r="O64" s="14">
        <v>-1.3</v>
      </c>
      <c r="P64" s="14">
        <v>-1.1000000000000001</v>
      </c>
      <c r="Q64" s="14">
        <v>0.2</v>
      </c>
      <c r="R64" s="14">
        <v>-0.4</v>
      </c>
      <c r="S64" s="14">
        <v>0.9</v>
      </c>
      <c r="T64" s="14">
        <v>-0.2</v>
      </c>
      <c r="U64" s="14">
        <v>0</v>
      </c>
      <c r="V64" s="14">
        <v>0</v>
      </c>
      <c r="W64" s="14">
        <v>-1.3</v>
      </c>
      <c r="X64" s="14">
        <v>0.8</v>
      </c>
      <c r="Y64" s="14">
        <v>-2.1</v>
      </c>
      <c r="Z64" s="14">
        <v>-0.8</v>
      </c>
      <c r="AA64" s="14">
        <v>-2.1</v>
      </c>
      <c r="AB64" s="14"/>
      <c r="AC64" s="14">
        <v>-0.3</v>
      </c>
      <c r="AD64" s="14">
        <v>0.3</v>
      </c>
      <c r="AE64" s="14">
        <v>0.4</v>
      </c>
      <c r="AF64" s="14">
        <v>1</v>
      </c>
      <c r="AG64" s="14">
        <v>0.5</v>
      </c>
      <c r="AH64" s="14">
        <v>2.6</v>
      </c>
      <c r="AI64" s="14">
        <v>2.9</v>
      </c>
      <c r="AJ64" s="14">
        <v>3</v>
      </c>
      <c r="AK64" s="14">
        <v>-1</v>
      </c>
      <c r="AL64" s="14">
        <v>-1.4</v>
      </c>
      <c r="AM64" s="14">
        <v>-1.4</v>
      </c>
      <c r="AN64" s="14">
        <v>1.1000000000000001</v>
      </c>
      <c r="AO64" s="14">
        <v>2.2000000000000002</v>
      </c>
      <c r="AP64" s="14">
        <v>2.2000000000000002</v>
      </c>
      <c r="AQ64" s="14">
        <v>0.7</v>
      </c>
      <c r="AR64" s="14">
        <v>-2</v>
      </c>
      <c r="AS64" s="14">
        <v>-1.5</v>
      </c>
      <c r="AT64" s="14">
        <v>-0.7</v>
      </c>
      <c r="AU64" s="14">
        <v>0.3</v>
      </c>
      <c r="AV64" s="14">
        <v>-1</v>
      </c>
      <c r="AW64" s="14">
        <v>0.4</v>
      </c>
      <c r="AX64" s="14">
        <v>0.4</v>
      </c>
      <c r="AY64" s="14">
        <v>1.5</v>
      </c>
      <c r="AZ64" s="14">
        <v>2.5</v>
      </c>
      <c r="BA64" s="14">
        <v>0.5</v>
      </c>
      <c r="BB64" s="14">
        <v>4.5</v>
      </c>
      <c r="BC64" s="14">
        <v>2.2999999999999998</v>
      </c>
      <c r="BD64" s="14">
        <v>2.2999999999999998</v>
      </c>
      <c r="BE64" s="14">
        <v>1.4</v>
      </c>
      <c r="BF64" s="14">
        <v>-0.3</v>
      </c>
      <c r="BG64" s="14">
        <v>0.8</v>
      </c>
      <c r="BH64" s="14">
        <v>-1.6</v>
      </c>
      <c r="BI64" s="14">
        <v>-0.5</v>
      </c>
    </row>
    <row r="65" spans="1:61" ht="15" customHeight="1" x14ac:dyDescent="0.25">
      <c r="A65" s="3" t="s">
        <v>134</v>
      </c>
      <c r="B65" s="14">
        <v>-0.1</v>
      </c>
      <c r="C65" s="14">
        <v>-0.5</v>
      </c>
      <c r="D65" s="14">
        <v>-1.4</v>
      </c>
      <c r="E65" s="14">
        <v>-0.1</v>
      </c>
      <c r="F65" s="14">
        <v>-2.2000000000000002</v>
      </c>
      <c r="G65" s="14">
        <v>-3.2</v>
      </c>
      <c r="H65" s="14">
        <v>0.6</v>
      </c>
      <c r="I65" s="14">
        <v>-1.4</v>
      </c>
      <c r="J65" s="14">
        <v>-0.9</v>
      </c>
      <c r="K65" s="14">
        <v>0.6</v>
      </c>
      <c r="L65" s="14">
        <v>1.6</v>
      </c>
      <c r="M65" s="14">
        <v>-0.7</v>
      </c>
      <c r="N65" s="14">
        <v>-2.4</v>
      </c>
      <c r="O65" s="14">
        <v>-2.2999999999999998</v>
      </c>
      <c r="P65" s="14">
        <v>0.6</v>
      </c>
      <c r="Q65" s="14">
        <v>0.5</v>
      </c>
      <c r="R65" s="14">
        <v>2.1</v>
      </c>
      <c r="S65" s="14">
        <v>1</v>
      </c>
      <c r="T65" s="14">
        <v>2</v>
      </c>
      <c r="U65" s="14">
        <v>2.5</v>
      </c>
      <c r="V65" s="14">
        <v>3.1</v>
      </c>
      <c r="W65" s="14">
        <v>1.7</v>
      </c>
      <c r="X65" s="14">
        <v>2.7</v>
      </c>
      <c r="Y65" s="14">
        <v>0.1</v>
      </c>
      <c r="Z65" s="14">
        <v>1.3</v>
      </c>
      <c r="AA65" s="14">
        <v>3</v>
      </c>
      <c r="AB65" s="14"/>
      <c r="AC65" s="14">
        <v>3.7</v>
      </c>
      <c r="AD65" s="14">
        <v>2.4</v>
      </c>
      <c r="AE65" s="14">
        <v>2.4</v>
      </c>
      <c r="AF65" s="14">
        <v>3</v>
      </c>
      <c r="AG65" s="14">
        <v>1</v>
      </c>
      <c r="AH65" s="14">
        <v>1.1000000000000001</v>
      </c>
      <c r="AI65" s="14">
        <v>-1</v>
      </c>
      <c r="AJ65" s="14">
        <v>-1.8</v>
      </c>
      <c r="AK65" s="14">
        <v>0.5</v>
      </c>
      <c r="AL65" s="14">
        <v>-0.2</v>
      </c>
      <c r="AM65" s="14">
        <v>2.4</v>
      </c>
      <c r="AN65" s="14">
        <v>3.1</v>
      </c>
      <c r="AO65" s="14">
        <v>1.5</v>
      </c>
      <c r="AP65" s="14">
        <v>-2</v>
      </c>
      <c r="AQ65" s="14">
        <v>-0.9</v>
      </c>
      <c r="AR65" s="14">
        <v>1.3</v>
      </c>
      <c r="AS65" s="14">
        <v>-0.8</v>
      </c>
      <c r="AT65" s="14">
        <v>-0.9</v>
      </c>
      <c r="AU65" s="14">
        <v>0.7</v>
      </c>
      <c r="AV65" s="14">
        <v>1.1000000000000001</v>
      </c>
      <c r="AW65" s="14">
        <v>2.7</v>
      </c>
      <c r="AX65" s="14">
        <v>2.6</v>
      </c>
      <c r="AY65" s="14">
        <v>2.8</v>
      </c>
      <c r="AZ65" s="14">
        <v>2.7</v>
      </c>
      <c r="BA65" s="14">
        <v>-4.9000000000000004</v>
      </c>
      <c r="BB65" s="14">
        <v>4.7</v>
      </c>
      <c r="BC65" s="14">
        <v>4.2</v>
      </c>
      <c r="BD65" s="14">
        <v>1.2</v>
      </c>
      <c r="BE65" s="14">
        <v>0.6</v>
      </c>
      <c r="BF65" s="14">
        <v>0.2</v>
      </c>
      <c r="BG65" s="14">
        <v>0.2</v>
      </c>
      <c r="BH65" s="14">
        <v>0.3</v>
      </c>
      <c r="BI65" s="14">
        <v>0.1</v>
      </c>
    </row>
    <row r="66" spans="1:61" ht="15" customHeight="1" x14ac:dyDescent="0.25">
      <c r="A66" s="3" t="s">
        <v>135</v>
      </c>
      <c r="B66" s="14">
        <v>0</v>
      </c>
      <c r="C66" s="14">
        <v>-0.7</v>
      </c>
      <c r="D66" s="14">
        <v>-2</v>
      </c>
      <c r="E66" s="14">
        <v>-0.7</v>
      </c>
      <c r="F66" s="14">
        <v>-3</v>
      </c>
      <c r="G66" s="14">
        <v>-3.9</v>
      </c>
      <c r="H66" s="14">
        <v>1.5</v>
      </c>
      <c r="I66" s="14">
        <v>-0.4</v>
      </c>
      <c r="J66" s="14">
        <v>-1.1000000000000001</v>
      </c>
      <c r="K66" s="14">
        <v>0.4</v>
      </c>
      <c r="L66" s="14">
        <v>1.6</v>
      </c>
      <c r="M66" s="14">
        <v>-0.8</v>
      </c>
      <c r="N66" s="14">
        <v>-3.1</v>
      </c>
      <c r="O66" s="14">
        <v>-2.8</v>
      </c>
      <c r="P66" s="14">
        <v>0.4</v>
      </c>
      <c r="Q66" s="14">
        <v>0.3</v>
      </c>
      <c r="R66" s="14">
        <v>2.4</v>
      </c>
      <c r="S66" s="14">
        <v>1.5</v>
      </c>
      <c r="T66" s="14">
        <v>2.8</v>
      </c>
      <c r="U66" s="14">
        <v>3</v>
      </c>
      <c r="V66" s="14">
        <v>3.8</v>
      </c>
      <c r="W66" s="14">
        <v>1.5</v>
      </c>
      <c r="X66" s="14">
        <v>2.6</v>
      </c>
      <c r="Y66" s="14">
        <v>-1.1000000000000001</v>
      </c>
      <c r="Z66" s="14">
        <v>0.6</v>
      </c>
      <c r="AA66" s="14">
        <v>2.9</v>
      </c>
      <c r="AB66" s="14"/>
      <c r="AC66" s="14">
        <v>3.6</v>
      </c>
      <c r="AD66" s="14">
        <v>3</v>
      </c>
      <c r="AE66" s="14">
        <v>3.7</v>
      </c>
      <c r="AF66" s="14">
        <v>3.8</v>
      </c>
      <c r="AG66" s="14">
        <v>1.6</v>
      </c>
      <c r="AH66" s="14">
        <v>2</v>
      </c>
      <c r="AI66" s="14">
        <v>-0.7</v>
      </c>
      <c r="AJ66" s="14">
        <v>-1.6</v>
      </c>
      <c r="AK66" s="14">
        <v>0</v>
      </c>
      <c r="AL66" s="14">
        <v>-0.7</v>
      </c>
      <c r="AM66" s="14">
        <v>1.7</v>
      </c>
      <c r="AN66" s="14">
        <v>2.9</v>
      </c>
      <c r="AO66" s="14">
        <v>2</v>
      </c>
      <c r="AP66" s="14">
        <v>-2.2000000000000002</v>
      </c>
      <c r="AQ66" s="14">
        <v>-1.4</v>
      </c>
      <c r="AR66" s="14">
        <v>1.3</v>
      </c>
      <c r="AS66" s="14">
        <v>-1.2</v>
      </c>
      <c r="AT66" s="14">
        <v>-1.2</v>
      </c>
      <c r="AU66" s="14">
        <v>0.2</v>
      </c>
      <c r="AV66" s="14">
        <v>0.7</v>
      </c>
      <c r="AW66" s="14">
        <v>2.7</v>
      </c>
      <c r="AX66" s="14">
        <v>2.9</v>
      </c>
      <c r="AY66" s="14">
        <v>3.1</v>
      </c>
      <c r="AZ66" s="14">
        <v>2.6</v>
      </c>
      <c r="BA66" s="14">
        <v>-4.4000000000000004</v>
      </c>
      <c r="BB66" s="14">
        <v>4.2</v>
      </c>
      <c r="BC66" s="14">
        <v>3.7</v>
      </c>
      <c r="BD66" s="14">
        <v>0.8</v>
      </c>
      <c r="BE66" s="14">
        <v>0.5</v>
      </c>
      <c r="BF66" s="14">
        <v>0.3</v>
      </c>
      <c r="BG66" s="14">
        <v>0.2</v>
      </c>
      <c r="BH66" s="14">
        <v>0.4</v>
      </c>
      <c r="BI66" s="14">
        <v>0.1</v>
      </c>
    </row>
    <row r="67" spans="1:61" ht="15" customHeight="1" x14ac:dyDescent="0.25">
      <c r="A67" s="3" t="s">
        <v>136</v>
      </c>
      <c r="B67" s="14">
        <v>-0.4</v>
      </c>
      <c r="C67" s="14">
        <v>0.2</v>
      </c>
      <c r="D67" s="14">
        <v>0.7</v>
      </c>
      <c r="E67" s="14">
        <v>2.2000000000000002</v>
      </c>
      <c r="F67" s="14">
        <v>0.6</v>
      </c>
      <c r="G67" s="14">
        <v>-1</v>
      </c>
      <c r="H67" s="14">
        <v>-2.2999999999999998</v>
      </c>
      <c r="I67" s="14">
        <v>-4.5999999999999996</v>
      </c>
      <c r="J67" s="14">
        <v>-0.3</v>
      </c>
      <c r="K67" s="14">
        <v>1.3</v>
      </c>
      <c r="L67" s="14">
        <v>1.7</v>
      </c>
      <c r="M67" s="14">
        <v>-0.4</v>
      </c>
      <c r="N67" s="14">
        <v>-0.1</v>
      </c>
      <c r="O67" s="14">
        <v>-0.7</v>
      </c>
      <c r="P67" s="14">
        <v>1.5</v>
      </c>
      <c r="Q67" s="14">
        <v>1.3</v>
      </c>
      <c r="R67" s="14">
        <v>0.9</v>
      </c>
      <c r="S67" s="14">
        <v>-0.7</v>
      </c>
      <c r="T67" s="14">
        <v>-0.8</v>
      </c>
      <c r="U67" s="14">
        <v>0.7</v>
      </c>
      <c r="V67" s="14">
        <v>0.5</v>
      </c>
      <c r="W67" s="14">
        <v>2.5</v>
      </c>
      <c r="X67" s="14">
        <v>3</v>
      </c>
      <c r="Y67" s="14">
        <v>4.2</v>
      </c>
      <c r="Z67" s="14">
        <v>3.7</v>
      </c>
      <c r="AA67" s="14">
        <v>3.3</v>
      </c>
      <c r="AB67" s="14"/>
      <c r="AC67" s="14">
        <v>3.8</v>
      </c>
      <c r="AD67" s="14">
        <v>0.4</v>
      </c>
      <c r="AE67" s="14">
        <v>-1.9</v>
      </c>
      <c r="AF67" s="14">
        <v>0.5</v>
      </c>
      <c r="AG67" s="14">
        <v>-1.2</v>
      </c>
      <c r="AH67" s="14">
        <v>-2.2999999999999998</v>
      </c>
      <c r="AI67" s="14">
        <v>-2</v>
      </c>
      <c r="AJ67" s="14">
        <v>-2.5</v>
      </c>
      <c r="AK67" s="14">
        <v>2.6</v>
      </c>
      <c r="AL67" s="14">
        <v>2</v>
      </c>
      <c r="AM67" s="14">
        <v>5</v>
      </c>
      <c r="AN67" s="14">
        <v>3.9</v>
      </c>
      <c r="AO67" s="14">
        <v>-0.2</v>
      </c>
      <c r="AP67" s="14">
        <v>-1.1000000000000001</v>
      </c>
      <c r="AQ67" s="14">
        <v>0.8</v>
      </c>
      <c r="AR67" s="14">
        <v>1.2</v>
      </c>
      <c r="AS67" s="14">
        <v>0.7</v>
      </c>
      <c r="AT67" s="14">
        <v>0.2</v>
      </c>
      <c r="AU67" s="14">
        <v>2.7</v>
      </c>
      <c r="AV67" s="14">
        <v>2.2999999999999998</v>
      </c>
      <c r="AW67" s="14">
        <v>2.6</v>
      </c>
      <c r="AX67" s="14">
        <v>1.7</v>
      </c>
      <c r="AY67" s="14">
        <v>2</v>
      </c>
      <c r="AZ67" s="14">
        <v>2.9</v>
      </c>
      <c r="BA67" s="14">
        <v>-6.4</v>
      </c>
      <c r="BB67" s="14">
        <v>6.2</v>
      </c>
      <c r="BC67" s="14">
        <v>5.6</v>
      </c>
      <c r="BD67" s="14">
        <v>2.5</v>
      </c>
      <c r="BE67" s="14">
        <v>1</v>
      </c>
      <c r="BF67" s="14">
        <v>-0.1</v>
      </c>
      <c r="BG67" s="14">
        <v>0.2</v>
      </c>
      <c r="BH67" s="14">
        <v>0.2</v>
      </c>
      <c r="BI67" s="14">
        <v>0</v>
      </c>
    </row>
    <row r="68" spans="1:61" ht="15" customHeight="1" x14ac:dyDescent="0.25">
      <c r="A68" s="3" t="s">
        <v>137</v>
      </c>
      <c r="B68" s="14">
        <v>4.2</v>
      </c>
      <c r="C68" s="14">
        <v>6.7</v>
      </c>
      <c r="D68" s="14">
        <v>6.9</v>
      </c>
      <c r="E68" s="14">
        <v>9.6999999999999993</v>
      </c>
      <c r="F68" s="14">
        <v>3.2</v>
      </c>
      <c r="G68" s="14">
        <v>-1.3</v>
      </c>
      <c r="H68" s="14">
        <v>3.9</v>
      </c>
      <c r="I68" s="14">
        <v>0.7</v>
      </c>
      <c r="J68" s="14">
        <v>0.5</v>
      </c>
      <c r="K68" s="14">
        <v>1.2</v>
      </c>
      <c r="L68" s="14">
        <v>2.8</v>
      </c>
      <c r="M68" s="14">
        <v>3.1</v>
      </c>
      <c r="N68" s="14">
        <v>2</v>
      </c>
      <c r="O68" s="14">
        <v>-1.6</v>
      </c>
      <c r="P68" s="14">
        <v>-0.1</v>
      </c>
      <c r="Q68" s="14">
        <v>-0.3</v>
      </c>
      <c r="R68" s="14">
        <v>1.8</v>
      </c>
      <c r="S68" s="14">
        <v>0.2</v>
      </c>
      <c r="T68" s="14">
        <v>-0.4</v>
      </c>
      <c r="U68" s="14">
        <v>1.1000000000000001</v>
      </c>
      <c r="V68" s="14">
        <v>1.3</v>
      </c>
      <c r="W68" s="14">
        <v>0.8</v>
      </c>
      <c r="X68" s="14">
        <v>3.8</v>
      </c>
      <c r="Y68" s="14">
        <v>0.9</v>
      </c>
      <c r="Z68" s="14">
        <v>0.3</v>
      </c>
      <c r="AA68" s="14">
        <v>1.6</v>
      </c>
      <c r="AB68" s="14"/>
      <c r="AC68" s="14">
        <v>2.9</v>
      </c>
      <c r="AD68" s="14">
        <v>3.6</v>
      </c>
      <c r="AE68" s="14">
        <v>2.4</v>
      </c>
      <c r="AF68" s="14">
        <v>2.5</v>
      </c>
      <c r="AG68" s="14">
        <v>0.3</v>
      </c>
      <c r="AH68" s="14">
        <v>4.4000000000000004</v>
      </c>
      <c r="AI68" s="14">
        <v>5.9</v>
      </c>
      <c r="AJ68" s="14">
        <v>4.3</v>
      </c>
      <c r="AK68" s="14">
        <v>1.6</v>
      </c>
      <c r="AL68" s="14">
        <v>2.1</v>
      </c>
      <c r="AM68" s="14">
        <v>2.8</v>
      </c>
      <c r="AN68" s="14">
        <v>2.7</v>
      </c>
      <c r="AO68" s="14">
        <v>3.5</v>
      </c>
      <c r="AP68" s="14">
        <v>2.8</v>
      </c>
      <c r="AQ68" s="14">
        <v>1.8</v>
      </c>
      <c r="AR68" s="14">
        <v>2.6</v>
      </c>
      <c r="AS68" s="14">
        <v>1.4</v>
      </c>
      <c r="AT68" s="14">
        <v>-0.4</v>
      </c>
      <c r="AU68" s="14">
        <v>-1</v>
      </c>
      <c r="AV68" s="14">
        <v>-1.2</v>
      </c>
      <c r="AW68" s="14">
        <v>0.8</v>
      </c>
      <c r="AX68" s="14">
        <v>2.2999999999999998</v>
      </c>
      <c r="AY68" s="14">
        <v>2.9</v>
      </c>
      <c r="AZ68" s="14">
        <v>4.4000000000000004</v>
      </c>
      <c r="BA68" s="14">
        <v>0.4</v>
      </c>
      <c r="BB68" s="14">
        <v>4.9000000000000004</v>
      </c>
      <c r="BC68" s="14">
        <v>1.6</v>
      </c>
      <c r="BD68" s="14">
        <v>1.4</v>
      </c>
      <c r="BE68" s="14">
        <v>2.1</v>
      </c>
      <c r="BF68" s="14">
        <v>2</v>
      </c>
      <c r="BG68" s="14">
        <v>1.9</v>
      </c>
      <c r="BH68" s="14">
        <v>3.7</v>
      </c>
      <c r="BI68" s="14">
        <v>2.2000000000000002</v>
      </c>
    </row>
    <row r="69" spans="1:61" ht="15" customHeight="1" x14ac:dyDescent="0.25">
      <c r="A69" s="22"/>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row>
    <row r="70" spans="1:61" ht="15" customHeight="1" x14ac:dyDescent="0.2">
      <c r="A70" s="10" t="s">
        <v>144</v>
      </c>
    </row>
    <row r="71" spans="1:61" x14ac:dyDescent="0.2">
      <c r="A71" s="10" t="s">
        <v>145</v>
      </c>
    </row>
    <row r="72" spans="1:61" x14ac:dyDescent="0.2">
      <c r="A72" s="10" t="s">
        <v>146</v>
      </c>
    </row>
    <row r="73" spans="1:61" x14ac:dyDescent="0.2">
      <c r="A73" s="10" t="s">
        <v>147</v>
      </c>
    </row>
    <row r="74" spans="1:61" x14ac:dyDescent="0.2">
      <c r="A74" s="11" t="s">
        <v>180</v>
      </c>
    </row>
  </sheetData>
  <hyperlinks>
    <hyperlink ref="A1" location="contents!A1" display="to contents" xr:uid="{00000000-0004-0000-1100-000000000000}"/>
  </hyperlinks>
  <pageMargins left="0.7" right="0.7" top="0.75" bottom="0.75" header="0.3" footer="0.3"/>
  <pageSetup paperSize="9" orientation="portrait" horizontalDpi="90" verticalDpi="9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I54"/>
  <sheetViews>
    <sheetView zoomScaleNormal="100" workbookViewId="0"/>
  </sheetViews>
  <sheetFormatPr defaultColWidth="11.42578125" defaultRowHeight="12.75" x14ac:dyDescent="0.2"/>
  <cols>
    <col min="1" max="1" width="65.7109375" customWidth="1"/>
    <col min="2" max="26" width="7.7109375" customWidth="1"/>
    <col min="27" max="28" width="15.7109375" customWidth="1"/>
    <col min="29" max="62" width="8" customWidth="1"/>
  </cols>
  <sheetData>
    <row r="1" spans="1:61" ht="15" x14ac:dyDescent="0.25">
      <c r="A1" s="61" t="s">
        <v>452</v>
      </c>
    </row>
    <row r="2" spans="1:61" x14ac:dyDescent="0.2">
      <c r="A2" s="64"/>
    </row>
    <row r="3" spans="1:61" ht="33" customHeight="1" x14ac:dyDescent="0.25">
      <c r="A3" s="50" t="s">
        <v>492</v>
      </c>
      <c r="B3" s="51"/>
      <c r="C3" s="51"/>
      <c r="D3" s="51"/>
      <c r="E3" s="51"/>
      <c r="F3" s="51"/>
      <c r="G3" s="51"/>
      <c r="H3" s="51"/>
      <c r="I3" s="51"/>
      <c r="J3" s="51"/>
      <c r="K3" s="51"/>
      <c r="L3" s="51"/>
      <c r="M3" s="51"/>
      <c r="N3" s="51"/>
      <c r="O3" s="51"/>
      <c r="P3" s="51"/>
      <c r="Q3" s="51"/>
      <c r="R3" s="51"/>
      <c r="S3" s="51"/>
      <c r="T3" s="51"/>
      <c r="U3" s="51"/>
      <c r="V3" s="51"/>
      <c r="W3" s="51"/>
      <c r="X3" s="51"/>
      <c r="Y3" s="51"/>
      <c r="Z3" s="51"/>
      <c r="AA3" s="22"/>
      <c r="AB3" s="17"/>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row>
    <row r="4" spans="1:61" ht="15" x14ac:dyDescent="0.25">
      <c r="A4" s="52"/>
      <c r="B4" s="53">
        <v>1970</v>
      </c>
      <c r="C4" s="53">
        <v>1971</v>
      </c>
      <c r="D4" s="53">
        <v>1972</v>
      </c>
      <c r="E4" s="53">
        <v>1973</v>
      </c>
      <c r="F4" s="53">
        <v>1974</v>
      </c>
      <c r="G4" s="53">
        <v>1975</v>
      </c>
      <c r="H4" s="53">
        <v>1976</v>
      </c>
      <c r="I4" s="53">
        <v>1977</v>
      </c>
      <c r="J4" s="53">
        <v>1978</v>
      </c>
      <c r="K4" s="53">
        <v>1979</v>
      </c>
      <c r="L4" s="53">
        <v>1980</v>
      </c>
      <c r="M4" s="53">
        <v>1981</v>
      </c>
      <c r="N4" s="53">
        <v>1982</v>
      </c>
      <c r="O4" s="53">
        <v>1983</v>
      </c>
      <c r="P4" s="53">
        <v>1984</v>
      </c>
      <c r="Q4" s="53">
        <v>1985</v>
      </c>
      <c r="R4" s="53">
        <v>1986</v>
      </c>
      <c r="S4" s="53">
        <v>1987</v>
      </c>
      <c r="T4" s="53">
        <v>1988</v>
      </c>
      <c r="U4" s="53">
        <v>1989</v>
      </c>
      <c r="V4" s="53">
        <v>1990</v>
      </c>
      <c r="W4" s="53">
        <v>1991</v>
      </c>
      <c r="X4" s="53">
        <v>1992</v>
      </c>
      <c r="Y4" s="53">
        <v>1993</v>
      </c>
      <c r="Z4" s="53">
        <v>1994</v>
      </c>
      <c r="AA4" s="53">
        <v>1995</v>
      </c>
      <c r="AB4" s="19">
        <v>1995</v>
      </c>
      <c r="AC4" s="54">
        <v>1996</v>
      </c>
      <c r="AD4" s="54">
        <v>1997</v>
      </c>
      <c r="AE4" s="54">
        <v>1998</v>
      </c>
      <c r="AF4" s="54">
        <v>1999</v>
      </c>
      <c r="AG4" s="54">
        <v>2000</v>
      </c>
      <c r="AH4" s="54">
        <v>2001</v>
      </c>
      <c r="AI4" s="54">
        <v>2002</v>
      </c>
      <c r="AJ4" s="54">
        <v>2003</v>
      </c>
      <c r="AK4" s="54">
        <v>2004</v>
      </c>
      <c r="AL4" s="54">
        <v>2005</v>
      </c>
      <c r="AM4" s="54">
        <v>2006</v>
      </c>
      <c r="AN4" s="54">
        <v>2007</v>
      </c>
      <c r="AO4" s="54">
        <v>2008</v>
      </c>
      <c r="AP4" s="54">
        <v>2009</v>
      </c>
      <c r="AQ4" s="54">
        <v>2010</v>
      </c>
      <c r="AR4" s="54">
        <v>2011</v>
      </c>
      <c r="AS4" s="54">
        <v>2012</v>
      </c>
      <c r="AT4" s="54">
        <v>2013</v>
      </c>
      <c r="AU4" s="54">
        <v>2014</v>
      </c>
      <c r="AV4" s="54">
        <v>2015</v>
      </c>
      <c r="AW4" s="54">
        <v>2016</v>
      </c>
      <c r="AX4" s="54">
        <v>2017</v>
      </c>
      <c r="AY4" s="54">
        <v>2018</v>
      </c>
      <c r="AZ4" s="54">
        <v>2019</v>
      </c>
      <c r="BA4" s="54">
        <v>2020</v>
      </c>
      <c r="BB4" s="54">
        <v>2021</v>
      </c>
      <c r="BC4" s="54">
        <v>2022</v>
      </c>
      <c r="BD4" s="54">
        <v>2023</v>
      </c>
      <c r="BE4" s="54">
        <v>2024</v>
      </c>
      <c r="BF4" s="54">
        <v>2025</v>
      </c>
      <c r="BG4" s="54">
        <v>2026</v>
      </c>
      <c r="BH4" s="54">
        <v>2027</v>
      </c>
      <c r="BI4" s="54">
        <v>2028</v>
      </c>
    </row>
    <row r="5" spans="1:61" ht="15" x14ac:dyDescent="0.25">
      <c r="A5" s="55" t="s">
        <v>228</v>
      </c>
      <c r="B5" s="55"/>
      <c r="C5" s="56"/>
      <c r="D5" s="56"/>
      <c r="E5" s="56"/>
      <c r="F5" s="56"/>
      <c r="G5" s="56"/>
      <c r="H5" s="56"/>
      <c r="I5" s="56"/>
      <c r="J5" s="56"/>
      <c r="K5" s="56"/>
      <c r="L5" s="56"/>
      <c r="M5" s="56"/>
      <c r="N5" s="56"/>
      <c r="O5" s="56"/>
      <c r="P5" s="56"/>
      <c r="Q5" s="56"/>
      <c r="R5" s="56"/>
      <c r="S5" s="56"/>
      <c r="T5" s="56"/>
      <c r="U5" s="56"/>
      <c r="V5" s="56"/>
      <c r="W5" s="56"/>
      <c r="X5" s="56"/>
      <c r="Y5" s="56"/>
      <c r="Z5" s="56"/>
      <c r="AA5" s="52" t="s">
        <v>430</v>
      </c>
      <c r="AB5" s="14" t="s">
        <v>477</v>
      </c>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row>
    <row r="6" spans="1:61" ht="15" x14ac:dyDescent="0.25">
      <c r="A6" s="63" t="s">
        <v>229</v>
      </c>
      <c r="B6" s="56"/>
      <c r="C6" s="56"/>
      <c r="D6" s="56"/>
      <c r="E6" s="56"/>
      <c r="F6" s="56"/>
      <c r="G6" s="56"/>
      <c r="H6" s="56"/>
      <c r="I6" s="56"/>
      <c r="J6" s="56"/>
      <c r="K6" s="56"/>
      <c r="L6" s="56"/>
      <c r="M6" s="56"/>
      <c r="N6" s="56"/>
      <c r="O6" s="56"/>
      <c r="P6" s="56"/>
      <c r="Q6" s="56"/>
      <c r="R6" s="56"/>
      <c r="S6" s="56"/>
      <c r="T6" s="56"/>
      <c r="U6" s="56"/>
      <c r="V6" s="56"/>
      <c r="W6" s="56"/>
      <c r="X6" s="56"/>
      <c r="Y6" s="56"/>
      <c r="Z6" s="56"/>
    </row>
    <row r="7" spans="1:61" ht="15" x14ac:dyDescent="0.25">
      <c r="A7" s="62" t="s">
        <v>230</v>
      </c>
      <c r="B7" s="57" t="s">
        <v>215</v>
      </c>
      <c r="C7" s="57" t="s">
        <v>215</v>
      </c>
      <c r="D7" s="57" t="s">
        <v>215</v>
      </c>
      <c r="E7" s="57" t="s">
        <v>215</v>
      </c>
      <c r="F7" s="57" t="s">
        <v>215</v>
      </c>
      <c r="G7" s="57" t="s">
        <v>215</v>
      </c>
      <c r="H7" s="57" t="s">
        <v>215</v>
      </c>
      <c r="I7" s="57" t="s">
        <v>215</v>
      </c>
      <c r="J7" s="57" t="s">
        <v>215</v>
      </c>
      <c r="K7" s="57" t="s">
        <v>215</v>
      </c>
      <c r="L7" s="57" t="s">
        <v>215</v>
      </c>
      <c r="M7" s="57" t="s">
        <v>215</v>
      </c>
      <c r="N7" s="57" t="s">
        <v>215</v>
      </c>
      <c r="O7" s="57" t="s">
        <v>215</v>
      </c>
      <c r="P7" s="57" t="s">
        <v>215</v>
      </c>
      <c r="Q7" s="57" t="s">
        <v>215</v>
      </c>
      <c r="R7" s="57" t="s">
        <v>215</v>
      </c>
      <c r="S7" s="57" t="s">
        <v>215</v>
      </c>
      <c r="T7" s="57" t="s">
        <v>215</v>
      </c>
      <c r="U7" s="57" t="s">
        <v>215</v>
      </c>
      <c r="V7" s="57" t="s">
        <v>215</v>
      </c>
      <c r="W7" s="57" t="s">
        <v>215</v>
      </c>
      <c r="X7" s="57" t="s">
        <v>215</v>
      </c>
      <c r="Y7" s="57" t="s">
        <v>215</v>
      </c>
      <c r="Z7" s="57" t="s">
        <v>215</v>
      </c>
      <c r="AA7" s="58">
        <v>10.5</v>
      </c>
      <c r="AB7" s="58">
        <v>10.477414453908301</v>
      </c>
      <c r="AC7" s="58">
        <v>10.2345786064792</v>
      </c>
      <c r="AD7" s="58">
        <v>9.8904398242671299</v>
      </c>
      <c r="AE7" s="58">
        <v>9.7844945245033905</v>
      </c>
      <c r="AF7" s="58">
        <v>9.8145159143843408</v>
      </c>
      <c r="AG7" s="58">
        <v>9.9805172139602902</v>
      </c>
      <c r="AH7" s="58">
        <v>10.159212033762399</v>
      </c>
      <c r="AI7" s="58">
        <v>10.5470065051937</v>
      </c>
      <c r="AJ7" s="58">
        <v>10.971041315584801</v>
      </c>
      <c r="AK7" s="58">
        <v>10.479087362746901</v>
      </c>
      <c r="AL7" s="58">
        <v>10.0469697572266</v>
      </c>
      <c r="AM7" s="58">
        <v>9.6133417775771406</v>
      </c>
      <c r="AN7" s="58">
        <v>9.6150293780000293</v>
      </c>
      <c r="AO7" s="58">
        <v>9.5035159273532894</v>
      </c>
      <c r="AP7" s="58">
        <v>10.449057226490201</v>
      </c>
      <c r="AQ7" s="58">
        <v>10.6101714785094</v>
      </c>
      <c r="AR7" s="58">
        <v>10.180496844485999</v>
      </c>
      <c r="AS7" s="58">
        <v>10.1227364067759</v>
      </c>
      <c r="AT7" s="58">
        <v>9.7340394401264696</v>
      </c>
      <c r="AU7" s="58">
        <v>9.8347113629374103</v>
      </c>
      <c r="AV7" s="58">
        <v>9.3618837210488195</v>
      </c>
      <c r="AW7" s="58">
        <v>9.1012624124469905</v>
      </c>
      <c r="AX7" s="58">
        <v>8.9655873996790501</v>
      </c>
      <c r="AY7" s="58">
        <v>8.9157394706385205</v>
      </c>
      <c r="AZ7" s="58">
        <v>8.8965258853898401</v>
      </c>
      <c r="BA7" s="58">
        <v>9.5262109682909806</v>
      </c>
      <c r="BB7" s="58">
        <v>9.3560507879169492</v>
      </c>
      <c r="BC7" s="58">
        <v>9.1308319609613608</v>
      </c>
      <c r="BD7" s="58">
        <v>9.3795553060289496</v>
      </c>
      <c r="BE7" s="58">
        <v>8.5752539599142494</v>
      </c>
      <c r="BF7" s="58">
        <v>8.6999414329388394</v>
      </c>
      <c r="BG7" s="58">
        <v>8.8477881788914292</v>
      </c>
      <c r="BH7" s="58">
        <v>8.5966220231606698</v>
      </c>
      <c r="BI7" s="58">
        <v>8.6273558107263497</v>
      </c>
    </row>
    <row r="8" spans="1:61" ht="15" x14ac:dyDescent="0.25">
      <c r="A8" s="62" t="s">
        <v>232</v>
      </c>
      <c r="B8" s="57" t="s">
        <v>215</v>
      </c>
      <c r="C8" s="57" t="s">
        <v>215</v>
      </c>
      <c r="D8" s="57" t="s">
        <v>215</v>
      </c>
      <c r="E8" s="57" t="s">
        <v>215</v>
      </c>
      <c r="F8" s="57" t="s">
        <v>215</v>
      </c>
      <c r="G8" s="57" t="s">
        <v>215</v>
      </c>
      <c r="H8" s="57" t="s">
        <v>215</v>
      </c>
      <c r="I8" s="57" t="s">
        <v>215</v>
      </c>
      <c r="J8" s="57" t="s">
        <v>215</v>
      </c>
      <c r="K8" s="57" t="s">
        <v>215</v>
      </c>
      <c r="L8" s="57" t="s">
        <v>215</v>
      </c>
      <c r="M8" s="57" t="s">
        <v>215</v>
      </c>
      <c r="N8" s="57" t="s">
        <v>215</v>
      </c>
      <c r="O8" s="57" t="s">
        <v>215</v>
      </c>
      <c r="P8" s="57" t="s">
        <v>215</v>
      </c>
      <c r="Q8" s="57" t="s">
        <v>215</v>
      </c>
      <c r="R8" s="57" t="s">
        <v>215</v>
      </c>
      <c r="S8" s="57" t="s">
        <v>215</v>
      </c>
      <c r="T8" s="57" t="s">
        <v>215</v>
      </c>
      <c r="U8" s="57" t="s">
        <v>215</v>
      </c>
      <c r="V8" s="57" t="s">
        <v>215</v>
      </c>
      <c r="W8" s="57" t="s">
        <v>215</v>
      </c>
      <c r="X8" s="57" t="s">
        <v>215</v>
      </c>
      <c r="Y8" s="57" t="s">
        <v>215</v>
      </c>
      <c r="Z8" s="57" t="s">
        <v>215</v>
      </c>
      <c r="AA8" s="58">
        <v>1.3</v>
      </c>
      <c r="AB8" s="58">
        <v>1.2608218424725299</v>
      </c>
      <c r="AC8" s="58">
        <v>1.2594845062264699</v>
      </c>
      <c r="AD8" s="58">
        <v>1.23681220581074</v>
      </c>
      <c r="AE8" s="58">
        <v>1.2622866535474</v>
      </c>
      <c r="AF8" s="58">
        <v>1.29122703460488</v>
      </c>
      <c r="AG8" s="58">
        <v>1.2302323575657199</v>
      </c>
      <c r="AH8" s="58">
        <v>1.42067043386252</v>
      </c>
      <c r="AI8" s="58">
        <v>1.5492114750219199</v>
      </c>
      <c r="AJ8" s="58">
        <v>1.62205938617326</v>
      </c>
      <c r="AK8" s="58">
        <v>1.63571136984008</v>
      </c>
      <c r="AL8" s="58">
        <v>1.61031381865122</v>
      </c>
      <c r="AM8" s="58">
        <v>1.63164488870429</v>
      </c>
      <c r="AN8" s="58">
        <v>1.64746497531211</v>
      </c>
      <c r="AO8" s="58">
        <v>1.6627840170777299</v>
      </c>
      <c r="AP8" s="58">
        <v>1.8197962128941201</v>
      </c>
      <c r="AQ8" s="58">
        <v>1.7648330563812</v>
      </c>
      <c r="AR8" s="58">
        <v>1.71972471971957</v>
      </c>
      <c r="AS8" s="58">
        <v>1.7405578432249</v>
      </c>
      <c r="AT8" s="58">
        <v>1.77885092576061</v>
      </c>
      <c r="AU8" s="58">
        <v>1.68811375450393</v>
      </c>
      <c r="AV8" s="58">
        <v>1.7014408580198599</v>
      </c>
      <c r="AW8" s="58">
        <v>1.69125337354325</v>
      </c>
      <c r="AX8" s="58">
        <v>1.6110709390403599</v>
      </c>
      <c r="AY8" s="58">
        <v>1.6473057477653701</v>
      </c>
      <c r="AZ8" s="58">
        <v>1.6517363630374899</v>
      </c>
      <c r="BA8" s="58">
        <v>1.7948324769105699</v>
      </c>
      <c r="BB8" s="58">
        <v>1.73296576449534</v>
      </c>
      <c r="BC8" s="58">
        <v>1.6540313101867601</v>
      </c>
      <c r="BD8" s="58">
        <v>1.5397254930828901</v>
      </c>
      <c r="BE8" s="58">
        <v>1.85155969029719</v>
      </c>
      <c r="BF8" s="58">
        <v>1.7729855095011999</v>
      </c>
      <c r="BG8" s="58">
        <v>1.6800151026216801</v>
      </c>
      <c r="BH8" s="58">
        <v>1.6932933928557801</v>
      </c>
      <c r="BI8" s="58">
        <v>1.6655774593416</v>
      </c>
    </row>
    <row r="9" spans="1:61" ht="15" x14ac:dyDescent="0.25">
      <c r="A9" s="62" t="s">
        <v>233</v>
      </c>
      <c r="B9" s="57" t="s">
        <v>215</v>
      </c>
      <c r="C9" s="57" t="s">
        <v>215</v>
      </c>
      <c r="D9" s="57" t="s">
        <v>215</v>
      </c>
      <c r="E9" s="57" t="s">
        <v>215</v>
      </c>
      <c r="F9" s="57" t="s">
        <v>215</v>
      </c>
      <c r="G9" s="57" t="s">
        <v>215</v>
      </c>
      <c r="H9" s="57" t="s">
        <v>215</v>
      </c>
      <c r="I9" s="57" t="s">
        <v>215</v>
      </c>
      <c r="J9" s="57" t="s">
        <v>215</v>
      </c>
      <c r="K9" s="57" t="s">
        <v>215</v>
      </c>
      <c r="L9" s="57" t="s">
        <v>215</v>
      </c>
      <c r="M9" s="57" t="s">
        <v>215</v>
      </c>
      <c r="N9" s="57" t="s">
        <v>215</v>
      </c>
      <c r="O9" s="57" t="s">
        <v>215</v>
      </c>
      <c r="P9" s="57" t="s">
        <v>215</v>
      </c>
      <c r="Q9" s="57" t="s">
        <v>215</v>
      </c>
      <c r="R9" s="57" t="s">
        <v>215</v>
      </c>
      <c r="S9" s="57" t="s">
        <v>215</v>
      </c>
      <c r="T9" s="57" t="s">
        <v>215</v>
      </c>
      <c r="U9" s="57" t="s">
        <v>215</v>
      </c>
      <c r="V9" s="57" t="s">
        <v>215</v>
      </c>
      <c r="W9" s="57" t="s">
        <v>215</v>
      </c>
      <c r="X9" s="57" t="s">
        <v>215</v>
      </c>
      <c r="Y9" s="57" t="s">
        <v>215</v>
      </c>
      <c r="Z9" s="57" t="s">
        <v>215</v>
      </c>
      <c r="AA9" s="58">
        <v>1.6</v>
      </c>
      <c r="AB9" s="58">
        <v>1.70719222280397</v>
      </c>
      <c r="AC9" s="58">
        <v>1.59629307848248</v>
      </c>
      <c r="AD9" s="58">
        <v>1.48514851485149</v>
      </c>
      <c r="AE9" s="58">
        <v>1.3638470363869799</v>
      </c>
      <c r="AF9" s="58">
        <v>1.3778642033783699</v>
      </c>
      <c r="AG9" s="58">
        <v>1.23509755833265</v>
      </c>
      <c r="AH9" s="58">
        <v>1.25998828014188</v>
      </c>
      <c r="AI9" s="58">
        <v>1.2105762366748101</v>
      </c>
      <c r="AJ9" s="58">
        <v>1.2045033899720501</v>
      </c>
      <c r="AK9" s="58">
        <v>1.167854650255</v>
      </c>
      <c r="AL9" s="58">
        <v>1.02219763451825</v>
      </c>
      <c r="AM9" s="58">
        <v>1.0625693683142601</v>
      </c>
      <c r="AN9" s="58">
        <v>1.0369716189635101</v>
      </c>
      <c r="AO9" s="58">
        <v>1.0159696237826299</v>
      </c>
      <c r="AP9" s="58">
        <v>1.0955721682776001</v>
      </c>
      <c r="AQ9" s="58">
        <v>0.99638892603985396</v>
      </c>
      <c r="AR9" s="58">
        <v>1.0377843122011301</v>
      </c>
      <c r="AS9" s="58">
        <v>0.942069057718251</v>
      </c>
      <c r="AT9" s="58">
        <v>0.94550961811508105</v>
      </c>
      <c r="AU9" s="58">
        <v>0.88634846535725798</v>
      </c>
      <c r="AV9" s="58">
        <v>0.91536453677548701</v>
      </c>
      <c r="AW9" s="58">
        <v>0.96573749435901102</v>
      </c>
      <c r="AX9" s="58">
        <v>1.01163863884261</v>
      </c>
      <c r="AY9" s="58">
        <v>1.0281058794090501</v>
      </c>
      <c r="AZ9" s="58">
        <v>1.12899163259084</v>
      </c>
      <c r="BA9" s="58">
        <v>1.3016963768258301</v>
      </c>
      <c r="BB9" s="58">
        <v>1.1866826638016399</v>
      </c>
      <c r="BC9" s="58">
        <v>1.12514029594127</v>
      </c>
      <c r="BD9" s="58">
        <v>1.0473847661082001</v>
      </c>
      <c r="BE9" s="58">
        <v>1.5116766625631</v>
      </c>
      <c r="BF9" s="58">
        <v>1.48471954847466</v>
      </c>
      <c r="BG9" s="58">
        <v>1.5249694311339801</v>
      </c>
      <c r="BH9" s="58">
        <v>1.5972734020881201</v>
      </c>
      <c r="BI9" s="58">
        <v>1.6957967278511801</v>
      </c>
    </row>
    <row r="10" spans="1:61" ht="15" x14ac:dyDescent="0.25">
      <c r="A10" s="62" t="s">
        <v>234</v>
      </c>
      <c r="B10" s="57" t="s">
        <v>215</v>
      </c>
      <c r="C10" s="57" t="s">
        <v>215</v>
      </c>
      <c r="D10" s="57" t="s">
        <v>215</v>
      </c>
      <c r="E10" s="57" t="s">
        <v>215</v>
      </c>
      <c r="F10" s="57" t="s">
        <v>215</v>
      </c>
      <c r="G10" s="57" t="s">
        <v>215</v>
      </c>
      <c r="H10" s="57" t="s">
        <v>215</v>
      </c>
      <c r="I10" s="57" t="s">
        <v>215</v>
      </c>
      <c r="J10" s="57" t="s">
        <v>215</v>
      </c>
      <c r="K10" s="57" t="s">
        <v>215</v>
      </c>
      <c r="L10" s="57" t="s">
        <v>215</v>
      </c>
      <c r="M10" s="57" t="s">
        <v>215</v>
      </c>
      <c r="N10" s="57" t="s">
        <v>215</v>
      </c>
      <c r="O10" s="57" t="s">
        <v>215</v>
      </c>
      <c r="P10" s="57" t="s">
        <v>215</v>
      </c>
      <c r="Q10" s="57" t="s">
        <v>215</v>
      </c>
      <c r="R10" s="57" t="s">
        <v>215</v>
      </c>
      <c r="S10" s="57" t="s">
        <v>215</v>
      </c>
      <c r="T10" s="57" t="s">
        <v>215</v>
      </c>
      <c r="U10" s="57" t="s">
        <v>215</v>
      </c>
      <c r="V10" s="57" t="s">
        <v>215</v>
      </c>
      <c r="W10" s="57" t="s">
        <v>215</v>
      </c>
      <c r="X10" s="57" t="s">
        <v>215</v>
      </c>
      <c r="Y10" s="57" t="s">
        <v>215</v>
      </c>
      <c r="Z10" s="57" t="s">
        <v>215</v>
      </c>
      <c r="AA10" s="58">
        <v>1.3</v>
      </c>
      <c r="AB10" s="58">
        <v>1.3970694802161601</v>
      </c>
      <c r="AC10" s="58">
        <v>1.57920648973643</v>
      </c>
      <c r="AD10" s="58">
        <v>1.4259048769279601</v>
      </c>
      <c r="AE10" s="58">
        <v>1.34333233556526</v>
      </c>
      <c r="AF10" s="58">
        <v>1.32335898053602</v>
      </c>
      <c r="AG10" s="58">
        <v>1.4347919430696201</v>
      </c>
      <c r="AH10" s="58">
        <v>1.40327700692498</v>
      </c>
      <c r="AI10" s="58">
        <v>1.53171296741227</v>
      </c>
      <c r="AJ10" s="58">
        <v>1.53602341418862</v>
      </c>
      <c r="AK10" s="58">
        <v>1.41692667754332</v>
      </c>
      <c r="AL10" s="58">
        <v>1.5334772532875101</v>
      </c>
      <c r="AM10" s="58">
        <v>1.6081532517626</v>
      </c>
      <c r="AN10" s="58">
        <v>1.5487134358533701</v>
      </c>
      <c r="AO10" s="58">
        <v>1.6542325671998099</v>
      </c>
      <c r="AP10" s="58">
        <v>1.7593581464768799</v>
      </c>
      <c r="AQ10" s="58">
        <v>1.7786327833020099</v>
      </c>
      <c r="AR10" s="58">
        <v>1.82100048632698</v>
      </c>
      <c r="AS10" s="58">
        <v>1.53866721176974</v>
      </c>
      <c r="AT10" s="58">
        <v>1.5606242264873</v>
      </c>
      <c r="AU10" s="58">
        <v>1.44939709520434</v>
      </c>
      <c r="AV10" s="58">
        <v>1.5010548238099199</v>
      </c>
      <c r="AW10" s="58">
        <v>1.30815426031313</v>
      </c>
      <c r="AX10" s="58">
        <v>1.2736045558573099</v>
      </c>
      <c r="AY10" s="58">
        <v>1.2516623955797701</v>
      </c>
      <c r="AZ10" s="58">
        <v>1.21925796304337</v>
      </c>
      <c r="BA10" s="58">
        <v>1.23618581808862</v>
      </c>
      <c r="BB10" s="58">
        <v>1.1998205469471701</v>
      </c>
      <c r="BC10" s="58">
        <v>1.0510957818500499</v>
      </c>
      <c r="BD10" s="58">
        <v>1.0998511319104201</v>
      </c>
      <c r="BE10" s="58">
        <v>1.22711698308714</v>
      </c>
      <c r="BF10" s="58">
        <v>1.1684798272341701</v>
      </c>
      <c r="BG10" s="58">
        <v>1.20902873544662</v>
      </c>
      <c r="BH10" s="58">
        <v>1.1911615455231499</v>
      </c>
      <c r="BI10" s="58">
        <v>1.32831622077178</v>
      </c>
    </row>
    <row r="11" spans="1:61" ht="15" x14ac:dyDescent="0.25">
      <c r="A11" s="62" t="s">
        <v>235</v>
      </c>
      <c r="B11" s="57" t="s">
        <v>215</v>
      </c>
      <c r="C11" s="57" t="s">
        <v>215</v>
      </c>
      <c r="D11" s="57" t="s">
        <v>215</v>
      </c>
      <c r="E11" s="57" t="s">
        <v>215</v>
      </c>
      <c r="F11" s="57" t="s">
        <v>215</v>
      </c>
      <c r="G11" s="57" t="s">
        <v>215</v>
      </c>
      <c r="H11" s="57" t="s">
        <v>215</v>
      </c>
      <c r="I11" s="57" t="s">
        <v>215</v>
      </c>
      <c r="J11" s="57" t="s">
        <v>215</v>
      </c>
      <c r="K11" s="57" t="s">
        <v>215</v>
      </c>
      <c r="L11" s="57" t="s">
        <v>215</v>
      </c>
      <c r="M11" s="57" t="s">
        <v>215</v>
      </c>
      <c r="N11" s="57" t="s">
        <v>215</v>
      </c>
      <c r="O11" s="57" t="s">
        <v>215</v>
      </c>
      <c r="P11" s="57" t="s">
        <v>215</v>
      </c>
      <c r="Q11" s="57" t="s">
        <v>215</v>
      </c>
      <c r="R11" s="57" t="s">
        <v>215</v>
      </c>
      <c r="S11" s="57" t="s">
        <v>215</v>
      </c>
      <c r="T11" s="57" t="s">
        <v>215</v>
      </c>
      <c r="U11" s="57" t="s">
        <v>215</v>
      </c>
      <c r="V11" s="57" t="s">
        <v>215</v>
      </c>
      <c r="W11" s="57" t="s">
        <v>215</v>
      </c>
      <c r="X11" s="57" t="s">
        <v>215</v>
      </c>
      <c r="Y11" s="57" t="s">
        <v>215</v>
      </c>
      <c r="Z11" s="57" t="s">
        <v>215</v>
      </c>
      <c r="AA11" s="58">
        <v>5.3</v>
      </c>
      <c r="AB11" s="58">
        <v>5.5555056665034197</v>
      </c>
      <c r="AC11" s="58">
        <v>5.39617740627095</v>
      </c>
      <c r="AD11" s="58">
        <v>5.2307525171030402</v>
      </c>
      <c r="AE11" s="58">
        <v>5.07675279063898</v>
      </c>
      <c r="AF11" s="58">
        <v>5.0054385412940601</v>
      </c>
      <c r="AG11" s="58">
        <v>4.8926227291127402</v>
      </c>
      <c r="AH11" s="58">
        <v>4.8376510083512203</v>
      </c>
      <c r="AI11" s="58">
        <v>5.0292203971813896</v>
      </c>
      <c r="AJ11" s="58">
        <v>5.2635361037105097</v>
      </c>
      <c r="AK11" s="58">
        <v>5.28243529818418</v>
      </c>
      <c r="AL11" s="58">
        <v>5.2462205500366599</v>
      </c>
      <c r="AM11" s="58">
        <v>5.28118424938459</v>
      </c>
      <c r="AN11" s="58">
        <v>5.2476416922826701</v>
      </c>
      <c r="AO11" s="58">
        <v>5.3840094438742803</v>
      </c>
      <c r="AP11" s="58">
        <v>5.6947853044308197</v>
      </c>
      <c r="AQ11" s="58">
        <v>5.6467740851290298</v>
      </c>
      <c r="AR11" s="58">
        <v>5.5463839296636799</v>
      </c>
      <c r="AS11" s="58">
        <v>5.5887590247772296</v>
      </c>
      <c r="AT11" s="58">
        <v>5.5079354540644498</v>
      </c>
      <c r="AU11" s="58">
        <v>5.4916766890583402</v>
      </c>
      <c r="AV11" s="58">
        <v>5.4245362339240604</v>
      </c>
      <c r="AW11" s="58">
        <v>5.3841080650260196</v>
      </c>
      <c r="AX11" s="58">
        <v>5.2184091979385601</v>
      </c>
      <c r="AY11" s="58">
        <v>5.1611067312279202</v>
      </c>
      <c r="AZ11" s="58">
        <v>5.07082111681322</v>
      </c>
      <c r="BA11" s="58">
        <v>5.3461086773160797</v>
      </c>
      <c r="BB11" s="58">
        <v>5.1899500327585599</v>
      </c>
      <c r="BC11" s="58">
        <v>5.0853273658443197</v>
      </c>
      <c r="BD11" s="58">
        <v>5.0713797296516603</v>
      </c>
      <c r="BE11" s="58">
        <v>5.0887059222626903</v>
      </c>
      <c r="BF11" s="58">
        <v>5.19604979566778</v>
      </c>
      <c r="BG11" s="58">
        <v>5.0161213810258802</v>
      </c>
      <c r="BH11" s="58">
        <v>4.9934932837527102</v>
      </c>
      <c r="BI11" s="58">
        <v>4.8793933222549901</v>
      </c>
    </row>
    <row r="12" spans="1:61" ht="15" x14ac:dyDescent="0.25">
      <c r="A12" s="62" t="s">
        <v>236</v>
      </c>
      <c r="B12" s="57" t="s">
        <v>215</v>
      </c>
      <c r="C12" s="57" t="s">
        <v>215</v>
      </c>
      <c r="D12" s="57" t="s">
        <v>215</v>
      </c>
      <c r="E12" s="57" t="s">
        <v>215</v>
      </c>
      <c r="F12" s="57" t="s">
        <v>215</v>
      </c>
      <c r="G12" s="57" t="s">
        <v>215</v>
      </c>
      <c r="H12" s="57" t="s">
        <v>215</v>
      </c>
      <c r="I12" s="57" t="s">
        <v>215</v>
      </c>
      <c r="J12" s="57" t="s">
        <v>215</v>
      </c>
      <c r="K12" s="57" t="s">
        <v>215</v>
      </c>
      <c r="L12" s="57" t="s">
        <v>215</v>
      </c>
      <c r="M12" s="57" t="s">
        <v>215</v>
      </c>
      <c r="N12" s="57" t="s">
        <v>215</v>
      </c>
      <c r="O12" s="57" t="s">
        <v>215</v>
      </c>
      <c r="P12" s="57" t="s">
        <v>215</v>
      </c>
      <c r="Q12" s="57" t="s">
        <v>215</v>
      </c>
      <c r="R12" s="57" t="s">
        <v>215</v>
      </c>
      <c r="S12" s="57" t="s">
        <v>215</v>
      </c>
      <c r="T12" s="57" t="s">
        <v>215</v>
      </c>
      <c r="U12" s="57" t="s">
        <v>215</v>
      </c>
      <c r="V12" s="57" t="s">
        <v>215</v>
      </c>
      <c r="W12" s="57" t="s">
        <v>215</v>
      </c>
      <c r="X12" s="57" t="s">
        <v>215</v>
      </c>
      <c r="Y12" s="57" t="s">
        <v>215</v>
      </c>
      <c r="Z12" s="57" t="s">
        <v>215</v>
      </c>
      <c r="AA12" s="58">
        <v>5.6</v>
      </c>
      <c r="AB12" s="58">
        <v>5.7178497858692596</v>
      </c>
      <c r="AC12" s="58">
        <v>5.3165363532984902</v>
      </c>
      <c r="AD12" s="58">
        <v>5.7674620102405498</v>
      </c>
      <c r="AE12" s="58">
        <v>5.71118856984977</v>
      </c>
      <c r="AF12" s="58">
        <v>5.64641083188799</v>
      </c>
      <c r="AG12" s="58">
        <v>5.7504462215138501</v>
      </c>
      <c r="AH12" s="58">
        <v>5.9303310511466103</v>
      </c>
      <c r="AI12" s="58">
        <v>6.4577322359932001</v>
      </c>
      <c r="AJ12" s="58">
        <v>6.8360714196734103</v>
      </c>
      <c r="AK12" s="58">
        <v>6.8276605234340702</v>
      </c>
      <c r="AL12" s="58">
        <v>6.7473360650600096</v>
      </c>
      <c r="AM12" s="58">
        <v>8.0763444492198104</v>
      </c>
      <c r="AN12" s="58">
        <v>8.1292763880804593</v>
      </c>
      <c r="AO12" s="58">
        <v>8.2678769970977992</v>
      </c>
      <c r="AP12" s="58">
        <v>9.2952700212370498</v>
      </c>
      <c r="AQ12" s="58">
        <v>9.5549669939009707</v>
      </c>
      <c r="AR12" s="58">
        <v>9.57741466330455</v>
      </c>
      <c r="AS12" s="58">
        <v>9.9041960216298293</v>
      </c>
      <c r="AT12" s="58">
        <v>9.8812087902540409</v>
      </c>
      <c r="AU12" s="58">
        <v>9.7139948412256807</v>
      </c>
      <c r="AV12" s="58">
        <v>9.3868885462843306</v>
      </c>
      <c r="AW12" s="58">
        <v>9.2949875232399801</v>
      </c>
      <c r="AX12" s="58">
        <v>9.1560221636159902</v>
      </c>
      <c r="AY12" s="58">
        <v>9.2184068195753408</v>
      </c>
      <c r="AZ12" s="58">
        <v>9.3092397985262405</v>
      </c>
      <c r="BA12" s="58">
        <v>10.064509855450501</v>
      </c>
      <c r="BB12" s="58">
        <v>9.9111660923418992</v>
      </c>
      <c r="BC12" s="58">
        <v>9.0179307583702695</v>
      </c>
      <c r="BD12" s="58">
        <v>9.1185923173046692</v>
      </c>
      <c r="BE12" s="58">
        <v>9.3705313770022904</v>
      </c>
      <c r="BF12" s="58">
        <v>9.5710455512442998</v>
      </c>
      <c r="BG12" s="58">
        <v>9.7032931362314905</v>
      </c>
      <c r="BH12" s="58">
        <v>10.1487001667395</v>
      </c>
      <c r="BI12" s="58">
        <v>10.355323512332401</v>
      </c>
    </row>
    <row r="13" spans="1:61" ht="15" x14ac:dyDescent="0.25">
      <c r="A13" s="62" t="s">
        <v>237</v>
      </c>
      <c r="B13" s="57" t="s">
        <v>215</v>
      </c>
      <c r="C13" s="57" t="s">
        <v>215</v>
      </c>
      <c r="D13" s="57" t="s">
        <v>215</v>
      </c>
      <c r="E13" s="57" t="s">
        <v>215</v>
      </c>
      <c r="F13" s="57" t="s">
        <v>215</v>
      </c>
      <c r="G13" s="57" t="s">
        <v>215</v>
      </c>
      <c r="H13" s="57" t="s">
        <v>215</v>
      </c>
      <c r="I13" s="57" t="s">
        <v>215</v>
      </c>
      <c r="J13" s="57" t="s">
        <v>215</v>
      </c>
      <c r="K13" s="57" t="s">
        <v>215</v>
      </c>
      <c r="L13" s="57" t="s">
        <v>215</v>
      </c>
      <c r="M13" s="57" t="s">
        <v>215</v>
      </c>
      <c r="N13" s="57" t="s">
        <v>215</v>
      </c>
      <c r="O13" s="57" t="s">
        <v>215</v>
      </c>
      <c r="P13" s="57" t="s">
        <v>215</v>
      </c>
      <c r="Q13" s="57" t="s">
        <v>215</v>
      </c>
      <c r="R13" s="57" t="s">
        <v>215</v>
      </c>
      <c r="S13" s="57" t="s">
        <v>215</v>
      </c>
      <c r="T13" s="57" t="s">
        <v>215</v>
      </c>
      <c r="U13" s="57" t="s">
        <v>215</v>
      </c>
      <c r="V13" s="57" t="s">
        <v>215</v>
      </c>
      <c r="W13" s="57" t="s">
        <v>215</v>
      </c>
      <c r="X13" s="57" t="s">
        <v>215</v>
      </c>
      <c r="Y13" s="57" t="s">
        <v>215</v>
      </c>
      <c r="Z13" s="57" t="s">
        <v>215</v>
      </c>
      <c r="AA13" s="58">
        <v>3.5</v>
      </c>
      <c r="AB13" s="58">
        <v>3.40952929531201</v>
      </c>
      <c r="AC13" s="58">
        <v>2.4112366058499899</v>
      </c>
      <c r="AD13" s="58">
        <v>2.8231347724936402</v>
      </c>
      <c r="AE13" s="58">
        <v>2.8191237441083601</v>
      </c>
      <c r="AF13" s="58">
        <v>2.7947627355448001</v>
      </c>
      <c r="AG13" s="58">
        <v>2.8622860693821899</v>
      </c>
      <c r="AH13" s="58">
        <v>2.9738622316183601</v>
      </c>
      <c r="AI13" s="58">
        <v>3.2917015476207001</v>
      </c>
      <c r="AJ13" s="58">
        <v>3.51057776155027</v>
      </c>
      <c r="AK13" s="58">
        <v>3.5767429873225298</v>
      </c>
      <c r="AL13" s="58">
        <v>3.5672057882347898</v>
      </c>
      <c r="AM13" s="58">
        <v>3.5671485282001401</v>
      </c>
      <c r="AN13" s="58">
        <v>3.3646340973867002</v>
      </c>
      <c r="AO13" s="58">
        <v>3.0702641950931899</v>
      </c>
      <c r="AP13" s="58">
        <v>3.40260251661052</v>
      </c>
      <c r="AQ13" s="58">
        <v>3.47375361962732</v>
      </c>
      <c r="AR13" s="58">
        <v>3.5250520950042099</v>
      </c>
      <c r="AS13" s="58">
        <v>3.9151849196028099</v>
      </c>
      <c r="AT13" s="58">
        <v>3.77527731993924</v>
      </c>
      <c r="AU13" s="58">
        <v>3.7388727533682</v>
      </c>
      <c r="AV13" s="58">
        <v>2.5228304787785598</v>
      </c>
      <c r="AW13" s="58">
        <v>2.4964765508383402</v>
      </c>
      <c r="AX13" s="58">
        <v>2.4196222736298698</v>
      </c>
      <c r="AY13" s="58">
        <v>2.4902416315560201</v>
      </c>
      <c r="AZ13" s="58">
        <v>2.6173612592450701</v>
      </c>
      <c r="BA13" s="58">
        <v>2.7706093233863598</v>
      </c>
      <c r="BB13" s="58">
        <v>2.8499803712635301</v>
      </c>
      <c r="BC13" s="58">
        <v>2.7790746815318701</v>
      </c>
      <c r="BD13" s="58">
        <v>2.89762354591939</v>
      </c>
      <c r="BE13" s="58">
        <v>3.00653666813044</v>
      </c>
      <c r="BF13" s="58">
        <v>3.06362785734862</v>
      </c>
      <c r="BG13" s="58">
        <v>3.0886745208937598</v>
      </c>
      <c r="BH13" s="58">
        <v>3.1902796449976099</v>
      </c>
      <c r="BI13" s="58">
        <v>3.2894013519802701</v>
      </c>
    </row>
    <row r="14" spans="1:61" ht="15" x14ac:dyDescent="0.25">
      <c r="A14" s="52" t="s">
        <v>238</v>
      </c>
      <c r="B14" s="57" t="s">
        <v>215</v>
      </c>
      <c r="C14" s="57" t="s">
        <v>215</v>
      </c>
      <c r="D14" s="57" t="s">
        <v>215</v>
      </c>
      <c r="E14" s="57" t="s">
        <v>215</v>
      </c>
      <c r="F14" s="57" t="s">
        <v>215</v>
      </c>
      <c r="G14" s="57" t="s">
        <v>215</v>
      </c>
      <c r="H14" s="57" t="s">
        <v>215</v>
      </c>
      <c r="I14" s="57" t="s">
        <v>215</v>
      </c>
      <c r="J14" s="57" t="s">
        <v>215</v>
      </c>
      <c r="K14" s="57" t="s">
        <v>215</v>
      </c>
      <c r="L14" s="57" t="s">
        <v>215</v>
      </c>
      <c r="M14" s="57" t="s">
        <v>215</v>
      </c>
      <c r="N14" s="57" t="s">
        <v>215</v>
      </c>
      <c r="O14" s="57" t="s">
        <v>215</v>
      </c>
      <c r="P14" s="57" t="s">
        <v>215</v>
      </c>
      <c r="Q14" s="57" t="s">
        <v>215</v>
      </c>
      <c r="R14" s="57" t="s">
        <v>215</v>
      </c>
      <c r="S14" s="57" t="s">
        <v>215</v>
      </c>
      <c r="T14" s="57" t="s">
        <v>215</v>
      </c>
      <c r="U14" s="57" t="s">
        <v>215</v>
      </c>
      <c r="V14" s="57" t="s">
        <v>215</v>
      </c>
      <c r="W14" s="57" t="s">
        <v>215</v>
      </c>
      <c r="X14" s="57" t="s">
        <v>215</v>
      </c>
      <c r="Y14" s="57" t="s">
        <v>215</v>
      </c>
      <c r="Z14" s="57" t="s">
        <v>215</v>
      </c>
      <c r="AA14" s="58">
        <v>2.1</v>
      </c>
      <c r="AB14" s="58">
        <v>2.1359626833126799</v>
      </c>
      <c r="AC14" s="58">
        <v>2.75123081378511</v>
      </c>
      <c r="AD14" s="58">
        <v>2.78959043445328</v>
      </c>
      <c r="AE14" s="58">
        <v>2.7157904867553602</v>
      </c>
      <c r="AF14" s="58">
        <v>2.6926546437760401</v>
      </c>
      <c r="AG14" s="58">
        <v>2.7023978805416302</v>
      </c>
      <c r="AH14" s="58">
        <v>2.7829486417595501</v>
      </c>
      <c r="AI14" s="58">
        <v>2.9924378754466598</v>
      </c>
      <c r="AJ14" s="58">
        <v>3.13885581888557</v>
      </c>
      <c r="AK14" s="58">
        <v>3.0874404832450102</v>
      </c>
      <c r="AL14" s="58">
        <v>3.0269994684717001</v>
      </c>
      <c r="AM14" s="58">
        <v>4.3532661836703603</v>
      </c>
      <c r="AN14" s="58">
        <v>4.1905987184456697</v>
      </c>
      <c r="AO14" s="58">
        <v>4.5932820256134299</v>
      </c>
      <c r="AP14" s="58">
        <v>5.1746107656151601</v>
      </c>
      <c r="AQ14" s="58">
        <v>5.25705184270522</v>
      </c>
      <c r="AR14" s="58">
        <v>5.2149881023699196</v>
      </c>
      <c r="AS14" s="58">
        <v>5.1746192679784704</v>
      </c>
      <c r="AT14" s="58">
        <v>5.3102091750342204</v>
      </c>
      <c r="AU14" s="58">
        <v>5.2097838577009199</v>
      </c>
      <c r="AV14" s="58">
        <v>5.5190760396181302</v>
      </c>
      <c r="AW14" s="58">
        <v>5.4726975943347203</v>
      </c>
      <c r="AX14" s="58">
        <v>5.4173808334698403</v>
      </c>
      <c r="AY14" s="58">
        <v>5.3746286104057903</v>
      </c>
      <c r="AZ14" s="58">
        <v>5.3002830794668903</v>
      </c>
      <c r="BA14" s="58">
        <v>5.2724985578036003</v>
      </c>
      <c r="BB14" s="58">
        <v>5.2129437384330704</v>
      </c>
      <c r="BC14" s="58">
        <v>4.8826749210118603</v>
      </c>
      <c r="BD14" s="58">
        <v>4.9349053249394199</v>
      </c>
      <c r="BE14" s="58">
        <v>5.04181239219026</v>
      </c>
      <c r="BF14" s="58">
        <v>5.1412890396130004</v>
      </c>
      <c r="BG14" s="58">
        <v>5.2405935844037801</v>
      </c>
      <c r="BH14" s="58">
        <v>5.5633438829038999</v>
      </c>
      <c r="BI14" s="58">
        <v>5.6466514250836903</v>
      </c>
    </row>
    <row r="15" spans="1:61" ht="15" x14ac:dyDescent="0.25">
      <c r="A15" s="52" t="s">
        <v>239</v>
      </c>
      <c r="B15" s="57" t="s">
        <v>215</v>
      </c>
      <c r="C15" s="57" t="s">
        <v>215</v>
      </c>
      <c r="D15" s="57" t="s">
        <v>215</v>
      </c>
      <c r="E15" s="57" t="s">
        <v>215</v>
      </c>
      <c r="F15" s="57" t="s">
        <v>215</v>
      </c>
      <c r="G15" s="57" t="s">
        <v>215</v>
      </c>
      <c r="H15" s="57" t="s">
        <v>215</v>
      </c>
      <c r="I15" s="57" t="s">
        <v>215</v>
      </c>
      <c r="J15" s="57" t="s">
        <v>215</v>
      </c>
      <c r="K15" s="57" t="s">
        <v>215</v>
      </c>
      <c r="L15" s="57" t="s">
        <v>215</v>
      </c>
      <c r="M15" s="57" t="s">
        <v>215</v>
      </c>
      <c r="N15" s="57" t="s">
        <v>215</v>
      </c>
      <c r="O15" s="57" t="s">
        <v>215</v>
      </c>
      <c r="P15" s="57" t="s">
        <v>215</v>
      </c>
      <c r="Q15" s="57" t="s">
        <v>215</v>
      </c>
      <c r="R15" s="57" t="s">
        <v>215</v>
      </c>
      <c r="S15" s="57" t="s">
        <v>215</v>
      </c>
      <c r="T15" s="57" t="s">
        <v>215</v>
      </c>
      <c r="U15" s="57" t="s">
        <v>215</v>
      </c>
      <c r="V15" s="57" t="s">
        <v>215</v>
      </c>
      <c r="W15" s="57" t="s">
        <v>215</v>
      </c>
      <c r="X15" s="57" t="s">
        <v>215</v>
      </c>
      <c r="Y15" s="57" t="s">
        <v>215</v>
      </c>
      <c r="Z15" s="57" t="s">
        <v>215</v>
      </c>
      <c r="AA15" s="58">
        <v>0</v>
      </c>
      <c r="AB15" s="58">
        <v>0.172357807244576</v>
      </c>
      <c r="AC15" s="58">
        <v>0.154068933663388</v>
      </c>
      <c r="AD15" s="58">
        <v>0.15473680329362699</v>
      </c>
      <c r="AE15" s="58">
        <v>0.176274338986048</v>
      </c>
      <c r="AF15" s="58">
        <v>0.158993452567149</v>
      </c>
      <c r="AG15" s="58">
        <v>0.185762271590039</v>
      </c>
      <c r="AH15" s="58">
        <v>0.17352017776870601</v>
      </c>
      <c r="AI15" s="58">
        <v>0.173592812925842</v>
      </c>
      <c r="AJ15" s="58">
        <v>0.18663783923756899</v>
      </c>
      <c r="AK15" s="58">
        <v>0.163477052866529</v>
      </c>
      <c r="AL15" s="58">
        <v>0.15313080835352699</v>
      </c>
      <c r="AM15" s="58">
        <v>0.15592973734932</v>
      </c>
      <c r="AN15" s="58">
        <v>0.57404357224809299</v>
      </c>
      <c r="AO15" s="58">
        <v>0.60433077639118604</v>
      </c>
      <c r="AP15" s="58">
        <v>0.71805673901137301</v>
      </c>
      <c r="AQ15" s="58">
        <v>0.82416153156842997</v>
      </c>
      <c r="AR15" s="58">
        <v>0.83737446593041298</v>
      </c>
      <c r="AS15" s="58">
        <v>0.81439183404855398</v>
      </c>
      <c r="AT15" s="58">
        <v>0.79572229528058203</v>
      </c>
      <c r="AU15" s="58">
        <v>0.76533823015656</v>
      </c>
      <c r="AV15" s="58">
        <v>1.3449820278876401</v>
      </c>
      <c r="AW15" s="58">
        <v>1.3258133780669199</v>
      </c>
      <c r="AX15" s="58">
        <v>1.31901905651627</v>
      </c>
      <c r="AY15" s="58">
        <v>1.35353657761353</v>
      </c>
      <c r="AZ15" s="58">
        <v>1.3915954598142799</v>
      </c>
      <c r="BA15" s="58">
        <v>2.0214019742605398</v>
      </c>
      <c r="BB15" s="58">
        <v>1.8482419826453</v>
      </c>
      <c r="BC15" s="58">
        <v>1.35618115582654</v>
      </c>
      <c r="BD15" s="58">
        <v>1.28606344644585</v>
      </c>
      <c r="BE15" s="58">
        <v>1.32218231668159</v>
      </c>
      <c r="BF15" s="58">
        <v>1.36612865428268</v>
      </c>
      <c r="BG15" s="58">
        <v>1.3740250309339499</v>
      </c>
      <c r="BH15" s="58">
        <v>1.39507663883802</v>
      </c>
      <c r="BI15" s="58">
        <v>1.4192707352684399</v>
      </c>
    </row>
    <row r="16" spans="1:61" ht="15" x14ac:dyDescent="0.25">
      <c r="A16" s="62" t="s">
        <v>240</v>
      </c>
      <c r="B16" s="57" t="s">
        <v>215</v>
      </c>
      <c r="C16" s="57" t="s">
        <v>215</v>
      </c>
      <c r="D16" s="57" t="s">
        <v>215</v>
      </c>
      <c r="E16" s="57" t="s">
        <v>215</v>
      </c>
      <c r="F16" s="57" t="s">
        <v>215</v>
      </c>
      <c r="G16" s="57" t="s">
        <v>215</v>
      </c>
      <c r="H16" s="57" t="s">
        <v>215</v>
      </c>
      <c r="I16" s="57" t="s">
        <v>215</v>
      </c>
      <c r="J16" s="57" t="s">
        <v>215</v>
      </c>
      <c r="K16" s="57" t="s">
        <v>215</v>
      </c>
      <c r="L16" s="57" t="s">
        <v>215</v>
      </c>
      <c r="M16" s="57" t="s">
        <v>215</v>
      </c>
      <c r="N16" s="57" t="s">
        <v>215</v>
      </c>
      <c r="O16" s="57" t="s">
        <v>215</v>
      </c>
      <c r="P16" s="57" t="s">
        <v>215</v>
      </c>
      <c r="Q16" s="57" t="s">
        <v>215</v>
      </c>
      <c r="R16" s="57" t="s">
        <v>215</v>
      </c>
      <c r="S16" s="57" t="s">
        <v>215</v>
      </c>
      <c r="T16" s="57" t="s">
        <v>215</v>
      </c>
      <c r="U16" s="57" t="s">
        <v>215</v>
      </c>
      <c r="V16" s="57" t="s">
        <v>215</v>
      </c>
      <c r="W16" s="57" t="s">
        <v>215</v>
      </c>
      <c r="X16" s="57" t="s">
        <v>215</v>
      </c>
      <c r="Y16" s="57" t="s">
        <v>215</v>
      </c>
      <c r="Z16" s="57" t="s">
        <v>215</v>
      </c>
      <c r="AA16" s="58">
        <v>13.9</v>
      </c>
      <c r="AB16" s="58">
        <v>14.2920449794041</v>
      </c>
      <c r="AC16" s="58">
        <v>13.5988991231831</v>
      </c>
      <c r="AD16" s="58">
        <v>12.2926468241349</v>
      </c>
      <c r="AE16" s="58">
        <v>11.8440680080394</v>
      </c>
      <c r="AF16" s="58">
        <v>11.3711286359068</v>
      </c>
      <c r="AG16" s="58">
        <v>10.886107736169899</v>
      </c>
      <c r="AH16" s="58">
        <v>11.3825497850543</v>
      </c>
      <c r="AI16" s="58">
        <v>11.395483293753699</v>
      </c>
      <c r="AJ16" s="58">
        <v>11.607474135036201</v>
      </c>
      <c r="AK16" s="58">
        <v>11.4706725032995</v>
      </c>
      <c r="AL16" s="58">
        <v>11.1510661934285</v>
      </c>
      <c r="AM16" s="58">
        <v>11.1978335743553</v>
      </c>
      <c r="AN16" s="58">
        <v>10.6240451991717</v>
      </c>
      <c r="AO16" s="58">
        <v>10.9996171311306</v>
      </c>
      <c r="AP16" s="58">
        <v>11.963813085693699</v>
      </c>
      <c r="AQ16" s="58">
        <v>12.365433920484699</v>
      </c>
      <c r="AR16" s="58">
        <v>12.3852595661323</v>
      </c>
      <c r="AS16" s="58">
        <v>12.506291404976499</v>
      </c>
      <c r="AT16" s="58">
        <v>12.8796856729483</v>
      </c>
      <c r="AU16" s="58">
        <v>12.680928851814199</v>
      </c>
      <c r="AV16" s="58">
        <v>12.427392366620101</v>
      </c>
      <c r="AW16" s="58">
        <v>12.285739578862101</v>
      </c>
      <c r="AX16" s="58">
        <v>11.8621155451736</v>
      </c>
      <c r="AY16" s="58">
        <v>11.4382142039748</v>
      </c>
      <c r="AZ16" s="58">
        <v>11.1317994327798</v>
      </c>
      <c r="BA16" s="58">
        <v>12.217577827575701</v>
      </c>
      <c r="BB16" s="58">
        <v>11.757389042233401</v>
      </c>
      <c r="BC16" s="58">
        <v>11.249576391684499</v>
      </c>
      <c r="BD16" s="58">
        <v>11.464214766264201</v>
      </c>
      <c r="BE16" s="58">
        <v>12.481826977778899</v>
      </c>
      <c r="BF16" s="58">
        <v>12.4537859180372</v>
      </c>
      <c r="BG16" s="58">
        <v>13.194871756724</v>
      </c>
      <c r="BH16" s="58">
        <v>12.7348212213587</v>
      </c>
      <c r="BI16" s="58">
        <v>12.6598367518753</v>
      </c>
    </row>
    <row r="17" spans="1:61" ht="15" x14ac:dyDescent="0.25">
      <c r="A17" s="62" t="s">
        <v>241</v>
      </c>
      <c r="B17" s="57" t="s">
        <v>215</v>
      </c>
      <c r="C17" s="57" t="s">
        <v>215</v>
      </c>
      <c r="D17" s="57" t="s">
        <v>215</v>
      </c>
      <c r="E17" s="57" t="s">
        <v>215</v>
      </c>
      <c r="F17" s="57" t="s">
        <v>215</v>
      </c>
      <c r="G17" s="57" t="s">
        <v>215</v>
      </c>
      <c r="H17" s="57" t="s">
        <v>215</v>
      </c>
      <c r="I17" s="57" t="s">
        <v>215</v>
      </c>
      <c r="J17" s="57" t="s">
        <v>215</v>
      </c>
      <c r="K17" s="57" t="s">
        <v>215</v>
      </c>
      <c r="L17" s="57" t="s">
        <v>215</v>
      </c>
      <c r="M17" s="57" t="s">
        <v>215</v>
      </c>
      <c r="N17" s="57" t="s">
        <v>215</v>
      </c>
      <c r="O17" s="57" t="s">
        <v>215</v>
      </c>
      <c r="P17" s="57" t="s">
        <v>215</v>
      </c>
      <c r="Q17" s="57" t="s">
        <v>215</v>
      </c>
      <c r="R17" s="57" t="s">
        <v>215</v>
      </c>
      <c r="S17" s="57" t="s">
        <v>215</v>
      </c>
      <c r="T17" s="57" t="s">
        <v>215</v>
      </c>
      <c r="U17" s="57" t="s">
        <v>215</v>
      </c>
      <c r="V17" s="57" t="s">
        <v>215</v>
      </c>
      <c r="W17" s="57" t="s">
        <v>215</v>
      </c>
      <c r="X17" s="57" t="s">
        <v>215</v>
      </c>
      <c r="Y17" s="57" t="s">
        <v>215</v>
      </c>
      <c r="Z17" s="57" t="s">
        <v>215</v>
      </c>
      <c r="AA17" s="58">
        <v>5.3</v>
      </c>
      <c r="AB17" s="58">
        <v>5.2405278506620103</v>
      </c>
      <c r="AC17" s="58">
        <v>5.2018534607587599</v>
      </c>
      <c r="AD17" s="58">
        <v>5.0354379700265097</v>
      </c>
      <c r="AE17" s="58">
        <v>4.8450127773598899</v>
      </c>
      <c r="AF17" s="58">
        <v>4.7457651323477803</v>
      </c>
      <c r="AG17" s="58">
        <v>4.5547124998064996</v>
      </c>
      <c r="AH17" s="58">
        <v>4.5138018929848602</v>
      </c>
      <c r="AI17" s="58">
        <v>4.5557674373286199</v>
      </c>
      <c r="AJ17" s="58">
        <v>4.6484664042213897</v>
      </c>
      <c r="AK17" s="58">
        <v>4.5773581427198096</v>
      </c>
      <c r="AL17" s="58">
        <v>4.4720694530320699</v>
      </c>
      <c r="AM17" s="58">
        <v>4.3391370071019502</v>
      </c>
      <c r="AN17" s="58">
        <v>4.2492071775520897</v>
      </c>
      <c r="AO17" s="58">
        <v>4.2452084219383099</v>
      </c>
      <c r="AP17" s="58">
        <v>4.5587481532848901</v>
      </c>
      <c r="AQ17" s="58">
        <v>4.6161093222398604</v>
      </c>
      <c r="AR17" s="58">
        <v>4.7200284140710602</v>
      </c>
      <c r="AS17" s="58">
        <v>4.90085562537221</v>
      </c>
      <c r="AT17" s="58">
        <v>5.0227850839960499</v>
      </c>
      <c r="AU17" s="58">
        <v>5.1138548864103601</v>
      </c>
      <c r="AV17" s="58">
        <v>5.1851110237065203</v>
      </c>
      <c r="AW17" s="58">
        <v>5.1877027358034802</v>
      </c>
      <c r="AX17" s="58">
        <v>5.0347534363883604</v>
      </c>
      <c r="AY17" s="58">
        <v>4.8936010761197197</v>
      </c>
      <c r="AZ17" s="58">
        <v>4.8041197107139704</v>
      </c>
      <c r="BA17" s="58">
        <v>5.0944133414496404</v>
      </c>
      <c r="BB17" s="58">
        <v>4.8559250743087903</v>
      </c>
      <c r="BC17" s="58">
        <v>4.4633837113360597</v>
      </c>
      <c r="BD17" s="58">
        <v>4.5233275789879901</v>
      </c>
      <c r="BE17" s="58">
        <v>4.6325170142871599</v>
      </c>
      <c r="BF17" s="58">
        <v>4.7242930291644196</v>
      </c>
      <c r="BG17" s="58">
        <v>4.8178374581700503</v>
      </c>
      <c r="BH17" s="58">
        <v>4.9090209053355798</v>
      </c>
      <c r="BI17" s="58">
        <v>4.9517863684683299</v>
      </c>
    </row>
    <row r="18" spans="1:61" ht="15" x14ac:dyDescent="0.25">
      <c r="A18" s="62" t="s">
        <v>242</v>
      </c>
      <c r="B18" s="57" t="s">
        <v>215</v>
      </c>
      <c r="C18" s="57" t="s">
        <v>215</v>
      </c>
      <c r="D18" s="57" t="s">
        <v>215</v>
      </c>
      <c r="E18" s="57" t="s">
        <v>215</v>
      </c>
      <c r="F18" s="57" t="s">
        <v>215</v>
      </c>
      <c r="G18" s="57" t="s">
        <v>215</v>
      </c>
      <c r="H18" s="57" t="s">
        <v>215</v>
      </c>
      <c r="I18" s="57" t="s">
        <v>215</v>
      </c>
      <c r="J18" s="57" t="s">
        <v>215</v>
      </c>
      <c r="K18" s="57" t="s">
        <v>215</v>
      </c>
      <c r="L18" s="57" t="s">
        <v>215</v>
      </c>
      <c r="M18" s="57" t="s">
        <v>215</v>
      </c>
      <c r="N18" s="57" t="s">
        <v>215</v>
      </c>
      <c r="O18" s="57" t="s">
        <v>215</v>
      </c>
      <c r="P18" s="57" t="s">
        <v>215</v>
      </c>
      <c r="Q18" s="57" t="s">
        <v>215</v>
      </c>
      <c r="R18" s="57" t="s">
        <v>215</v>
      </c>
      <c r="S18" s="57" t="s">
        <v>215</v>
      </c>
      <c r="T18" s="57" t="s">
        <v>215</v>
      </c>
      <c r="U18" s="57" t="s">
        <v>215</v>
      </c>
      <c r="V18" s="57" t="s">
        <v>215</v>
      </c>
      <c r="W18" s="57" t="s">
        <v>215</v>
      </c>
      <c r="X18" s="57" t="s">
        <v>215</v>
      </c>
      <c r="Y18" s="57" t="s">
        <v>215</v>
      </c>
      <c r="Z18" s="57" t="s">
        <v>215</v>
      </c>
      <c r="AA18" s="58">
        <v>2.9</v>
      </c>
      <c r="AB18" s="58">
        <v>2.8505606046138401</v>
      </c>
      <c r="AC18" s="58">
        <v>3.1057982428208799</v>
      </c>
      <c r="AD18" s="58">
        <v>2.6763884465726102</v>
      </c>
      <c r="AE18" s="58">
        <v>2.2519829104657898</v>
      </c>
      <c r="AF18" s="58">
        <v>1.9346750732561899</v>
      </c>
      <c r="AG18" s="58">
        <v>1.69646789540094</v>
      </c>
      <c r="AH18" s="58">
        <v>1.6575737502798</v>
      </c>
      <c r="AI18" s="58">
        <v>1.70251512554521</v>
      </c>
      <c r="AJ18" s="58">
        <v>1.9637529134698699</v>
      </c>
      <c r="AK18" s="58">
        <v>2.0119166131368198</v>
      </c>
      <c r="AL18" s="58">
        <v>1.9415992238376401</v>
      </c>
      <c r="AM18" s="58">
        <v>1.7643918269262899</v>
      </c>
      <c r="AN18" s="58">
        <v>1.49893621457027</v>
      </c>
      <c r="AO18" s="58">
        <v>1.36066537959684</v>
      </c>
      <c r="AP18" s="58">
        <v>1.76015157916131</v>
      </c>
      <c r="AQ18" s="58">
        <v>1.99184475803339</v>
      </c>
      <c r="AR18" s="58">
        <v>1.9924910024651199</v>
      </c>
      <c r="AS18" s="58">
        <v>2.1823612343368302</v>
      </c>
      <c r="AT18" s="58">
        <v>2.3800759352552001</v>
      </c>
      <c r="AU18" s="58">
        <v>2.1502239079789001</v>
      </c>
      <c r="AV18" s="58">
        <v>1.98262237637216</v>
      </c>
      <c r="AW18" s="58">
        <v>1.87454438157393</v>
      </c>
      <c r="AX18" s="58">
        <v>1.7429324468843099</v>
      </c>
      <c r="AY18" s="58">
        <v>1.63945670688567</v>
      </c>
      <c r="AZ18" s="58">
        <v>1.4648690536017901</v>
      </c>
      <c r="BA18" s="58">
        <v>1.5431195290049899</v>
      </c>
      <c r="BB18" s="58">
        <v>1.32667825762591</v>
      </c>
      <c r="BC18" s="58">
        <v>1.03217957615237</v>
      </c>
      <c r="BD18" s="58">
        <v>1.0643509413610399</v>
      </c>
      <c r="BE18" s="58">
        <v>1.1037522434962701</v>
      </c>
      <c r="BF18" s="58">
        <v>1.1322033164433301</v>
      </c>
      <c r="BG18" s="58">
        <v>1.16806396651841</v>
      </c>
      <c r="BH18" s="58">
        <v>1.1519224738595499</v>
      </c>
      <c r="BI18" s="58">
        <v>1.18104233203061</v>
      </c>
    </row>
    <row r="19" spans="1:61" ht="15" x14ac:dyDescent="0.25">
      <c r="A19" s="52" t="s">
        <v>243</v>
      </c>
      <c r="B19" s="57" t="s">
        <v>215</v>
      </c>
      <c r="C19" s="57" t="s">
        <v>215</v>
      </c>
      <c r="D19" s="57" t="s">
        <v>215</v>
      </c>
      <c r="E19" s="57" t="s">
        <v>215</v>
      </c>
      <c r="F19" s="57" t="s">
        <v>215</v>
      </c>
      <c r="G19" s="57" t="s">
        <v>215</v>
      </c>
      <c r="H19" s="57" t="s">
        <v>215</v>
      </c>
      <c r="I19" s="57" t="s">
        <v>215</v>
      </c>
      <c r="J19" s="57" t="s">
        <v>215</v>
      </c>
      <c r="K19" s="57" t="s">
        <v>215</v>
      </c>
      <c r="L19" s="57" t="s">
        <v>215</v>
      </c>
      <c r="M19" s="57" t="s">
        <v>215</v>
      </c>
      <c r="N19" s="57" t="s">
        <v>215</v>
      </c>
      <c r="O19" s="57" t="s">
        <v>215</v>
      </c>
      <c r="P19" s="57" t="s">
        <v>215</v>
      </c>
      <c r="Q19" s="57" t="s">
        <v>215</v>
      </c>
      <c r="R19" s="57" t="s">
        <v>215</v>
      </c>
      <c r="S19" s="57" t="s">
        <v>215</v>
      </c>
      <c r="T19" s="57" t="s">
        <v>215</v>
      </c>
      <c r="U19" s="57" t="s">
        <v>215</v>
      </c>
      <c r="V19" s="57" t="s">
        <v>215</v>
      </c>
      <c r="W19" s="57" t="s">
        <v>215</v>
      </c>
      <c r="X19" s="57" t="s">
        <v>215</v>
      </c>
      <c r="Y19" s="57" t="s">
        <v>215</v>
      </c>
      <c r="Z19" s="57" t="s">
        <v>215</v>
      </c>
      <c r="AA19" s="58">
        <v>1</v>
      </c>
      <c r="AB19" s="58">
        <v>2.7386082137941301</v>
      </c>
      <c r="AC19" s="58">
        <v>2.5948450622646999</v>
      </c>
      <c r="AD19" s="58">
        <v>2.5152843153167801</v>
      </c>
      <c r="AE19" s="58">
        <v>2.43365017133566</v>
      </c>
      <c r="AF19" s="58">
        <v>2.3482480964814298</v>
      </c>
      <c r="AG19" s="58">
        <v>2.25059764568512</v>
      </c>
      <c r="AH19" s="58">
        <v>2.2273942365630601</v>
      </c>
      <c r="AI19" s="58">
        <v>2.1944676986126499</v>
      </c>
      <c r="AJ19" s="58">
        <v>2.2198442032546</v>
      </c>
      <c r="AK19" s="58">
        <v>2.1001819144437501</v>
      </c>
      <c r="AL19" s="58">
        <v>1.91675615926416</v>
      </c>
      <c r="AM19" s="58">
        <v>1.7136952628676101</v>
      </c>
      <c r="AN19" s="58">
        <v>1.67411986672715</v>
      </c>
      <c r="AO19" s="58">
        <v>1.6768028202116101</v>
      </c>
      <c r="AP19" s="58">
        <v>1.7246057828580399</v>
      </c>
      <c r="AQ19" s="58">
        <v>1.6921660535863301</v>
      </c>
      <c r="AR19" s="58">
        <v>1.6437174266526899</v>
      </c>
      <c r="AS19" s="58">
        <v>1.6100706137246601</v>
      </c>
      <c r="AT19" s="58">
        <v>1.6064498417624999</v>
      </c>
      <c r="AU19" s="58">
        <v>1.91548523986554</v>
      </c>
      <c r="AV19" s="58">
        <v>1.87106232616011</v>
      </c>
      <c r="AW19" s="58">
        <v>1.8656576528200699</v>
      </c>
      <c r="AX19" s="58">
        <v>1.8425514178017</v>
      </c>
      <c r="AY19" s="58">
        <v>2.08939440321282</v>
      </c>
      <c r="AZ19" s="58">
        <v>2.0721142200166902</v>
      </c>
      <c r="BA19" s="58">
        <v>2.22087443031785</v>
      </c>
      <c r="BB19" s="58">
        <v>2.1118075262190699</v>
      </c>
      <c r="BC19" s="58">
        <v>1.9806559537950901</v>
      </c>
      <c r="BD19" s="58">
        <v>2.2158098312200698</v>
      </c>
      <c r="BE19" s="58">
        <v>2.2601976357390199</v>
      </c>
      <c r="BF19" s="58">
        <v>2.3009138430135199</v>
      </c>
      <c r="BG19" s="58">
        <v>2.3179719135608501</v>
      </c>
      <c r="BH19" s="58">
        <v>2.3392117422294798</v>
      </c>
      <c r="BI19" s="58">
        <v>2.3857985409025799</v>
      </c>
    </row>
    <row r="20" spans="1:61" ht="15" x14ac:dyDescent="0.25">
      <c r="A20" s="52" t="s">
        <v>76</v>
      </c>
      <c r="B20" s="57" t="s">
        <v>215</v>
      </c>
      <c r="C20" s="57" t="s">
        <v>215</v>
      </c>
      <c r="D20" s="57" t="s">
        <v>215</v>
      </c>
      <c r="E20" s="57" t="s">
        <v>215</v>
      </c>
      <c r="F20" s="57" t="s">
        <v>215</v>
      </c>
      <c r="G20" s="57" t="s">
        <v>215</v>
      </c>
      <c r="H20" s="57" t="s">
        <v>215</v>
      </c>
      <c r="I20" s="57" t="s">
        <v>215</v>
      </c>
      <c r="J20" s="57" t="s">
        <v>215</v>
      </c>
      <c r="K20" s="57" t="s">
        <v>215</v>
      </c>
      <c r="L20" s="57" t="s">
        <v>215</v>
      </c>
      <c r="M20" s="57" t="s">
        <v>215</v>
      </c>
      <c r="N20" s="57" t="s">
        <v>215</v>
      </c>
      <c r="O20" s="57" t="s">
        <v>215</v>
      </c>
      <c r="P20" s="57" t="s">
        <v>215</v>
      </c>
      <c r="Q20" s="57" t="s">
        <v>215</v>
      </c>
      <c r="R20" s="57" t="s">
        <v>215</v>
      </c>
      <c r="S20" s="57" t="s">
        <v>215</v>
      </c>
      <c r="T20" s="57" t="s">
        <v>215</v>
      </c>
      <c r="U20" s="57" t="s">
        <v>215</v>
      </c>
      <c r="V20" s="57" t="s">
        <v>215</v>
      </c>
      <c r="W20" s="57" t="s">
        <v>215</v>
      </c>
      <c r="X20" s="57" t="s">
        <v>215</v>
      </c>
      <c r="Y20" s="57" t="s">
        <v>215</v>
      </c>
      <c r="Z20" s="57" t="s">
        <v>215</v>
      </c>
      <c r="AA20" s="58">
        <v>4.7</v>
      </c>
      <c r="AB20" s="58">
        <v>3.4623483103341299</v>
      </c>
      <c r="AC20" s="58">
        <v>2.6964023573387701</v>
      </c>
      <c r="AD20" s="58">
        <v>2.0655360922189998</v>
      </c>
      <c r="AE20" s="58">
        <v>2.31342214887803</v>
      </c>
      <c r="AF20" s="58">
        <v>2.3424403338214299</v>
      </c>
      <c r="AG20" s="58">
        <v>2.38432969527737</v>
      </c>
      <c r="AH20" s="58">
        <v>2.9837799052265499</v>
      </c>
      <c r="AI20" s="58">
        <v>2.9427330322672298</v>
      </c>
      <c r="AJ20" s="58">
        <v>2.77541061409039</v>
      </c>
      <c r="AK20" s="58">
        <v>2.7812158329991301</v>
      </c>
      <c r="AL20" s="58">
        <v>2.8206413572946798</v>
      </c>
      <c r="AM20" s="58">
        <v>3.38060947745941</v>
      </c>
      <c r="AN20" s="58">
        <v>3.2017819403222298</v>
      </c>
      <c r="AO20" s="58">
        <v>3.7169405093838201</v>
      </c>
      <c r="AP20" s="58">
        <v>3.9203075703894998</v>
      </c>
      <c r="AQ20" s="58">
        <v>4.0653137866251097</v>
      </c>
      <c r="AR20" s="58">
        <v>4.0290227229434503</v>
      </c>
      <c r="AS20" s="58">
        <v>3.8130039315428301</v>
      </c>
      <c r="AT20" s="58">
        <v>3.8703748119345902</v>
      </c>
      <c r="AU20" s="58">
        <v>3.5013648175593999</v>
      </c>
      <c r="AV20" s="58">
        <v>3.3885966403813299</v>
      </c>
      <c r="AW20" s="58">
        <v>3.3578348086646601</v>
      </c>
      <c r="AX20" s="58">
        <v>3.2418782440992802</v>
      </c>
      <c r="AY20" s="58">
        <v>2.8157620177565601</v>
      </c>
      <c r="AZ20" s="58">
        <v>2.79069644844737</v>
      </c>
      <c r="BA20" s="58">
        <v>3.3591705268032102</v>
      </c>
      <c r="BB20" s="58">
        <v>3.4629781840796099</v>
      </c>
      <c r="BC20" s="58">
        <v>3.7733571504009902</v>
      </c>
      <c r="BD20" s="58">
        <v>3.6607264146951199</v>
      </c>
      <c r="BE20" s="58">
        <v>4.48536008425648</v>
      </c>
      <c r="BF20" s="58">
        <v>4.2963757294158702</v>
      </c>
      <c r="BG20" s="58">
        <v>4.8909984184746902</v>
      </c>
      <c r="BH20" s="58">
        <v>4.3346660999340703</v>
      </c>
      <c r="BI20" s="58">
        <v>4.1412095104737503</v>
      </c>
    </row>
    <row r="21" spans="1:61" ht="15" x14ac:dyDescent="0.25">
      <c r="A21" s="62" t="s">
        <v>244</v>
      </c>
      <c r="B21" s="57" t="s">
        <v>215</v>
      </c>
      <c r="C21" s="57" t="s">
        <v>215</v>
      </c>
      <c r="D21" s="57" t="s">
        <v>215</v>
      </c>
      <c r="E21" s="57" t="s">
        <v>215</v>
      </c>
      <c r="F21" s="57" t="s">
        <v>215</v>
      </c>
      <c r="G21" s="57" t="s">
        <v>215</v>
      </c>
      <c r="H21" s="57" t="s">
        <v>215</v>
      </c>
      <c r="I21" s="57" t="s">
        <v>215</v>
      </c>
      <c r="J21" s="57" t="s">
        <v>215</v>
      </c>
      <c r="K21" s="57" t="s">
        <v>215</v>
      </c>
      <c r="L21" s="57" t="s">
        <v>215</v>
      </c>
      <c r="M21" s="57" t="s">
        <v>215</v>
      </c>
      <c r="N21" s="57" t="s">
        <v>215</v>
      </c>
      <c r="O21" s="57" t="s">
        <v>215</v>
      </c>
      <c r="P21" s="57" t="s">
        <v>215</v>
      </c>
      <c r="Q21" s="57" t="s">
        <v>215</v>
      </c>
      <c r="R21" s="57" t="s">
        <v>215</v>
      </c>
      <c r="S21" s="57" t="s">
        <v>215</v>
      </c>
      <c r="T21" s="57" t="s">
        <v>215</v>
      </c>
      <c r="U21" s="57" t="s">
        <v>215</v>
      </c>
      <c r="V21" s="57" t="s">
        <v>215</v>
      </c>
      <c r="W21" s="57" t="s">
        <v>215</v>
      </c>
      <c r="X21" s="57" t="s">
        <v>215</v>
      </c>
      <c r="Y21" s="57" t="s">
        <v>215</v>
      </c>
      <c r="Z21" s="57" t="s">
        <v>215</v>
      </c>
      <c r="AA21" s="58">
        <v>6.9</v>
      </c>
      <c r="AB21" s="58">
        <v>6.7622955964653801</v>
      </c>
      <c r="AC21" s="58">
        <v>1.8835619263871199</v>
      </c>
      <c r="AD21" s="58">
        <v>2.02184151582169</v>
      </c>
      <c r="AE21" s="58">
        <v>2.2487493149360498</v>
      </c>
      <c r="AF21" s="58">
        <v>2.1480637556159698</v>
      </c>
      <c r="AG21" s="58">
        <v>2.0221409873710301</v>
      </c>
      <c r="AH21" s="58">
        <v>2.1627775521669799</v>
      </c>
      <c r="AI21" s="58">
        <v>1.8860450150538699</v>
      </c>
      <c r="AJ21" s="58">
        <v>1.84170150426645</v>
      </c>
      <c r="AK21" s="58">
        <v>1.7743450722145799</v>
      </c>
      <c r="AL21" s="58">
        <v>1.5651048973936399</v>
      </c>
      <c r="AM21" s="58">
        <v>1.5504353165286</v>
      </c>
      <c r="AN21" s="58">
        <v>1.4244212031575201</v>
      </c>
      <c r="AO21" s="58">
        <v>1.4626061926679099</v>
      </c>
      <c r="AP21" s="58">
        <v>2.1929083806477201</v>
      </c>
      <c r="AQ21" s="58">
        <v>2.04581346011389</v>
      </c>
      <c r="AR21" s="58">
        <v>1.7132232293627001</v>
      </c>
      <c r="AS21" s="58">
        <v>1.6532063490557201</v>
      </c>
      <c r="AT21" s="58">
        <v>1.6332006072121501</v>
      </c>
      <c r="AU21" s="58">
        <v>1.38840974511158</v>
      </c>
      <c r="AV21" s="58">
        <v>1.38723514948664</v>
      </c>
      <c r="AW21" s="58">
        <v>1.4681333448953999</v>
      </c>
      <c r="AX21" s="58">
        <v>1.3344836922152401</v>
      </c>
      <c r="AY21" s="58">
        <v>1.4909844565157999</v>
      </c>
      <c r="AZ21" s="58">
        <v>1.4670525468315501</v>
      </c>
      <c r="BA21" s="58">
        <v>3.9453248318518601</v>
      </c>
      <c r="BB21" s="58">
        <v>3.4808052148530599</v>
      </c>
      <c r="BC21" s="58">
        <v>2.3421208392758102</v>
      </c>
      <c r="BD21" s="58">
        <v>2.0371091499798899</v>
      </c>
      <c r="BE21" s="58">
        <v>1.6254750000757501</v>
      </c>
      <c r="BF21" s="58">
        <v>2.0298147058565998</v>
      </c>
      <c r="BG21" s="58">
        <v>1.89534753367311</v>
      </c>
      <c r="BH21" s="58">
        <v>1.6595872865760899</v>
      </c>
      <c r="BI21" s="58">
        <v>1.5604703160636899</v>
      </c>
    </row>
    <row r="22" spans="1:61" ht="15" x14ac:dyDescent="0.25">
      <c r="A22" s="62" t="s">
        <v>245</v>
      </c>
      <c r="B22" s="57" t="s">
        <v>215</v>
      </c>
      <c r="C22" s="57" t="s">
        <v>215</v>
      </c>
      <c r="D22" s="57" t="s">
        <v>215</v>
      </c>
      <c r="E22" s="57" t="s">
        <v>215</v>
      </c>
      <c r="F22" s="57" t="s">
        <v>215</v>
      </c>
      <c r="G22" s="57" t="s">
        <v>215</v>
      </c>
      <c r="H22" s="57" t="s">
        <v>215</v>
      </c>
      <c r="I22" s="57" t="s">
        <v>215</v>
      </c>
      <c r="J22" s="57" t="s">
        <v>215</v>
      </c>
      <c r="K22" s="57" t="s">
        <v>215</v>
      </c>
      <c r="L22" s="57" t="s">
        <v>215</v>
      </c>
      <c r="M22" s="57" t="s">
        <v>215</v>
      </c>
      <c r="N22" s="57" t="s">
        <v>215</v>
      </c>
      <c r="O22" s="57" t="s">
        <v>215</v>
      </c>
      <c r="P22" s="57" t="s">
        <v>215</v>
      </c>
      <c r="Q22" s="57" t="s">
        <v>215</v>
      </c>
      <c r="R22" s="57" t="s">
        <v>215</v>
      </c>
      <c r="S22" s="57" t="s">
        <v>215</v>
      </c>
      <c r="T22" s="57" t="s">
        <v>215</v>
      </c>
      <c r="U22" s="57" t="s">
        <v>215</v>
      </c>
      <c r="V22" s="57" t="s">
        <v>215</v>
      </c>
      <c r="W22" s="57" t="s">
        <v>215</v>
      </c>
      <c r="X22" s="57" t="s">
        <v>215</v>
      </c>
      <c r="Y22" s="57" t="s">
        <v>215</v>
      </c>
      <c r="Z22" s="57" t="s">
        <v>215</v>
      </c>
      <c r="AA22" s="58">
        <v>2.2999999999999998</v>
      </c>
      <c r="AB22" s="58">
        <v>2.21667958382328</v>
      </c>
      <c r="AC22" s="58">
        <v>2.2290762117763099</v>
      </c>
      <c r="AD22" s="58">
        <v>2.22366499409353</v>
      </c>
      <c r="AE22" s="58">
        <v>2.1434052443224099</v>
      </c>
      <c r="AF22" s="58">
        <v>2.07881600105399</v>
      </c>
      <c r="AG22" s="58">
        <v>2.05886454264503</v>
      </c>
      <c r="AH22" s="58">
        <v>1.95448302367795</v>
      </c>
      <c r="AI22" s="58">
        <v>1.8560312617067301</v>
      </c>
      <c r="AJ22" s="58">
        <v>1.7327602562197</v>
      </c>
      <c r="AK22" s="58">
        <v>1.81705991312088</v>
      </c>
      <c r="AL22" s="58">
        <v>2.00697134683096</v>
      </c>
      <c r="AM22" s="58">
        <v>1.9385677254646201</v>
      </c>
      <c r="AN22" s="58">
        <v>1.88286301113085</v>
      </c>
      <c r="AO22" s="58">
        <v>2.0531276802241698</v>
      </c>
      <c r="AP22" s="58">
        <v>1.6135251338163401</v>
      </c>
      <c r="AQ22" s="58">
        <v>1.94145769716798</v>
      </c>
      <c r="AR22" s="58">
        <v>1.8092629028140099</v>
      </c>
      <c r="AS22" s="58">
        <v>1.71322572545173</v>
      </c>
      <c r="AT22" s="58">
        <v>1.7697692241615799</v>
      </c>
      <c r="AU22" s="58">
        <v>2.0456008730940698</v>
      </c>
      <c r="AV22" s="58">
        <v>1.9974970770076399</v>
      </c>
      <c r="AW22" s="58">
        <v>1.49199849139748</v>
      </c>
      <c r="AX22" s="58">
        <v>1.60708836511035</v>
      </c>
      <c r="AY22" s="58">
        <v>1.74488394691441</v>
      </c>
      <c r="AZ22" s="58">
        <v>1.7124084106055699</v>
      </c>
      <c r="BA22" s="58">
        <v>1.9760846815019</v>
      </c>
      <c r="BB22" s="58">
        <v>1.8523919152547299</v>
      </c>
      <c r="BC22" s="58">
        <v>1.9207703230267501</v>
      </c>
      <c r="BD22" s="58">
        <v>1.7662998781396499</v>
      </c>
      <c r="BE22" s="58">
        <v>1.61137529226471</v>
      </c>
      <c r="BF22" s="58">
        <v>1.56549467103439</v>
      </c>
      <c r="BG22" s="58">
        <v>1.7819916185064699</v>
      </c>
      <c r="BH22" s="58">
        <v>1.5414478949986801</v>
      </c>
      <c r="BI22" s="58">
        <v>1.64965951635729</v>
      </c>
    </row>
    <row r="23" spans="1:61" ht="15" x14ac:dyDescent="0.25">
      <c r="A23" s="62" t="s">
        <v>246</v>
      </c>
      <c r="B23" s="58">
        <v>2.750822436395497</v>
      </c>
      <c r="C23" s="58">
        <v>2.6986135963572351</v>
      </c>
      <c r="D23" s="58">
        <v>2.5470295429568814</v>
      </c>
      <c r="E23" s="58">
        <v>2.5487137754871378</v>
      </c>
      <c r="F23" s="58">
        <v>2.7364397415861199</v>
      </c>
      <c r="G23" s="58">
        <v>2.779877609791217</v>
      </c>
      <c r="H23" s="58">
        <v>2.7925416393546199</v>
      </c>
      <c r="I23" s="58">
        <v>2.8481683041747323</v>
      </c>
      <c r="J23" s="58">
        <v>2.9910714285714288</v>
      </c>
      <c r="K23" s="58">
        <v>3.1253944611345332</v>
      </c>
      <c r="L23" s="58">
        <v>3.4945795968062936</v>
      </c>
      <c r="M23" s="58">
        <v>4.1271197253024612</v>
      </c>
      <c r="N23" s="58">
        <v>4.8023660254208176</v>
      </c>
      <c r="O23" s="58">
        <v>5.2610550130242117</v>
      </c>
      <c r="P23" s="58">
        <v>5.5919757461217419</v>
      </c>
      <c r="Q23" s="58">
        <v>5.8817368120358022</v>
      </c>
      <c r="R23" s="58">
        <v>5.8617576059115111</v>
      </c>
      <c r="S23" s="58">
        <v>5.759831224396077</v>
      </c>
      <c r="T23" s="58">
        <v>5.6677224401836961</v>
      </c>
      <c r="U23" s="58">
        <v>5.3892559609307673</v>
      </c>
      <c r="V23" s="58">
        <v>5.4473275103414318</v>
      </c>
      <c r="W23" s="58">
        <v>5.6419448965527357</v>
      </c>
      <c r="X23" s="58">
        <v>5.84300092261602</v>
      </c>
      <c r="Y23" s="58">
        <v>5.6827083546200745</v>
      </c>
      <c r="Z23" s="58">
        <v>5.1050633034324022</v>
      </c>
      <c r="AA23" s="58">
        <v>5.2</v>
      </c>
      <c r="AB23" s="58">
        <v>5.3652443594429498</v>
      </c>
      <c r="AC23" s="58">
        <v>4.9950765106528099</v>
      </c>
      <c r="AD23" s="58">
        <v>4.6488663815242104</v>
      </c>
      <c r="AE23" s="58">
        <v>4.3579790072464704</v>
      </c>
      <c r="AF23" s="58">
        <v>4.0391008093326501</v>
      </c>
      <c r="AG23" s="58">
        <v>3.4385911675325098</v>
      </c>
      <c r="AH23" s="58">
        <v>3.0105125796930001</v>
      </c>
      <c r="AI23" s="58">
        <v>2.6935718018014598</v>
      </c>
      <c r="AJ23" s="58">
        <v>2.47581576748899</v>
      </c>
      <c r="AK23" s="58">
        <v>2.4094526266196601</v>
      </c>
      <c r="AL23" s="58">
        <v>2.2526675919863899</v>
      </c>
      <c r="AM23" s="58">
        <v>2.0858158836245599</v>
      </c>
      <c r="AN23" s="58">
        <v>2.06735980089117</v>
      </c>
      <c r="AO23" s="58">
        <v>2.1389561101520802</v>
      </c>
      <c r="AP23" s="58">
        <v>2.1024384725531</v>
      </c>
      <c r="AQ23" s="58">
        <v>1.8795625099148801</v>
      </c>
      <c r="AR23" s="58">
        <v>1.8572802696377599</v>
      </c>
      <c r="AS23" s="58">
        <v>1.7401160188235301</v>
      </c>
      <c r="AT23" s="58">
        <v>1.6791697366934399</v>
      </c>
      <c r="AU23" s="58">
        <v>1.51909664885995</v>
      </c>
      <c r="AV23" s="58">
        <v>1.34029395929732</v>
      </c>
      <c r="AW23" s="58">
        <v>1.1880445385995599</v>
      </c>
      <c r="AX23" s="58">
        <v>1.0193630785791801</v>
      </c>
      <c r="AY23" s="58">
        <v>0.90565789941239205</v>
      </c>
      <c r="AZ23" s="58">
        <v>0.77684459603504696</v>
      </c>
      <c r="BA23" s="58">
        <v>0.69311161925174303</v>
      </c>
      <c r="BB23" s="58">
        <v>0.54298694185504304</v>
      </c>
      <c r="BC23" s="58">
        <v>0.56851342248771797</v>
      </c>
      <c r="BD23" s="58">
        <v>0.68462035045544101</v>
      </c>
      <c r="BE23" s="58">
        <v>0.72887196068882898</v>
      </c>
      <c r="BF23" s="58">
        <v>0.83544018513185403</v>
      </c>
      <c r="BG23" s="58">
        <v>0.93608156785016505</v>
      </c>
      <c r="BH23" s="58">
        <v>1.0470730162147599</v>
      </c>
      <c r="BI23" s="58">
        <v>1.0892016310069801</v>
      </c>
    </row>
    <row r="24" spans="1:61" ht="15" x14ac:dyDescent="0.25">
      <c r="A24" s="62" t="s">
        <v>247</v>
      </c>
      <c r="B24" s="57" t="s">
        <v>215</v>
      </c>
      <c r="C24" s="57" t="s">
        <v>215</v>
      </c>
      <c r="D24" s="57" t="s">
        <v>215</v>
      </c>
      <c r="E24" s="57" t="s">
        <v>215</v>
      </c>
      <c r="F24" s="57" t="s">
        <v>215</v>
      </c>
      <c r="G24" s="57" t="s">
        <v>215</v>
      </c>
      <c r="H24" s="57" t="s">
        <v>215</v>
      </c>
      <c r="I24" s="57" t="s">
        <v>215</v>
      </c>
      <c r="J24" s="57" t="s">
        <v>215</v>
      </c>
      <c r="K24" s="57" t="s">
        <v>215</v>
      </c>
      <c r="L24" s="57" t="s">
        <v>215</v>
      </c>
      <c r="M24" s="57" t="s">
        <v>215</v>
      </c>
      <c r="N24" s="57" t="s">
        <v>215</v>
      </c>
      <c r="O24" s="57" t="s">
        <v>215</v>
      </c>
      <c r="P24" s="57" t="s">
        <v>215</v>
      </c>
      <c r="Q24" s="57" t="s">
        <v>215</v>
      </c>
      <c r="R24" s="57" t="s">
        <v>215</v>
      </c>
      <c r="S24" s="57" t="s">
        <v>215</v>
      </c>
      <c r="T24" s="57" t="s">
        <v>215</v>
      </c>
      <c r="U24" s="57" t="s">
        <v>215</v>
      </c>
      <c r="V24" s="57" t="s">
        <v>215</v>
      </c>
      <c r="W24" s="57" t="s">
        <v>215</v>
      </c>
      <c r="X24" s="57" t="s">
        <v>215</v>
      </c>
      <c r="Y24" s="57" t="s">
        <v>215</v>
      </c>
      <c r="Z24" s="57" t="s">
        <v>215</v>
      </c>
      <c r="AA24" s="57" t="s">
        <v>215</v>
      </c>
      <c r="AB24" s="58">
        <v>54.8</v>
      </c>
      <c r="AC24" s="58">
        <v>48.239194295899097</v>
      </c>
      <c r="AD24" s="58">
        <v>46.367185176867402</v>
      </c>
      <c r="AE24" s="58">
        <v>45.251087060620002</v>
      </c>
      <c r="AF24" s="58">
        <v>44.182561876768602</v>
      </c>
      <c r="AG24" s="58">
        <v>43.066522660705097</v>
      </c>
      <c r="AH24" s="58">
        <v>43.6947658509986</v>
      </c>
      <c r="AI24" s="58">
        <v>44.2886251288785</v>
      </c>
      <c r="AJ24" s="58">
        <v>45.228877277106101</v>
      </c>
      <c r="AK24" s="58">
        <v>44.4300096422891</v>
      </c>
      <c r="AL24" s="58">
        <v>43.3253315337654</v>
      </c>
      <c r="AM24" s="58">
        <v>44.202501157612602</v>
      </c>
      <c r="AN24" s="58">
        <v>43.327355407431803</v>
      </c>
      <c r="AO24" s="58">
        <v>44.294085451637699</v>
      </c>
      <c r="AP24" s="58">
        <v>48.131087629531102</v>
      </c>
      <c r="AQ24" s="58">
        <v>48.711402248297802</v>
      </c>
      <c r="AR24" s="58">
        <v>47.757279974201097</v>
      </c>
      <c r="AS24" s="58">
        <v>47.552220572170199</v>
      </c>
      <c r="AT24" s="58">
        <v>47.4981550980565</v>
      </c>
      <c r="AU24" s="58">
        <v>46.790523404359398</v>
      </c>
      <c r="AV24" s="58">
        <v>45.480773956580698</v>
      </c>
      <c r="AW24" s="58">
        <v>44.188305811603001</v>
      </c>
      <c r="AX24" s="58">
        <v>43.107062174354802</v>
      </c>
      <c r="AY24" s="58">
        <v>42.827725740739098</v>
      </c>
      <c r="AZ24" s="58">
        <v>42.398422158241097</v>
      </c>
      <c r="BA24" s="58">
        <v>48.121607295554902</v>
      </c>
      <c r="BB24" s="58">
        <v>46.239259532433699</v>
      </c>
      <c r="BC24" s="58">
        <v>43.617556758779401</v>
      </c>
      <c r="BD24" s="58">
        <v>43.367968706868901</v>
      </c>
      <c r="BE24" s="58">
        <v>44.072393825934903</v>
      </c>
      <c r="BF24" s="58">
        <v>44.777757145120901</v>
      </c>
      <c r="BG24" s="58">
        <v>45.789508442104797</v>
      </c>
      <c r="BH24" s="58">
        <v>45.203473233268198</v>
      </c>
      <c r="BI24" s="58">
        <v>45.510931268581501</v>
      </c>
    </row>
    <row r="25" spans="1:61" ht="15" x14ac:dyDescent="0.25">
      <c r="A25" s="62" t="s">
        <v>248</v>
      </c>
      <c r="B25" s="57" t="s">
        <v>215</v>
      </c>
      <c r="C25" s="57" t="s">
        <v>215</v>
      </c>
      <c r="D25" s="57" t="s">
        <v>215</v>
      </c>
      <c r="E25" s="57" t="s">
        <v>215</v>
      </c>
      <c r="F25" s="57" t="s">
        <v>215</v>
      </c>
      <c r="G25" s="57" t="s">
        <v>215</v>
      </c>
      <c r="H25" s="57" t="s">
        <v>215</v>
      </c>
      <c r="I25" s="57" t="s">
        <v>215</v>
      </c>
      <c r="J25" s="57" t="s">
        <v>215</v>
      </c>
      <c r="K25" s="57" t="s">
        <v>215</v>
      </c>
      <c r="L25" s="57" t="s">
        <v>215</v>
      </c>
      <c r="M25" s="57" t="s">
        <v>215</v>
      </c>
      <c r="N25" s="57" t="s">
        <v>215</v>
      </c>
      <c r="O25" s="57" t="s">
        <v>215</v>
      </c>
      <c r="P25" s="57" t="s">
        <v>215</v>
      </c>
      <c r="Q25" s="57" t="s">
        <v>215</v>
      </c>
      <c r="R25" s="57" t="s">
        <v>215</v>
      </c>
      <c r="S25" s="57" t="s">
        <v>215</v>
      </c>
      <c r="T25" s="57" t="s">
        <v>215</v>
      </c>
      <c r="U25" s="57" t="s">
        <v>215</v>
      </c>
      <c r="V25" s="57" t="s">
        <v>215</v>
      </c>
      <c r="W25" s="57" t="s">
        <v>215</v>
      </c>
      <c r="X25" s="57" t="s">
        <v>215</v>
      </c>
      <c r="Y25" s="57" t="s">
        <v>215</v>
      </c>
      <c r="Z25" s="57" t="s">
        <v>215</v>
      </c>
      <c r="AA25" s="58">
        <v>7.7</v>
      </c>
      <c r="AB25" s="58">
        <v>8.4992440277364505</v>
      </c>
      <c r="AC25" s="58">
        <v>8.7329857860396007</v>
      </c>
      <c r="AD25" s="58">
        <v>7.88021434162349</v>
      </c>
      <c r="AE25" s="58">
        <v>7.31994562464312</v>
      </c>
      <c r="AF25" s="58">
        <v>6.9240710669894003</v>
      </c>
      <c r="AG25" s="58">
        <v>6.9897455787885496</v>
      </c>
      <c r="AH25" s="58">
        <v>7.18700629672853</v>
      </c>
      <c r="AI25" s="58">
        <v>6.5370720140420602</v>
      </c>
      <c r="AJ25" s="58">
        <v>6.7008998688440702</v>
      </c>
      <c r="AK25" s="58">
        <v>7.2917548563421599</v>
      </c>
      <c r="AL25" s="58">
        <v>7.25246866790288</v>
      </c>
      <c r="AM25" s="58">
        <v>7.7603992392763397</v>
      </c>
      <c r="AN25" s="58">
        <v>7.1566778321192599</v>
      </c>
      <c r="AO25" s="58">
        <v>7.89483787939393</v>
      </c>
      <c r="AP25" s="58">
        <v>7.4458918540974697</v>
      </c>
      <c r="AQ25" s="58">
        <v>7.3655334277118403</v>
      </c>
      <c r="AR25" s="58">
        <v>7.4315599756212798</v>
      </c>
      <c r="AS25" s="58">
        <v>7.6708517006771997</v>
      </c>
      <c r="AT25" s="58">
        <v>7.9910813437291104</v>
      </c>
      <c r="AU25" s="58">
        <v>7.0449599189171899</v>
      </c>
      <c r="AV25" s="58">
        <v>6.4510316888421499</v>
      </c>
      <c r="AW25" s="58">
        <v>5.8726004396598297</v>
      </c>
      <c r="AX25" s="58">
        <v>5.66389792155252</v>
      </c>
      <c r="AY25" s="58">
        <v>5.4725616536178796</v>
      </c>
      <c r="AZ25" s="58">
        <v>5.0769673554396704</v>
      </c>
      <c r="BA25" s="58">
        <v>4.8215288714410303</v>
      </c>
      <c r="BB25" s="58">
        <v>4.8959676971570598</v>
      </c>
      <c r="BC25" s="58">
        <v>5.4718157611936196</v>
      </c>
      <c r="BD25" s="58">
        <v>4.4546689140684297</v>
      </c>
      <c r="BE25" s="58">
        <v>4.2102013703130901</v>
      </c>
      <c r="BF25" s="58">
        <v>4.2849628216161202</v>
      </c>
      <c r="BG25" s="58">
        <v>4.0716183848928296</v>
      </c>
      <c r="BH25" s="58">
        <v>4.0273636645977797</v>
      </c>
      <c r="BI25" s="58">
        <v>3.8437227654271</v>
      </c>
    </row>
    <row r="26" spans="1:61" ht="15" x14ac:dyDescent="0.25">
      <c r="A26" s="62" t="s">
        <v>249</v>
      </c>
      <c r="B26" s="57" t="s">
        <v>215</v>
      </c>
      <c r="C26" s="57" t="s">
        <v>215</v>
      </c>
      <c r="D26" s="57" t="s">
        <v>215</v>
      </c>
      <c r="E26" s="57" t="s">
        <v>215</v>
      </c>
      <c r="F26" s="57" t="s">
        <v>215</v>
      </c>
      <c r="G26" s="57" t="s">
        <v>215</v>
      </c>
      <c r="H26" s="57" t="s">
        <v>215</v>
      </c>
      <c r="I26" s="57" t="s">
        <v>215</v>
      </c>
      <c r="J26" s="57" t="s">
        <v>215</v>
      </c>
      <c r="K26" s="57" t="s">
        <v>215</v>
      </c>
      <c r="L26" s="57" t="s">
        <v>215</v>
      </c>
      <c r="M26" s="57" t="s">
        <v>215</v>
      </c>
      <c r="N26" s="57" t="s">
        <v>215</v>
      </c>
      <c r="O26" s="57" t="s">
        <v>215</v>
      </c>
      <c r="P26" s="57" t="s">
        <v>215</v>
      </c>
      <c r="Q26" s="57" t="s">
        <v>215</v>
      </c>
      <c r="R26" s="57" t="s">
        <v>215</v>
      </c>
      <c r="S26" s="57" t="s">
        <v>215</v>
      </c>
      <c r="T26" s="57" t="s">
        <v>215</v>
      </c>
      <c r="U26" s="57" t="s">
        <v>215</v>
      </c>
      <c r="V26" s="57" t="s">
        <v>215</v>
      </c>
      <c r="W26" s="57" t="s">
        <v>215</v>
      </c>
      <c r="X26" s="57" t="s">
        <v>215</v>
      </c>
      <c r="Y26" s="57" t="s">
        <v>215</v>
      </c>
      <c r="Z26" s="57" t="s">
        <v>215</v>
      </c>
      <c r="AA26" s="57" t="s">
        <v>215</v>
      </c>
      <c r="AB26" s="58">
        <v>46.389121598352197</v>
      </c>
      <c r="AC26" s="58">
        <v>39.506208509859498</v>
      </c>
      <c r="AD26" s="58">
        <v>38.486970835243902</v>
      </c>
      <c r="AE26" s="58">
        <v>37.931141435976897</v>
      </c>
      <c r="AF26" s="58">
        <v>37.258490809779197</v>
      </c>
      <c r="AG26" s="58">
        <v>36.076777081916603</v>
      </c>
      <c r="AH26" s="58">
        <v>36.507759554270002</v>
      </c>
      <c r="AI26" s="58">
        <v>37.751553114836398</v>
      </c>
      <c r="AJ26" s="58">
        <v>38.527977408261997</v>
      </c>
      <c r="AK26" s="58">
        <v>37.138254785946899</v>
      </c>
      <c r="AL26" s="58">
        <v>36.072862865862497</v>
      </c>
      <c r="AM26" s="58">
        <v>36.442101918336299</v>
      </c>
      <c r="AN26" s="58">
        <v>36.170677575312503</v>
      </c>
      <c r="AO26" s="58">
        <v>36.399247572243802</v>
      </c>
      <c r="AP26" s="58">
        <v>40.685195775433598</v>
      </c>
      <c r="AQ26" s="58">
        <v>41.345868820585999</v>
      </c>
      <c r="AR26" s="58">
        <v>40.3257199985798</v>
      </c>
      <c r="AS26" s="58">
        <v>39.881368871493002</v>
      </c>
      <c r="AT26" s="58">
        <v>39.507073754327401</v>
      </c>
      <c r="AU26" s="58">
        <v>39.745563485442197</v>
      </c>
      <c r="AV26" s="58">
        <v>39.029742267738499</v>
      </c>
      <c r="AW26" s="58">
        <v>38.315705371943203</v>
      </c>
      <c r="AX26" s="58">
        <v>37.443164252802298</v>
      </c>
      <c r="AY26" s="58">
        <v>37.355164087121302</v>
      </c>
      <c r="AZ26" s="58">
        <v>37.321454802801398</v>
      </c>
      <c r="BA26" s="58">
        <v>43.300078424113899</v>
      </c>
      <c r="BB26" s="58">
        <v>41.343291835276602</v>
      </c>
      <c r="BC26" s="58">
        <v>38.145740997585698</v>
      </c>
      <c r="BD26" s="58">
        <v>38.913299792800402</v>
      </c>
      <c r="BE26" s="58">
        <v>39.862192455621802</v>
      </c>
      <c r="BF26" s="58">
        <v>40.492794323504803</v>
      </c>
      <c r="BG26" s="58">
        <v>41.717890057212003</v>
      </c>
      <c r="BH26" s="58">
        <v>41.176109568670398</v>
      </c>
      <c r="BI26" s="58">
        <v>41.667208503154399</v>
      </c>
    </row>
    <row r="27" spans="1:61" ht="15" x14ac:dyDescent="0.25">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2"/>
    </row>
    <row r="28" spans="1:61" ht="15" x14ac:dyDescent="0.25">
      <c r="A28" s="63" t="s">
        <v>250</v>
      </c>
      <c r="B28" s="59">
        <v>35.000247970772513</v>
      </c>
      <c r="C28" s="59">
        <v>36.333086021036095</v>
      </c>
      <c r="D28" s="59">
        <v>37.107763914926629</v>
      </c>
      <c r="E28" s="59">
        <v>38.309824133098239</v>
      </c>
      <c r="F28" s="59">
        <v>38.724255666490805</v>
      </c>
      <c r="G28" s="59">
        <v>39.802915766738664</v>
      </c>
      <c r="H28" s="59">
        <v>39.775554204212511</v>
      </c>
      <c r="I28" s="59">
        <v>40.846634281748791</v>
      </c>
      <c r="J28" s="59">
        <v>41.091044372294377</v>
      </c>
      <c r="K28" s="59">
        <v>41.526974830223928</v>
      </c>
      <c r="L28" s="59">
        <v>41.077992928890865</v>
      </c>
      <c r="M28" s="59">
        <v>40.316523456351831</v>
      </c>
      <c r="N28" s="59">
        <v>41.296483167296458</v>
      </c>
      <c r="O28" s="59">
        <v>42.054193173445135</v>
      </c>
      <c r="P28" s="59">
        <v>40.38310103157729</v>
      </c>
      <c r="Q28" s="59">
        <v>40.690344696248332</v>
      </c>
      <c r="R28" s="59">
        <v>40.989459524204392</v>
      </c>
      <c r="S28" s="59">
        <v>42.659034177969147</v>
      </c>
      <c r="T28" s="59">
        <v>42.356503868997187</v>
      </c>
      <c r="U28" s="59">
        <v>39.731604218820536</v>
      </c>
      <c r="V28" s="59">
        <v>39.701794582524045</v>
      </c>
      <c r="W28" s="59">
        <v>41.708456135720468</v>
      </c>
      <c r="X28" s="59">
        <v>41.059570124079578</v>
      </c>
      <c r="Y28" s="59">
        <v>42.256053949116172</v>
      </c>
      <c r="Z28" s="59">
        <v>40.0166392044259</v>
      </c>
      <c r="AA28" s="58">
        <v>37.700000000000003</v>
      </c>
      <c r="AB28" s="58">
        <v>37.6</v>
      </c>
      <c r="AC28" s="58">
        <v>37.629017400285903</v>
      </c>
      <c r="AD28" s="58">
        <v>36.912838614413303</v>
      </c>
      <c r="AE28" s="58">
        <v>36.618976363873301</v>
      </c>
      <c r="AF28" s="58">
        <v>37.561972196259298</v>
      </c>
      <c r="AG28" s="58">
        <v>37.232939300731204</v>
      </c>
      <c r="AH28" s="58">
        <v>36.055956486840401</v>
      </c>
      <c r="AI28" s="58">
        <v>35.537213411558596</v>
      </c>
      <c r="AJ28" s="58">
        <v>35.352622020661698</v>
      </c>
      <c r="AK28" s="58">
        <v>35.330613715174003</v>
      </c>
      <c r="AL28" s="58">
        <v>35.575695527651703</v>
      </c>
      <c r="AM28" s="58">
        <v>36.489434866814598</v>
      </c>
      <c r="AN28" s="58">
        <v>35.924531543284999</v>
      </c>
      <c r="AO28" s="58">
        <v>36.407855451194401</v>
      </c>
      <c r="AP28" s="58">
        <v>35.596257088046698</v>
      </c>
      <c r="AQ28" s="58">
        <v>36.082591120882299</v>
      </c>
      <c r="AR28" s="58">
        <v>35.919104965833199</v>
      </c>
      <c r="AS28" s="58">
        <v>36.056131720224201</v>
      </c>
      <c r="AT28" s="58">
        <v>36.656416062850603</v>
      </c>
      <c r="AU28" s="58">
        <v>37.5138324345698</v>
      </c>
      <c r="AV28" s="58">
        <v>37.261629169063298</v>
      </c>
      <c r="AW28" s="58">
        <v>38.551880821953503</v>
      </c>
      <c r="AX28" s="58">
        <v>38.768294585279499</v>
      </c>
      <c r="AY28" s="58">
        <v>38.837989132360299</v>
      </c>
      <c r="AZ28" s="58">
        <v>39.111943081597403</v>
      </c>
      <c r="BA28" s="58">
        <v>39.700268293166303</v>
      </c>
      <c r="BB28" s="58">
        <v>39.153496722619899</v>
      </c>
      <c r="BC28" s="58">
        <v>38.083556496641897</v>
      </c>
      <c r="BD28" s="58">
        <v>38.564103742710302</v>
      </c>
      <c r="BE28" s="58">
        <v>38.078151902008898</v>
      </c>
      <c r="BF28" s="58">
        <v>37.963968444002603</v>
      </c>
      <c r="BG28" s="58">
        <v>38.325583850306899</v>
      </c>
      <c r="BH28" s="58">
        <v>39.075304562458598</v>
      </c>
      <c r="BI28" s="58">
        <v>39.129594248431097</v>
      </c>
    </row>
    <row r="29" spans="1:61" ht="15" x14ac:dyDescent="0.25">
      <c r="A29" s="62" t="s">
        <v>251</v>
      </c>
      <c r="B29" s="59">
        <v>22.752144947182227</v>
      </c>
      <c r="C29" s="59">
        <v>23.478665677417478</v>
      </c>
      <c r="D29" s="59">
        <v>24.062318184756609</v>
      </c>
      <c r="E29" s="59">
        <v>24.081106740811066</v>
      </c>
      <c r="F29" s="59">
        <v>23.630535840492144</v>
      </c>
      <c r="G29" s="59">
        <v>24.27915766738661</v>
      </c>
      <c r="H29" s="59">
        <v>24.511344700409879</v>
      </c>
      <c r="I29" s="59">
        <v>25.626940355747109</v>
      </c>
      <c r="J29" s="59">
        <v>25.628382034632036</v>
      </c>
      <c r="K29" s="59">
        <v>25.615990507687258</v>
      </c>
      <c r="L29" s="59">
        <v>25.13814418506638</v>
      </c>
      <c r="M29" s="59">
        <v>24.007743896688876</v>
      </c>
      <c r="N29" s="59">
        <v>24.108446410168327</v>
      </c>
      <c r="O29" s="59">
        <v>23.127056113077138</v>
      </c>
      <c r="P29" s="59">
        <v>22.581010315772897</v>
      </c>
      <c r="Q29" s="59">
        <v>22.699961912016757</v>
      </c>
      <c r="R29" s="59">
        <v>23.623012143660052</v>
      </c>
      <c r="S29" s="59">
        <v>24.758453557155001</v>
      </c>
      <c r="T29" s="59">
        <v>24.704665823785753</v>
      </c>
      <c r="U29" s="59">
        <v>23.646735338777855</v>
      </c>
      <c r="V29" s="59">
        <v>25.155945305745842</v>
      </c>
      <c r="W29" s="59">
        <v>26.506986905966361</v>
      </c>
      <c r="X29" s="59">
        <v>25.446661919111481</v>
      </c>
      <c r="Y29" s="59">
        <v>26.823337079799735</v>
      </c>
      <c r="Z29" s="59">
        <v>23.778847492303559</v>
      </c>
      <c r="AA29" s="58">
        <v>22.8</v>
      </c>
      <c r="AB29" s="58">
        <v>22.578876370306102</v>
      </c>
      <c r="AC29" s="58">
        <v>23.190558381195199</v>
      </c>
      <c r="AD29" s="58">
        <v>22.667045372489401</v>
      </c>
      <c r="AE29" s="58">
        <v>22.4010291782404</v>
      </c>
      <c r="AF29" s="58">
        <v>22.8426982695356</v>
      </c>
      <c r="AG29" s="58">
        <v>22.554186417395801</v>
      </c>
      <c r="AH29" s="58">
        <v>22.593442672454799</v>
      </c>
      <c r="AI29" s="58">
        <v>22.651376755077798</v>
      </c>
      <c r="AJ29" s="58">
        <v>21.7185441146169</v>
      </c>
      <c r="AK29" s="58">
        <v>22.052851059482599</v>
      </c>
      <c r="AL29" s="58">
        <v>22.608935911858001</v>
      </c>
      <c r="AM29" s="58">
        <v>22.6104952181025</v>
      </c>
      <c r="AN29" s="58">
        <v>22.762795391490901</v>
      </c>
      <c r="AO29" s="58">
        <v>23.236331602271999</v>
      </c>
      <c r="AP29" s="58">
        <v>22.3900422673435</v>
      </c>
      <c r="AQ29" s="58">
        <v>22.4168066610479</v>
      </c>
      <c r="AR29" s="58">
        <v>22.322270970746001</v>
      </c>
      <c r="AS29" s="58">
        <v>21.9966513670566</v>
      </c>
      <c r="AT29" s="58">
        <v>22.237581765379101</v>
      </c>
      <c r="AU29" s="58">
        <v>23.287608121717799</v>
      </c>
      <c r="AV29" s="58">
        <v>23.605678044258301</v>
      </c>
      <c r="AW29" s="58">
        <v>24.1266368135392</v>
      </c>
      <c r="AX29" s="58">
        <v>24.809252427005301</v>
      </c>
      <c r="AY29" s="58">
        <v>24.683813997871599</v>
      </c>
      <c r="AZ29" s="58">
        <v>25.297101480991198</v>
      </c>
      <c r="BA29" s="58">
        <v>25.6992659770738</v>
      </c>
      <c r="BB29" s="58">
        <v>26.048118065453298</v>
      </c>
      <c r="BC29" s="58">
        <v>25.5598603105596</v>
      </c>
      <c r="BD29" s="58">
        <v>26.461994631554401</v>
      </c>
      <c r="BE29" s="58">
        <v>26.124807481338301</v>
      </c>
      <c r="BF29" s="58">
        <v>25.521536004550999</v>
      </c>
      <c r="BG29" s="58">
        <v>25.854800924007002</v>
      </c>
      <c r="BH29" s="58">
        <v>26.229220834408999</v>
      </c>
      <c r="BI29" s="58">
        <v>26.221065613490701</v>
      </c>
    </row>
    <row r="30" spans="1:61" ht="15" x14ac:dyDescent="0.25">
      <c r="A30" s="62" t="s">
        <v>252</v>
      </c>
      <c r="B30" s="59">
        <v>12.248103023590286</v>
      </c>
      <c r="C30" s="59">
        <v>12.854420343618616</v>
      </c>
      <c r="D30" s="59">
        <v>13.045445730170018</v>
      </c>
      <c r="E30" s="59">
        <v>14.228717392287173</v>
      </c>
      <c r="F30" s="59">
        <v>15.093719825998665</v>
      </c>
      <c r="G30" s="59">
        <v>15.523758099352051</v>
      </c>
      <c r="H30" s="59">
        <v>15.264209503802629</v>
      </c>
      <c r="I30" s="59">
        <v>15.21969392600168</v>
      </c>
      <c r="J30" s="59">
        <v>15.462662337662337</v>
      </c>
      <c r="K30" s="59">
        <v>15.91098432253667</v>
      </c>
      <c r="L30" s="59">
        <v>15.939848743824488</v>
      </c>
      <c r="M30" s="59">
        <v>16.308779559662952</v>
      </c>
      <c r="N30" s="59">
        <v>17.188036757128135</v>
      </c>
      <c r="O30" s="59">
        <v>18.927137060367997</v>
      </c>
      <c r="P30" s="59">
        <v>17.802090715804393</v>
      </c>
      <c r="Q30" s="59">
        <v>17.990382784231574</v>
      </c>
      <c r="R30" s="59">
        <v>17.366447380544344</v>
      </c>
      <c r="S30" s="59">
        <v>17.900580620814143</v>
      </c>
      <c r="T30" s="59">
        <v>17.651838045211434</v>
      </c>
      <c r="U30" s="59">
        <v>16.084868880042684</v>
      </c>
      <c r="V30" s="59">
        <v>14.545849276778201</v>
      </c>
      <c r="W30" s="59">
        <v>15.201469229754103</v>
      </c>
      <c r="X30" s="59">
        <v>15.612908204968095</v>
      </c>
      <c r="Y30" s="59">
        <v>15.432716869316438</v>
      </c>
      <c r="Z30" s="59">
        <v>16.237791712122341</v>
      </c>
      <c r="AA30" s="58">
        <v>14.9</v>
      </c>
      <c r="AB30" s="58">
        <v>15.087986475409901</v>
      </c>
      <c r="AC30" s="58">
        <v>14.438459019090599</v>
      </c>
      <c r="AD30" s="58">
        <v>14.245793241923799</v>
      </c>
      <c r="AE30" s="58">
        <v>14.2179471856329</v>
      </c>
      <c r="AF30" s="58">
        <v>14.7192739267237</v>
      </c>
      <c r="AG30" s="58">
        <v>14.6787528833355</v>
      </c>
      <c r="AH30" s="58">
        <v>13.4625138143856</v>
      </c>
      <c r="AI30" s="58">
        <v>12.8858366564808</v>
      </c>
      <c r="AJ30" s="58">
        <v>13.6340779060448</v>
      </c>
      <c r="AK30" s="58">
        <v>13.277762655691401</v>
      </c>
      <c r="AL30" s="58">
        <v>12.9667596157937</v>
      </c>
      <c r="AM30" s="58">
        <v>13.8789396487121</v>
      </c>
      <c r="AN30" s="58">
        <v>13.1617361517941</v>
      </c>
      <c r="AO30" s="58">
        <v>13.1715238489224</v>
      </c>
      <c r="AP30" s="58">
        <v>13.2062148207033</v>
      </c>
      <c r="AQ30" s="58">
        <v>13.6657844598344</v>
      </c>
      <c r="AR30" s="58">
        <v>13.5968339950872</v>
      </c>
      <c r="AS30" s="58">
        <v>14.059480353167499</v>
      </c>
      <c r="AT30" s="58">
        <v>14.4188342974715</v>
      </c>
      <c r="AU30" s="58">
        <v>14.226224312852001</v>
      </c>
      <c r="AV30" s="58">
        <v>13.655951124805</v>
      </c>
      <c r="AW30" s="58">
        <v>14.425244008414399</v>
      </c>
      <c r="AX30" s="58">
        <v>13.959042158274199</v>
      </c>
      <c r="AY30" s="58">
        <v>14.1541751344887</v>
      </c>
      <c r="AZ30" s="58">
        <v>13.814841600606201</v>
      </c>
      <c r="BA30" s="58">
        <v>14.001002316092601</v>
      </c>
      <c r="BB30" s="58">
        <v>13.1053786571666</v>
      </c>
      <c r="BC30" s="58">
        <v>12.523696186082301</v>
      </c>
      <c r="BD30" s="58">
        <v>12.102109111155899</v>
      </c>
      <c r="BE30" s="58">
        <v>11.9533444206707</v>
      </c>
      <c r="BF30" s="58">
        <v>12.442432439451601</v>
      </c>
      <c r="BG30" s="58">
        <v>12.470782926299901</v>
      </c>
      <c r="BH30" s="58">
        <v>12.846083728049599</v>
      </c>
      <c r="BI30" s="58">
        <v>12.908528634940501</v>
      </c>
    </row>
    <row r="31" spans="1:61" ht="15" x14ac:dyDescent="0.25">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2"/>
    </row>
    <row r="32" spans="1:61" ht="15" x14ac:dyDescent="0.25">
      <c r="A32" s="63" t="s">
        <v>253</v>
      </c>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2"/>
    </row>
    <row r="33" spans="1:61" ht="15" x14ac:dyDescent="0.25">
      <c r="A33" s="62" t="s">
        <v>432</v>
      </c>
      <c r="B33" s="59">
        <v>-1.4630275578185186</v>
      </c>
      <c r="C33" s="59">
        <v>-1.5158789042610454</v>
      </c>
      <c r="D33" s="59">
        <v>-0.66326200788674128</v>
      </c>
      <c r="E33" s="59">
        <v>0.52217550522175504</v>
      </c>
      <c r="F33" s="59">
        <v>-0.2538348978190107</v>
      </c>
      <c r="G33" s="59">
        <v>-2.71508279337653</v>
      </c>
      <c r="H33" s="59">
        <v>-1.9459339930344408</v>
      </c>
      <c r="I33" s="59">
        <v>-0.72245151393403706</v>
      </c>
      <c r="J33" s="59">
        <v>-2.0156926406926408</v>
      </c>
      <c r="K33" s="59">
        <v>-2.3566686021559669</v>
      </c>
      <c r="L33" s="59">
        <v>-3.7696972535062865</v>
      </c>
      <c r="M33" s="59">
        <v>-4.6707457106245593</v>
      </c>
      <c r="N33" s="59">
        <v>-5.8909094812779115</v>
      </c>
      <c r="O33" s="59">
        <v>-5.2454882263203233</v>
      </c>
      <c r="P33" s="59">
        <v>-4.9910426017796672</v>
      </c>
      <c r="Q33" s="59">
        <v>-3.4383926871072177</v>
      </c>
      <c r="R33" s="59">
        <v>-4.4073746475758746</v>
      </c>
      <c r="S33" s="59">
        <v>-5.1100997103716068</v>
      </c>
      <c r="T33" s="59">
        <v>-4.0015119719503129</v>
      </c>
      <c r="U33" s="59">
        <v>-4.727705503344688</v>
      </c>
      <c r="V33" s="59">
        <v>-5.0251412133688449</v>
      </c>
      <c r="W33" s="59">
        <v>-2.5198316690860567</v>
      </c>
      <c r="X33" s="59">
        <v>-3.9111201540733673</v>
      </c>
      <c r="Y33" s="59">
        <v>-2.6269541228159805</v>
      </c>
      <c r="Z33" s="59">
        <v>-3.3077702494909502</v>
      </c>
      <c r="AA33" s="58">
        <v>-8.6</v>
      </c>
      <c r="AB33" s="58">
        <v>-8.7465533697296003</v>
      </c>
      <c r="AC33" s="58">
        <v>-1.90520939057087</v>
      </c>
      <c r="AD33" s="58">
        <v>-1.5996457742322201</v>
      </c>
      <c r="AE33" s="58">
        <v>-1.3349839035868301</v>
      </c>
      <c r="AF33" s="58">
        <v>0.28277638070107802</v>
      </c>
      <c r="AG33" s="58">
        <v>1.13601864381016</v>
      </c>
      <c r="AH33" s="58">
        <v>-0.468389306821967</v>
      </c>
      <c r="AI33" s="58">
        <v>-2.2318015957536499</v>
      </c>
      <c r="AJ33" s="58">
        <v>-3.1939299501108702</v>
      </c>
      <c r="AK33" s="58">
        <v>-1.82696596529903</v>
      </c>
      <c r="AL33" s="58">
        <v>-0.51613650704178005</v>
      </c>
      <c r="AM33" s="58">
        <v>1.9690489145416601E-2</v>
      </c>
      <c r="AN33" s="58">
        <v>-0.25980491036370701</v>
      </c>
      <c r="AO33" s="58">
        <v>-3.5314041699273401E-3</v>
      </c>
      <c r="AP33" s="58">
        <v>-5.10145607790471</v>
      </c>
      <c r="AQ33" s="58">
        <v>-5.2769577411881503</v>
      </c>
      <c r="AR33" s="58">
        <v>-4.4198820510010304</v>
      </c>
      <c r="AS33" s="58">
        <v>-3.83694510731761</v>
      </c>
      <c r="AT33" s="58">
        <v>-2.8610192237437402</v>
      </c>
      <c r="AU33" s="58">
        <v>-2.24173224725017</v>
      </c>
      <c r="AV33" s="58">
        <v>-1.7783816662865199</v>
      </c>
      <c r="AW33" s="58">
        <v>0.227028151555283</v>
      </c>
      <c r="AX33" s="58">
        <v>1.31635546719352</v>
      </c>
      <c r="AY33" s="58">
        <v>1.4738216206061701</v>
      </c>
      <c r="AZ33" s="58">
        <v>1.7818254820223201</v>
      </c>
      <c r="BA33" s="58">
        <v>-3.6078794424758902</v>
      </c>
      <c r="BB33" s="58">
        <v>-2.1983064248540298</v>
      </c>
      <c r="BC33" s="58">
        <v>-7.1441506363565194E-2</v>
      </c>
      <c r="BD33" s="58">
        <v>-0.357812243477444</v>
      </c>
      <c r="BE33" s="58">
        <v>-1.7717700288184299</v>
      </c>
      <c r="BF33" s="58">
        <v>-2.5165553547077502</v>
      </c>
      <c r="BG33" s="58">
        <v>-3.38003568211071</v>
      </c>
      <c r="BH33" s="58">
        <v>-2.0885344814173998</v>
      </c>
      <c r="BI33" s="58">
        <v>-2.5253437299288799</v>
      </c>
    </row>
    <row r="34" spans="1:61" ht="15" x14ac:dyDescent="0.25">
      <c r="A34" s="62" t="s">
        <v>433</v>
      </c>
      <c r="B34" s="58">
        <v>-0.42155031326974257</v>
      </c>
      <c r="C34" s="58">
        <v>-0.2356740714878017</v>
      </c>
      <c r="D34" s="58">
        <v>0.67231236666882155</v>
      </c>
      <c r="E34" s="58">
        <v>0.91550250915502507</v>
      </c>
      <c r="F34" s="58">
        <v>0.64105754586448205</v>
      </c>
      <c r="G34" s="58">
        <v>-1.3111951043916488</v>
      </c>
      <c r="H34" s="58">
        <v>-1.6189791743995956</v>
      </c>
      <c r="I34" s="58">
        <v>-4.602067277840681E-2</v>
      </c>
      <c r="J34" s="58">
        <v>-1.6883116883116882</v>
      </c>
      <c r="K34" s="58">
        <v>-2.1616470172426854</v>
      </c>
      <c r="L34" s="58">
        <v>-2.8149804490856729</v>
      </c>
      <c r="M34" s="58">
        <v>-3.5341236249868255</v>
      </c>
      <c r="N34" s="58">
        <v>-4.6976983854345589</v>
      </c>
      <c r="O34" s="58">
        <v>-5.8557062651127554</v>
      </c>
      <c r="P34" s="58">
        <v>-5.3390030711079612</v>
      </c>
      <c r="Q34" s="58">
        <v>-4.3096553037516667</v>
      </c>
      <c r="R34" s="58">
        <v>-4.7496636998544233</v>
      </c>
      <c r="S34" s="58">
        <v>-5.5233998826936803</v>
      </c>
      <c r="T34" s="58">
        <v>-4.7718356121531258</v>
      </c>
      <c r="U34" s="58">
        <v>-5.238232035129478</v>
      </c>
      <c r="V34" s="58">
        <v>-4.9018581624622488</v>
      </c>
      <c r="W34" s="58">
        <v>-2.8497485300370973</v>
      </c>
      <c r="X34" s="58">
        <v>-4.0567040507403727</v>
      </c>
      <c r="Y34" s="58">
        <v>-2.2254010421988353</v>
      </c>
      <c r="Z34" s="58">
        <v>-3.1038266932980263</v>
      </c>
      <c r="AA34" s="58">
        <v>-7.8951008326648049</v>
      </c>
      <c r="AB34" s="58">
        <v>-8.0531772027994997</v>
      </c>
      <c r="AC34" s="58">
        <v>-1.6290181759575499</v>
      </c>
      <c r="AD34" s="58">
        <v>-2.3865173404279201</v>
      </c>
      <c r="AE34" s="58">
        <v>-1.58570956644339</v>
      </c>
      <c r="AF34" s="58">
        <v>-0.83471585749468502</v>
      </c>
      <c r="AG34" s="58">
        <v>-0.29854640278935601</v>
      </c>
      <c r="AH34" s="58">
        <v>-0.32219258329380202</v>
      </c>
      <c r="AI34" s="58">
        <v>-1.33266788913599</v>
      </c>
      <c r="AJ34" s="58">
        <v>-2.7651916406138599</v>
      </c>
      <c r="AK34" s="58">
        <v>-1.6409787872597701</v>
      </c>
      <c r="AL34" s="58">
        <v>-8.6960913974537105E-2</v>
      </c>
      <c r="AM34" s="58">
        <v>0.59341827664171398</v>
      </c>
      <c r="AN34" s="58">
        <v>0.19220424183665599</v>
      </c>
      <c r="AO34" s="58">
        <v>0.15507470337370499</v>
      </c>
      <c r="AP34" s="58">
        <v>-2.9940982238220402</v>
      </c>
      <c r="AQ34" s="58">
        <v>-3.8273961244499799</v>
      </c>
      <c r="AR34" s="58">
        <v>-2.66031322824105</v>
      </c>
      <c r="AS34" s="58">
        <v>-2.870720412451</v>
      </c>
      <c r="AT34" s="58">
        <v>-1.24360124128326</v>
      </c>
      <c r="AU34" s="58">
        <v>-1.0631761118534799</v>
      </c>
      <c r="AV34" s="58">
        <v>-1.5599814031455499</v>
      </c>
      <c r="AW34" s="58">
        <v>-0.889783707231809</v>
      </c>
      <c r="AX34" s="58">
        <v>1.01962943206518</v>
      </c>
      <c r="AY34" s="58">
        <v>0.87352157350926996</v>
      </c>
      <c r="AZ34" s="58">
        <v>1.23396084004274</v>
      </c>
      <c r="BA34" s="58">
        <v>-3.93832922313248</v>
      </c>
      <c r="BB34" s="58">
        <v>-3.2842803085641199</v>
      </c>
      <c r="BC34" s="58">
        <v>-1.5105351333981301</v>
      </c>
      <c r="BD34" s="58">
        <v>-2.0894548935761099</v>
      </c>
      <c r="BE34" s="58">
        <v>-2.7081357603159599</v>
      </c>
      <c r="BF34" s="58">
        <v>-3.3345924701765899</v>
      </c>
      <c r="BG34" s="58">
        <v>-3.9204477190753901</v>
      </c>
      <c r="BH34" s="58">
        <v>-2.6439210131167101</v>
      </c>
      <c r="BI34" s="58">
        <v>-2.9715352004636699</v>
      </c>
    </row>
    <row r="35" spans="1:61" ht="15" x14ac:dyDescent="0.25">
      <c r="A35" s="62" t="s">
        <v>254</v>
      </c>
      <c r="B35" s="58">
        <v>-1.5820535286240927</v>
      </c>
      <c r="C35" s="58">
        <v>-1.6148038231571595</v>
      </c>
      <c r="D35" s="58">
        <v>-1.0601848859008338</v>
      </c>
      <c r="E35" s="58">
        <v>-1.0432207604322075</v>
      </c>
      <c r="F35" s="58">
        <v>-1.5648174877313132</v>
      </c>
      <c r="G35" s="58">
        <v>-1.8475521958243339</v>
      </c>
      <c r="H35" s="58">
        <v>-0.97849521808834106</v>
      </c>
      <c r="I35" s="58">
        <v>-0.43390920048212128</v>
      </c>
      <c r="J35" s="58">
        <v>-0.39840367965367962</v>
      </c>
      <c r="K35" s="58">
        <v>-0.52889348918229784</v>
      </c>
      <c r="L35" s="58">
        <v>-1.0155939029244423</v>
      </c>
      <c r="M35" s="58">
        <v>-0.81044649444447525</v>
      </c>
      <c r="N35" s="58">
        <v>-0.6280058399175541</v>
      </c>
      <c r="O35" s="58">
        <v>3.6322502309073358E-3</v>
      </c>
      <c r="P35" s="58">
        <v>2.8545554768091976E-2</v>
      </c>
      <c r="Q35" s="58">
        <v>0.19139211578746906</v>
      </c>
      <c r="R35" s="58">
        <v>0.24738791530764551</v>
      </c>
      <c r="S35" s="58">
        <v>0.11457826559423834</v>
      </c>
      <c r="T35" s="58">
        <v>0.17509330344147409</v>
      </c>
      <c r="U35" s="58">
        <v>0.21012024459309722</v>
      </c>
      <c r="V35" s="58">
        <v>7.7148827454127461E-2</v>
      </c>
      <c r="W35" s="58">
        <v>6.6716520770099264E-2</v>
      </c>
      <c r="X35" s="58">
        <v>0.1273420590123448</v>
      </c>
      <c r="Y35" s="58">
        <v>0.12499574265181702</v>
      </c>
      <c r="Z35" s="58">
        <v>6.1183066857877236E-2</v>
      </c>
      <c r="AA35" s="58">
        <v>1.2294792233379748E-3</v>
      </c>
      <c r="AB35" s="58">
        <v>1.9117154044875798E-2</v>
      </c>
      <c r="AC35" s="58">
        <v>0.194414056165716</v>
      </c>
      <c r="AD35" s="58">
        <v>0.77361614263932299</v>
      </c>
      <c r="AE35" s="58">
        <v>-6.8476670185752203E-3</v>
      </c>
      <c r="AF35" s="58">
        <v>9.5360875974334798E-3</v>
      </c>
      <c r="AG35" s="58">
        <v>-1.41590806510518E-2</v>
      </c>
      <c r="AH35" s="58">
        <v>-0.19278626428770601</v>
      </c>
      <c r="AI35" s="58">
        <v>-0.49607227893926098</v>
      </c>
      <c r="AJ35" s="58">
        <v>-0.458064333933907</v>
      </c>
      <c r="AK35" s="58">
        <v>-0.33479082468480198</v>
      </c>
      <c r="AL35" s="58">
        <v>-0.30659866188440799</v>
      </c>
      <c r="AM35" s="58">
        <v>-0.28740261590411198</v>
      </c>
      <c r="AN35" s="58">
        <v>-0.34121472441893103</v>
      </c>
      <c r="AO35" s="58">
        <v>-0.69384415658641596</v>
      </c>
      <c r="AP35" s="58">
        <v>-0.91213050145888497</v>
      </c>
      <c r="AQ35" s="58">
        <v>-1.1016730548295699</v>
      </c>
      <c r="AR35" s="58">
        <v>-0.64648111782480999</v>
      </c>
      <c r="AS35" s="58">
        <v>-0.42355888300956501</v>
      </c>
      <c r="AT35" s="58">
        <v>-0.35608734891589899</v>
      </c>
      <c r="AU35" s="58">
        <v>-0.22972855710998699</v>
      </c>
      <c r="AV35" s="58">
        <v>-0.179640296343787</v>
      </c>
      <c r="AW35" s="58">
        <v>6.2207104360506603E-2</v>
      </c>
      <c r="AX35" s="58">
        <v>-4.9676304395471903E-2</v>
      </c>
      <c r="AY35" s="58">
        <v>-0.17401841607274399</v>
      </c>
      <c r="AZ35" s="58">
        <v>-0.26019351455183898</v>
      </c>
      <c r="BA35" s="58">
        <v>-0.201111374299347</v>
      </c>
      <c r="BB35" s="58">
        <v>0.189669674694769</v>
      </c>
      <c r="BC35" s="58">
        <v>0.28445794034384703</v>
      </c>
      <c r="BD35" s="58">
        <v>8.1491269190590195E-3</v>
      </c>
      <c r="BE35" s="58">
        <v>-2.5362472832628599E-2</v>
      </c>
      <c r="BF35" s="58">
        <v>-9.6559537624364394E-2</v>
      </c>
      <c r="BG35" s="58">
        <v>-0.35606157461892401</v>
      </c>
      <c r="BH35" s="58">
        <v>-0.36008169797329298</v>
      </c>
      <c r="BI35" s="58">
        <v>-0.38505298426471202</v>
      </c>
    </row>
    <row r="36" spans="1:61" ht="15" x14ac:dyDescent="0.25">
      <c r="A36" s="62" t="s">
        <v>255</v>
      </c>
      <c r="B36" s="58">
        <v>0.54057628407531699</v>
      </c>
      <c r="C36" s="58">
        <v>0.334598990383916</v>
      </c>
      <c r="D36" s="58">
        <v>-0.27538948865472879</v>
      </c>
      <c r="E36" s="58">
        <v>0.64989375649893755</v>
      </c>
      <c r="F36" s="58">
        <v>0.66992504404782049</v>
      </c>
      <c r="G36" s="58">
        <v>0.4436645068394528</v>
      </c>
      <c r="H36" s="58">
        <v>0.65154039945349584</v>
      </c>
      <c r="I36" s="58">
        <v>-0.24252164067350887</v>
      </c>
      <c r="J36" s="58">
        <v>7.1022727272727279E-2</v>
      </c>
      <c r="K36" s="58">
        <v>0.3338719042690162</v>
      </c>
      <c r="L36" s="58">
        <v>6.0877098503828227E-2</v>
      </c>
      <c r="M36" s="58">
        <v>-0.32617559119325906</v>
      </c>
      <c r="N36" s="58">
        <v>-0.56520525592579862</v>
      </c>
      <c r="O36" s="58">
        <v>0.60658578856152512</v>
      </c>
      <c r="P36" s="58">
        <v>0.3194149145602016</v>
      </c>
      <c r="Q36" s="58">
        <v>0.67987050085697964</v>
      </c>
      <c r="R36" s="58">
        <v>9.4901136970903119E-2</v>
      </c>
      <c r="S36" s="58">
        <v>0.29872190672783572</v>
      </c>
      <c r="T36" s="58">
        <v>0.59523033676133863</v>
      </c>
      <c r="U36" s="58">
        <v>0.30040628719169366</v>
      </c>
      <c r="V36" s="58">
        <v>-0.2004318783607231</v>
      </c>
      <c r="W36" s="58">
        <v>0.26320034018094107</v>
      </c>
      <c r="X36" s="58">
        <v>1.8241837654660965E-2</v>
      </c>
      <c r="Y36" s="58">
        <v>-0.52654882326896224</v>
      </c>
      <c r="Z36" s="58">
        <v>-0.26512662305080137</v>
      </c>
      <c r="AA36" s="58">
        <v>-0.69803682905013509</v>
      </c>
      <c r="AB36" s="58">
        <v>-0.71249332097497098</v>
      </c>
      <c r="AC36" s="58">
        <v>-0.47060527077903302</v>
      </c>
      <c r="AD36" s="58">
        <v>1.3255423556376199E-2</v>
      </c>
      <c r="AE36" s="58">
        <v>0.25757332987513398</v>
      </c>
      <c r="AF36" s="58">
        <v>1.10795615059833</v>
      </c>
      <c r="AG36" s="58">
        <v>1.44872412725057</v>
      </c>
      <c r="AH36" s="58">
        <v>4.6589540759541199E-2</v>
      </c>
      <c r="AI36" s="58">
        <v>-0.40306142767839798</v>
      </c>
      <c r="AJ36" s="58">
        <v>2.9326024436903499E-2</v>
      </c>
      <c r="AK36" s="58">
        <v>0.148803646645535</v>
      </c>
      <c r="AL36" s="58">
        <v>-0.122576931182835</v>
      </c>
      <c r="AM36" s="58">
        <v>-0.28632517159218601</v>
      </c>
      <c r="AN36" s="58">
        <v>-0.110794427781432</v>
      </c>
      <c r="AO36" s="58">
        <v>0.53523804904278405</v>
      </c>
      <c r="AP36" s="58">
        <v>-1.19522735262378</v>
      </c>
      <c r="AQ36" s="58">
        <v>-0.34788856190859802</v>
      </c>
      <c r="AR36" s="58">
        <v>-1.11308770493517</v>
      </c>
      <c r="AS36" s="58">
        <v>-0.54266581185704699</v>
      </c>
      <c r="AT36" s="58">
        <v>-1.26133063354458</v>
      </c>
      <c r="AU36" s="58">
        <v>-0.94882757828670405</v>
      </c>
      <c r="AV36" s="58">
        <v>-3.8759966797187198E-2</v>
      </c>
      <c r="AW36" s="58">
        <v>1.05460475442659</v>
      </c>
      <c r="AX36" s="58">
        <v>0.346402339523813</v>
      </c>
      <c r="AY36" s="58">
        <v>0.77431846316964503</v>
      </c>
      <c r="AZ36" s="58">
        <v>0.80805815653141799</v>
      </c>
      <c r="BA36" s="58">
        <v>0.53156115495593703</v>
      </c>
      <c r="BB36" s="58">
        <v>0.89630420901531804</v>
      </c>
      <c r="BC36" s="58">
        <v>1.1546356866907199</v>
      </c>
      <c r="BD36" s="58">
        <v>1.72349352317961</v>
      </c>
      <c r="BE36" s="58">
        <v>0.96172820433016104</v>
      </c>
      <c r="BF36" s="58">
        <v>0.91459665309319704</v>
      </c>
      <c r="BG36" s="58">
        <v>0.89647361158360594</v>
      </c>
      <c r="BH36" s="58">
        <v>0.91546822967260599</v>
      </c>
      <c r="BI36" s="58">
        <v>0.83124445479951103</v>
      </c>
    </row>
    <row r="37" spans="1:61" ht="15" x14ac:dyDescent="0.25">
      <c r="A37" s="62" t="s">
        <v>256</v>
      </c>
      <c r="B37" s="57" t="s">
        <v>215</v>
      </c>
      <c r="C37" s="57" t="s">
        <v>215</v>
      </c>
      <c r="D37" s="57" t="s">
        <v>215</v>
      </c>
      <c r="E37" s="57" t="s">
        <v>215</v>
      </c>
      <c r="F37" s="57" t="s">
        <v>215</v>
      </c>
      <c r="G37" s="57" t="s">
        <v>215</v>
      </c>
      <c r="H37" s="57" t="s">
        <v>215</v>
      </c>
      <c r="I37" s="57" t="s">
        <v>215</v>
      </c>
      <c r="J37" s="57" t="s">
        <v>215</v>
      </c>
      <c r="K37" s="57" t="s">
        <v>215</v>
      </c>
      <c r="L37" s="57" t="s">
        <v>215</v>
      </c>
      <c r="M37" s="57" t="s">
        <v>215</v>
      </c>
      <c r="N37" s="57" t="s">
        <v>215</v>
      </c>
      <c r="O37" s="57" t="s">
        <v>215</v>
      </c>
      <c r="P37" s="57" t="s">
        <v>215</v>
      </c>
      <c r="Q37" s="57" t="s">
        <v>215</v>
      </c>
      <c r="R37" s="57" t="s">
        <v>215</v>
      </c>
      <c r="S37" s="57" t="s">
        <v>215</v>
      </c>
      <c r="T37" s="57" t="s">
        <v>215</v>
      </c>
      <c r="U37" s="57" t="s">
        <v>215</v>
      </c>
      <c r="V37" s="57" t="s">
        <v>215</v>
      </c>
      <c r="W37" s="57" t="s">
        <v>215</v>
      </c>
      <c r="X37" s="57" t="s">
        <v>215</v>
      </c>
      <c r="Y37" s="57" t="s">
        <v>215</v>
      </c>
      <c r="Z37" s="57" t="s">
        <v>215</v>
      </c>
      <c r="AA37" s="58" t="s">
        <v>231</v>
      </c>
      <c r="AB37" s="58">
        <v>-3.3414580395667501</v>
      </c>
      <c r="AC37" s="58">
        <v>-1.05515140986175</v>
      </c>
      <c r="AD37" s="58">
        <v>-1.1866677024088901</v>
      </c>
      <c r="AE37" s="58">
        <v>-1.4970434663390599</v>
      </c>
      <c r="AF37" s="58">
        <v>-0.68242415859266403</v>
      </c>
      <c r="AG37" s="58">
        <v>-0.308577850701444</v>
      </c>
      <c r="AH37" s="58">
        <v>-1.4587547620418599</v>
      </c>
      <c r="AI37" s="58">
        <v>-1.90025189212331</v>
      </c>
      <c r="AJ37" s="58">
        <v>-1.7601455058095601</v>
      </c>
      <c r="AK37" s="58">
        <v>-0.493298381438533</v>
      </c>
      <c r="AL37" s="58">
        <v>0.52828623984571899</v>
      </c>
      <c r="AM37" s="58">
        <v>0.11052068360968</v>
      </c>
      <c r="AN37" s="58">
        <v>-1.09853253311605</v>
      </c>
      <c r="AO37" s="58">
        <v>-1.12221987112946</v>
      </c>
      <c r="AP37" s="58">
        <v>-3.3882335011508098</v>
      </c>
      <c r="AQ37" s="58">
        <v>-3.87319146739847</v>
      </c>
      <c r="AR37" s="58">
        <v>-3.6128433049625199</v>
      </c>
      <c r="AS37" s="58">
        <v>-2.1334066580926501</v>
      </c>
      <c r="AT37" s="58">
        <v>-0.68180009753886806</v>
      </c>
      <c r="AU37" s="58">
        <v>-0.64133129310638604</v>
      </c>
      <c r="AV37" s="58">
        <v>-0.82787674359083396</v>
      </c>
      <c r="AW37" s="58">
        <v>0.42869458445278502</v>
      </c>
      <c r="AX37" s="58">
        <v>0.57714485056222198</v>
      </c>
      <c r="AY37" s="58">
        <v>0.81806397124542696</v>
      </c>
      <c r="AZ37" s="58">
        <v>0.98610625068642299</v>
      </c>
      <c r="BA37" s="58">
        <v>-0.85921200425516098</v>
      </c>
      <c r="BB37" s="58">
        <v>-1.8938111000532201</v>
      </c>
      <c r="BC37" s="58">
        <v>-1.2804041414361</v>
      </c>
      <c r="BD37" s="58">
        <v>-1.0023576860283501</v>
      </c>
      <c r="BE37" s="58">
        <v>-0.92578373160349503</v>
      </c>
      <c r="BF37" s="58">
        <v>-1.7497838559227199</v>
      </c>
      <c r="BG37" s="58">
        <v>-1.9247966996895201</v>
      </c>
      <c r="BH37" s="58">
        <v>-1.44272667601431</v>
      </c>
      <c r="BI37" s="58">
        <v>-1.90217334094069</v>
      </c>
    </row>
    <row r="38" spans="1:61" ht="15" x14ac:dyDescent="0.25">
      <c r="A38" s="62" t="s">
        <v>257</v>
      </c>
      <c r="B38" s="59">
        <v>48.805000411218025</v>
      </c>
      <c r="C38" s="59">
        <v>46.443846820613516</v>
      </c>
      <c r="D38" s="59">
        <v>43.643415973422762</v>
      </c>
      <c r="E38" s="59">
        <v>40.592728560731345</v>
      </c>
      <c r="F38" s="59">
        <v>38.648604039656078</v>
      </c>
      <c r="G38" s="59">
        <v>39.419549114136089</v>
      </c>
      <c r="H38" s="59">
        <v>39.190268721535638</v>
      </c>
      <c r="I38" s="59">
        <v>38.993386181238293</v>
      </c>
      <c r="J38" s="59">
        <v>40.171141297078059</v>
      </c>
      <c r="K38" s="59">
        <v>41.838722054608354</v>
      </c>
      <c r="L38" s="59">
        <v>44.080317601971764</v>
      </c>
      <c r="M38" s="59">
        <v>47.428095168136949</v>
      </c>
      <c r="N38" s="59">
        <v>52.993814175814499</v>
      </c>
      <c r="O38" s="59">
        <v>59.093767269445451</v>
      </c>
      <c r="P38" s="59">
        <v>62.606286008070107</v>
      </c>
      <c r="Q38" s="59">
        <v>67.955835600670213</v>
      </c>
      <c r="R38" s="59">
        <v>69.512613132409655</v>
      </c>
      <c r="S38" s="59">
        <v>71.544729249727141</v>
      </c>
      <c r="T38" s="59">
        <v>73.804857716027783</v>
      </c>
      <c r="U38" s="59">
        <v>73.848153846380427</v>
      </c>
      <c r="V38" s="59">
        <v>73.976732425979662</v>
      </c>
      <c r="W38" s="59">
        <v>73.629164877320562</v>
      </c>
      <c r="X38" s="59">
        <v>74.151519582597984</v>
      </c>
      <c r="Y38" s="59">
        <v>75.04393962855508</v>
      </c>
      <c r="Z38" s="59">
        <v>72.199897744109151</v>
      </c>
      <c r="AA38" s="58">
        <v>73.494580605983643</v>
      </c>
      <c r="AB38" s="58">
        <v>73.2</v>
      </c>
      <c r="AC38" s="58">
        <v>71.372430496481002</v>
      </c>
      <c r="AD38" s="58">
        <v>65.809123761041207</v>
      </c>
      <c r="AE38" s="58">
        <v>62.778752888951999</v>
      </c>
      <c r="AF38" s="58">
        <v>58.6943007146415</v>
      </c>
      <c r="AG38" s="58">
        <v>52.241862565886898</v>
      </c>
      <c r="AH38" s="58">
        <v>49.496109738425197</v>
      </c>
      <c r="AI38" s="58">
        <v>48.767651188724699</v>
      </c>
      <c r="AJ38" s="58">
        <v>49.877936594540799</v>
      </c>
      <c r="AK38" s="58">
        <v>50.164511385266501</v>
      </c>
      <c r="AL38" s="58">
        <v>49.645104739079997</v>
      </c>
      <c r="AM38" s="58">
        <v>45.0208024094648</v>
      </c>
      <c r="AN38" s="58">
        <v>42.799566047720198</v>
      </c>
      <c r="AO38" s="58">
        <v>54.332341623752001</v>
      </c>
      <c r="AP38" s="58">
        <v>56.342779968163804</v>
      </c>
      <c r="AQ38" s="58">
        <v>58.947127351944403</v>
      </c>
      <c r="AR38" s="58">
        <v>61.215099315611702</v>
      </c>
      <c r="AS38" s="58">
        <v>65.740195506367698</v>
      </c>
      <c r="AT38" s="58">
        <v>67.193984933767993</v>
      </c>
      <c r="AU38" s="58">
        <v>67.184180257156697</v>
      </c>
      <c r="AV38" s="58">
        <v>63.796474112923001</v>
      </c>
      <c r="AW38" s="58">
        <v>60.846876853101797</v>
      </c>
      <c r="AX38" s="58">
        <v>55.947771081100697</v>
      </c>
      <c r="AY38" s="58">
        <v>51.521770867577096</v>
      </c>
      <c r="AZ38" s="58">
        <v>47.597457091977297</v>
      </c>
      <c r="BA38" s="58">
        <v>53.347792315547899</v>
      </c>
      <c r="BB38" s="58">
        <v>50.431271475434201</v>
      </c>
      <c r="BC38" s="58">
        <v>48.345273231625697</v>
      </c>
      <c r="BD38" s="58">
        <v>45.0982069459087</v>
      </c>
      <c r="BE38" s="58">
        <v>44.990941140664297</v>
      </c>
      <c r="BF38" s="58">
        <v>46.718992731092101</v>
      </c>
      <c r="BG38" s="58">
        <v>49.676618608424</v>
      </c>
      <c r="BH38" s="58">
        <v>50.104092229190897</v>
      </c>
      <c r="BI38" s="58">
        <v>51.099637809329003</v>
      </c>
    </row>
    <row r="39" spans="1:61" ht="15" x14ac:dyDescent="0.25">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61" ht="15" x14ac:dyDescent="0.25">
      <c r="A40" s="55" t="s">
        <v>77</v>
      </c>
    </row>
    <row r="41" spans="1:61" ht="15" x14ac:dyDescent="0.25">
      <c r="A41" s="63" t="s">
        <v>258</v>
      </c>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row>
    <row r="42" spans="1:61" ht="15" x14ac:dyDescent="0.25">
      <c r="A42" s="62" t="s">
        <v>259</v>
      </c>
      <c r="B42" s="57" t="s">
        <v>215</v>
      </c>
      <c r="C42" s="57" t="s">
        <v>215</v>
      </c>
      <c r="D42" s="57" t="s">
        <v>215</v>
      </c>
      <c r="E42" s="57" t="s">
        <v>215</v>
      </c>
      <c r="F42" s="57" t="s">
        <v>215</v>
      </c>
      <c r="G42" s="57" t="s">
        <v>215</v>
      </c>
      <c r="H42" s="57" t="s">
        <v>215</v>
      </c>
      <c r="I42" s="57" t="s">
        <v>215</v>
      </c>
      <c r="J42" s="57" t="s">
        <v>215</v>
      </c>
      <c r="K42" s="57" t="s">
        <v>215</v>
      </c>
      <c r="L42" s="57" t="s">
        <v>215</v>
      </c>
      <c r="M42" s="57" t="s">
        <v>215</v>
      </c>
      <c r="N42" s="57" t="s">
        <v>215</v>
      </c>
      <c r="O42" s="57" t="s">
        <v>215</v>
      </c>
      <c r="P42" s="57" t="s">
        <v>215</v>
      </c>
      <c r="Q42" s="57" t="s">
        <v>215</v>
      </c>
      <c r="R42" s="57" t="s">
        <v>215</v>
      </c>
      <c r="S42" s="57" t="s">
        <v>215</v>
      </c>
      <c r="T42" s="57" t="s">
        <v>215</v>
      </c>
      <c r="U42" s="57" t="s">
        <v>215</v>
      </c>
      <c r="V42" s="57" t="s">
        <v>215</v>
      </c>
      <c r="W42" s="57" t="s">
        <v>215</v>
      </c>
      <c r="X42" s="57" t="s">
        <v>215</v>
      </c>
      <c r="Y42" s="57" t="s">
        <v>215</v>
      </c>
      <c r="Z42" s="57" t="s">
        <v>215</v>
      </c>
      <c r="AA42" s="57" t="s">
        <v>215</v>
      </c>
      <c r="AB42" s="57" t="s">
        <v>215</v>
      </c>
      <c r="AC42" s="14">
        <v>1.3</v>
      </c>
      <c r="AD42" s="14">
        <v>3.9</v>
      </c>
      <c r="AE42" s="14">
        <v>4.2</v>
      </c>
      <c r="AF42" s="14">
        <v>4</v>
      </c>
      <c r="AG42" s="14">
        <v>5.2</v>
      </c>
      <c r="AH42" s="14">
        <v>4.5999999999999996</v>
      </c>
      <c r="AI42" s="14">
        <v>4.0999999999999996</v>
      </c>
      <c r="AJ42" s="14">
        <v>2.7</v>
      </c>
      <c r="AK42" s="14">
        <v>3.7</v>
      </c>
      <c r="AL42" s="14">
        <v>3.7</v>
      </c>
      <c r="AM42" s="14">
        <v>3.3</v>
      </c>
      <c r="AN42" s="14">
        <v>3.4</v>
      </c>
      <c r="AO42" s="14">
        <v>3.8</v>
      </c>
      <c r="AP42" s="14">
        <v>3.4</v>
      </c>
      <c r="AQ42" s="14">
        <v>1.7</v>
      </c>
      <c r="AR42" s="14">
        <v>2.2999999999999998</v>
      </c>
      <c r="AS42" s="14">
        <v>2.8</v>
      </c>
      <c r="AT42" s="14">
        <v>1</v>
      </c>
      <c r="AU42" s="14">
        <v>0.2</v>
      </c>
      <c r="AV42" s="14">
        <v>1.7</v>
      </c>
      <c r="AW42" s="14">
        <v>2</v>
      </c>
      <c r="AX42" s="14">
        <v>2.9</v>
      </c>
      <c r="AY42" s="14">
        <v>3</v>
      </c>
      <c r="AZ42" s="14">
        <v>2.5</v>
      </c>
      <c r="BA42" s="14">
        <v>4.3</v>
      </c>
      <c r="BB42" s="14">
        <v>0.5</v>
      </c>
      <c r="BC42" s="14">
        <v>6.7</v>
      </c>
      <c r="BD42" s="14">
        <v>5.9</v>
      </c>
      <c r="BE42" s="14">
        <v>8.4</v>
      </c>
      <c r="BF42" s="14">
        <v>4.7</v>
      </c>
      <c r="BG42" s="14">
        <v>2.1</v>
      </c>
      <c r="BH42" s="14">
        <v>4.9000000000000004</v>
      </c>
      <c r="BI42" s="14">
        <v>4.3</v>
      </c>
    </row>
    <row r="43" spans="1:61" ht="15" x14ac:dyDescent="0.25">
      <c r="A43" s="62" t="s">
        <v>260</v>
      </c>
      <c r="B43" s="57" t="s">
        <v>215</v>
      </c>
      <c r="C43" s="57" t="s">
        <v>215</v>
      </c>
      <c r="D43" s="57" t="s">
        <v>215</v>
      </c>
      <c r="E43" s="57" t="s">
        <v>215</v>
      </c>
      <c r="F43" s="57" t="s">
        <v>215</v>
      </c>
      <c r="G43" s="57" t="s">
        <v>215</v>
      </c>
      <c r="H43" s="57" t="s">
        <v>215</v>
      </c>
      <c r="I43" s="57" t="s">
        <v>215</v>
      </c>
      <c r="J43" s="57" t="s">
        <v>215</v>
      </c>
      <c r="K43" s="57" t="s">
        <v>215</v>
      </c>
      <c r="L43" s="57" t="s">
        <v>215</v>
      </c>
      <c r="M43" s="57" t="s">
        <v>215</v>
      </c>
      <c r="N43" s="57" t="s">
        <v>215</v>
      </c>
      <c r="O43" s="57" t="s">
        <v>215</v>
      </c>
      <c r="P43" s="57" t="s">
        <v>215</v>
      </c>
      <c r="Q43" s="57" t="s">
        <v>215</v>
      </c>
      <c r="R43" s="57" t="s">
        <v>215</v>
      </c>
      <c r="S43" s="57" t="s">
        <v>215</v>
      </c>
      <c r="T43" s="57" t="s">
        <v>215</v>
      </c>
      <c r="U43" s="57" t="s">
        <v>215</v>
      </c>
      <c r="V43" s="57" t="s">
        <v>215</v>
      </c>
      <c r="W43" s="57" t="s">
        <v>215</v>
      </c>
      <c r="X43" s="57" t="s">
        <v>215</v>
      </c>
      <c r="Y43" s="57" t="s">
        <v>215</v>
      </c>
      <c r="Z43" s="57" t="s">
        <v>215</v>
      </c>
      <c r="AA43" s="57" t="s">
        <v>215</v>
      </c>
      <c r="AB43" s="57" t="s">
        <v>215</v>
      </c>
      <c r="AC43" s="14">
        <v>0.3</v>
      </c>
      <c r="AD43" s="14">
        <v>1.4</v>
      </c>
      <c r="AE43" s="14">
        <v>1.1000000000000001</v>
      </c>
      <c r="AF43" s="14">
        <v>2.9</v>
      </c>
      <c r="AG43" s="14">
        <v>4.0999999999999996</v>
      </c>
      <c r="AH43" s="14">
        <v>3.7</v>
      </c>
      <c r="AI43" s="14">
        <v>4.7</v>
      </c>
      <c r="AJ43" s="14">
        <v>3.6</v>
      </c>
      <c r="AK43" s="14">
        <v>3.7</v>
      </c>
      <c r="AL43" s="14">
        <v>2.5</v>
      </c>
      <c r="AM43" s="14">
        <v>1.3</v>
      </c>
      <c r="AN43" s="14">
        <v>1.6</v>
      </c>
      <c r="AO43" s="14">
        <v>3.4</v>
      </c>
      <c r="AP43" s="14">
        <v>3.2</v>
      </c>
      <c r="AQ43" s="14">
        <v>0.6</v>
      </c>
      <c r="AR43" s="14">
        <v>1.2</v>
      </c>
      <c r="AS43" s="14">
        <v>1.5</v>
      </c>
      <c r="AT43" s="14">
        <v>0</v>
      </c>
      <c r="AU43" s="14">
        <v>0.9</v>
      </c>
      <c r="AV43" s="14">
        <v>1.4</v>
      </c>
      <c r="AW43" s="14">
        <v>2.7</v>
      </c>
      <c r="AX43" s="14">
        <v>1.4</v>
      </c>
      <c r="AY43" s="14">
        <v>4.0999999999999996</v>
      </c>
      <c r="AZ43" s="14">
        <v>3</v>
      </c>
      <c r="BA43" s="14">
        <v>2.5</v>
      </c>
      <c r="BB43" s="14">
        <v>1.7</v>
      </c>
      <c r="BC43" s="14">
        <v>4.9000000000000004</v>
      </c>
      <c r="BD43" s="14">
        <v>5.8</v>
      </c>
      <c r="BE43" s="14">
        <v>7.9</v>
      </c>
      <c r="BF43" s="14">
        <v>4.8</v>
      </c>
      <c r="BG43" s="14">
        <v>2</v>
      </c>
      <c r="BH43" s="14">
        <v>5.4</v>
      </c>
      <c r="BI43" s="14">
        <v>4.5</v>
      </c>
    </row>
    <row r="44" spans="1:61" ht="15" x14ac:dyDescent="0.25">
      <c r="A44" s="62" t="s">
        <v>261</v>
      </c>
      <c r="B44" s="57" t="s">
        <v>215</v>
      </c>
      <c r="C44" s="57" t="s">
        <v>215</v>
      </c>
      <c r="D44" s="57" t="s">
        <v>215</v>
      </c>
      <c r="E44" s="57" t="s">
        <v>215</v>
      </c>
      <c r="F44" s="57" t="s">
        <v>215</v>
      </c>
      <c r="G44" s="57" t="s">
        <v>215</v>
      </c>
      <c r="H44" s="57" t="s">
        <v>215</v>
      </c>
      <c r="I44" s="57" t="s">
        <v>215</v>
      </c>
      <c r="J44" s="57" t="s">
        <v>215</v>
      </c>
      <c r="K44" s="57" t="s">
        <v>215</v>
      </c>
      <c r="L44" s="57" t="s">
        <v>215</v>
      </c>
      <c r="M44" s="57" t="s">
        <v>215</v>
      </c>
      <c r="N44" s="57" t="s">
        <v>215</v>
      </c>
      <c r="O44" s="57" t="s">
        <v>215</v>
      </c>
      <c r="P44" s="57" t="s">
        <v>215</v>
      </c>
      <c r="Q44" s="57" t="s">
        <v>215</v>
      </c>
      <c r="R44" s="57" t="s">
        <v>215</v>
      </c>
      <c r="S44" s="57" t="s">
        <v>215</v>
      </c>
      <c r="T44" s="57" t="s">
        <v>215</v>
      </c>
      <c r="U44" s="57" t="s">
        <v>215</v>
      </c>
      <c r="V44" s="57" t="s">
        <v>215</v>
      </c>
      <c r="W44" s="57" t="s">
        <v>215</v>
      </c>
      <c r="X44" s="57" t="s">
        <v>215</v>
      </c>
      <c r="Y44" s="57" t="s">
        <v>215</v>
      </c>
      <c r="Z44" s="57" t="s">
        <v>215</v>
      </c>
      <c r="AA44" s="57" t="s">
        <v>215</v>
      </c>
      <c r="AB44" s="57" t="s">
        <v>215</v>
      </c>
      <c r="AC44" s="14">
        <v>2</v>
      </c>
      <c r="AD44" s="14">
        <v>1.6</v>
      </c>
      <c r="AE44" s="14">
        <v>1.9</v>
      </c>
      <c r="AF44" s="14">
        <v>1.9</v>
      </c>
      <c r="AG44" s="14">
        <v>3.9</v>
      </c>
      <c r="AH44" s="14">
        <v>4.2</v>
      </c>
      <c r="AI44" s="14">
        <v>3.2</v>
      </c>
      <c r="AJ44" s="14">
        <v>2.5</v>
      </c>
      <c r="AK44" s="14">
        <v>1.8</v>
      </c>
      <c r="AL44" s="14">
        <v>2.2000000000000002</v>
      </c>
      <c r="AM44" s="14">
        <v>2.1</v>
      </c>
      <c r="AN44" s="14">
        <v>2.5</v>
      </c>
      <c r="AO44" s="14">
        <v>3.4</v>
      </c>
      <c r="AP44" s="14">
        <v>-0.1</v>
      </c>
      <c r="AQ44" s="14">
        <v>0.8</v>
      </c>
      <c r="AR44" s="14">
        <v>1.5</v>
      </c>
      <c r="AS44" s="14">
        <v>0.8</v>
      </c>
      <c r="AT44" s="14">
        <v>1.3</v>
      </c>
      <c r="AU44" s="14">
        <v>0</v>
      </c>
      <c r="AV44" s="14">
        <v>0.3</v>
      </c>
      <c r="AW44" s="14">
        <v>0.5</v>
      </c>
      <c r="AX44" s="14">
        <v>1</v>
      </c>
      <c r="AY44" s="14">
        <v>2.1</v>
      </c>
      <c r="AZ44" s="14">
        <v>2.2999999999999998</v>
      </c>
      <c r="BA44" s="14">
        <v>1.8</v>
      </c>
      <c r="BB44" s="14">
        <v>3.9</v>
      </c>
      <c r="BC44" s="14">
        <v>7.5</v>
      </c>
      <c r="BD44" s="14">
        <v>5.8</v>
      </c>
      <c r="BE44" s="14">
        <v>4.5</v>
      </c>
      <c r="BF44" s="14">
        <v>2.7</v>
      </c>
      <c r="BG44" s="14">
        <v>2.2000000000000002</v>
      </c>
      <c r="BH44" s="14">
        <v>2.2000000000000002</v>
      </c>
      <c r="BI44" s="14">
        <v>2.2000000000000002</v>
      </c>
    </row>
    <row r="45" spans="1:61" ht="15" x14ac:dyDescent="0.25">
      <c r="A45" s="62" t="s">
        <v>37</v>
      </c>
      <c r="B45" s="57" t="s">
        <v>215</v>
      </c>
      <c r="C45" s="57" t="s">
        <v>215</v>
      </c>
      <c r="D45" s="57" t="s">
        <v>215</v>
      </c>
      <c r="E45" s="57" t="s">
        <v>215</v>
      </c>
      <c r="F45" s="57" t="s">
        <v>215</v>
      </c>
      <c r="G45" s="57" t="s">
        <v>215</v>
      </c>
      <c r="H45" s="57" t="s">
        <v>215</v>
      </c>
      <c r="I45" s="57" t="s">
        <v>215</v>
      </c>
      <c r="J45" s="57" t="s">
        <v>215</v>
      </c>
      <c r="K45" s="57" t="s">
        <v>215</v>
      </c>
      <c r="L45" s="57" t="s">
        <v>215</v>
      </c>
      <c r="M45" s="57" t="s">
        <v>215</v>
      </c>
      <c r="N45" s="57" t="s">
        <v>215</v>
      </c>
      <c r="O45" s="57" t="s">
        <v>215</v>
      </c>
      <c r="P45" s="57" t="s">
        <v>215</v>
      </c>
      <c r="Q45" s="57" t="s">
        <v>215</v>
      </c>
      <c r="R45" s="57" t="s">
        <v>215</v>
      </c>
      <c r="S45" s="57" t="s">
        <v>215</v>
      </c>
      <c r="T45" s="57" t="s">
        <v>215</v>
      </c>
      <c r="U45" s="57" t="s">
        <v>215</v>
      </c>
      <c r="V45" s="57" t="s">
        <v>215</v>
      </c>
      <c r="W45" s="57" t="s">
        <v>215</v>
      </c>
      <c r="X45" s="57" t="s">
        <v>215</v>
      </c>
      <c r="Y45" s="57" t="s">
        <v>215</v>
      </c>
      <c r="Z45" s="57" t="s">
        <v>215</v>
      </c>
      <c r="AA45" s="57" t="s">
        <v>215</v>
      </c>
      <c r="AB45" s="57" t="s">
        <v>215</v>
      </c>
      <c r="AC45" s="14">
        <v>0.7</v>
      </c>
      <c r="AD45" s="14">
        <v>1.2</v>
      </c>
      <c r="AE45" s="14">
        <v>0.4</v>
      </c>
      <c r="AF45" s="14">
        <v>1.2</v>
      </c>
      <c r="AG45" s="14">
        <v>3</v>
      </c>
      <c r="AH45" s="14">
        <v>3.6</v>
      </c>
      <c r="AI45" s="14">
        <v>2.6</v>
      </c>
      <c r="AJ45" s="14">
        <v>2</v>
      </c>
      <c r="AK45" s="14">
        <v>0.8</v>
      </c>
      <c r="AL45" s="14">
        <v>0.9</v>
      </c>
      <c r="AM45" s="14">
        <v>2</v>
      </c>
      <c r="AN45" s="14">
        <v>2.4</v>
      </c>
      <c r="AO45" s="14">
        <v>3</v>
      </c>
      <c r="AP45" s="14">
        <v>0.8</v>
      </c>
      <c r="AQ45" s="14">
        <v>2.7</v>
      </c>
      <c r="AR45" s="14">
        <v>0.9</v>
      </c>
      <c r="AS45" s="14">
        <v>0.7</v>
      </c>
      <c r="AT45" s="14">
        <v>1.4</v>
      </c>
      <c r="AU45" s="14">
        <v>0.3</v>
      </c>
      <c r="AV45" s="14">
        <v>-0.2</v>
      </c>
      <c r="AW45" s="14">
        <v>-0.2</v>
      </c>
      <c r="AX45" s="14">
        <v>1.4</v>
      </c>
      <c r="AY45" s="14">
        <v>2.2000000000000002</v>
      </c>
      <c r="AZ45" s="14">
        <v>2.2000000000000002</v>
      </c>
      <c r="BA45" s="14">
        <v>1.5</v>
      </c>
      <c r="BB45" s="14">
        <v>3.4</v>
      </c>
      <c r="BC45" s="14">
        <v>7</v>
      </c>
      <c r="BD45" s="14">
        <v>4.3</v>
      </c>
      <c r="BE45" s="14">
        <v>3.1</v>
      </c>
      <c r="BF45" s="14">
        <v>2.2999999999999998</v>
      </c>
      <c r="BG45" s="14">
        <v>2.2000000000000002</v>
      </c>
      <c r="BH45" s="14">
        <v>2.1</v>
      </c>
      <c r="BI45" s="14">
        <v>2.1</v>
      </c>
    </row>
    <row r="46" spans="1:61" ht="15" x14ac:dyDescent="0.25">
      <c r="A46" s="62" t="s">
        <v>262</v>
      </c>
      <c r="B46" s="57" t="s">
        <v>215</v>
      </c>
      <c r="C46" s="57" t="s">
        <v>215</v>
      </c>
      <c r="D46" s="57" t="s">
        <v>215</v>
      </c>
      <c r="E46" s="57" t="s">
        <v>215</v>
      </c>
      <c r="F46" s="57" t="s">
        <v>215</v>
      </c>
      <c r="G46" s="57" t="s">
        <v>215</v>
      </c>
      <c r="H46" s="57" t="s">
        <v>215</v>
      </c>
      <c r="I46" s="57" t="s">
        <v>215</v>
      </c>
      <c r="J46" s="57" t="s">
        <v>215</v>
      </c>
      <c r="K46" s="57" t="s">
        <v>215</v>
      </c>
      <c r="L46" s="57" t="s">
        <v>215</v>
      </c>
      <c r="M46" s="57" t="s">
        <v>215</v>
      </c>
      <c r="N46" s="57" t="s">
        <v>215</v>
      </c>
      <c r="O46" s="57" t="s">
        <v>215</v>
      </c>
      <c r="P46" s="57" t="s">
        <v>215</v>
      </c>
      <c r="Q46" s="57" t="s">
        <v>215</v>
      </c>
      <c r="R46" s="57" t="s">
        <v>215</v>
      </c>
      <c r="S46" s="57" t="s">
        <v>215</v>
      </c>
      <c r="T46" s="57" t="s">
        <v>215</v>
      </c>
      <c r="U46" s="57" t="s">
        <v>215</v>
      </c>
      <c r="V46" s="57" t="s">
        <v>215</v>
      </c>
      <c r="W46" s="57" t="s">
        <v>215</v>
      </c>
      <c r="X46" s="57" t="s">
        <v>215</v>
      </c>
      <c r="Y46" s="57" t="s">
        <v>215</v>
      </c>
      <c r="Z46" s="57" t="s">
        <v>215</v>
      </c>
      <c r="AA46" s="57" t="s">
        <v>215</v>
      </c>
      <c r="AB46" s="57">
        <v>17.510250306931599</v>
      </c>
      <c r="AC46" s="58">
        <v>16.960200131251302</v>
      </c>
      <c r="AD46" s="58">
        <v>16.600622114067701</v>
      </c>
      <c r="AE46" s="58">
        <v>16.248412972714998</v>
      </c>
      <c r="AF46" s="58">
        <v>15.915218620336001</v>
      </c>
      <c r="AG46" s="58">
        <v>15.7806386312892</v>
      </c>
      <c r="AH46" s="58">
        <v>15.8128324911434</v>
      </c>
      <c r="AI46" s="58">
        <v>16.2808735909619</v>
      </c>
      <c r="AJ46" s="58">
        <v>16.873312030343399</v>
      </c>
      <c r="AK46" s="58">
        <v>16.621208773255201</v>
      </c>
      <c r="AL46" s="58">
        <v>16.419500713295498</v>
      </c>
      <c r="AM46" s="58">
        <v>16.049507615580101</v>
      </c>
      <c r="AN46" s="58">
        <v>15.697427253459001</v>
      </c>
      <c r="AO46" s="58">
        <v>15.7025516744197</v>
      </c>
      <c r="AP46" s="58">
        <v>16.2412738969307</v>
      </c>
      <c r="AQ46" s="58">
        <v>16.549297648785299</v>
      </c>
      <c r="AR46" s="58">
        <v>16.033848145606498</v>
      </c>
      <c r="AS46" s="58">
        <v>15.9189493058976</v>
      </c>
      <c r="AT46" s="58">
        <v>15.923022148850601</v>
      </c>
      <c r="AU46" s="58">
        <v>15.893408637985001</v>
      </c>
      <c r="AV46" s="58">
        <v>15.590844852074399</v>
      </c>
      <c r="AW46" s="58">
        <v>15.263880714788799</v>
      </c>
      <c r="AX46" s="58">
        <v>14.864087925820201</v>
      </c>
      <c r="AY46" s="58">
        <v>14.5639536886938</v>
      </c>
      <c r="AZ46" s="58">
        <v>14.548089408769901</v>
      </c>
      <c r="BA46" s="58">
        <v>15.263802338949199</v>
      </c>
      <c r="BB46" s="58">
        <v>15.162235858747801</v>
      </c>
      <c r="BC46" s="58">
        <v>14.9253655856522</v>
      </c>
      <c r="BD46" s="58">
        <v>15.117258177743199</v>
      </c>
      <c r="BE46" s="58">
        <v>15.2221367876452</v>
      </c>
      <c r="BF46" s="58">
        <v>15.1447265226606</v>
      </c>
      <c r="BG46" s="58">
        <v>15.2343914169161</v>
      </c>
      <c r="BH46" s="58">
        <v>14.9681742638868</v>
      </c>
      <c r="BI46" s="58">
        <v>14.885974483618201</v>
      </c>
    </row>
    <row r="47" spans="1:61" ht="15" x14ac:dyDescent="0.25">
      <c r="A47" s="62" t="s">
        <v>263</v>
      </c>
      <c r="B47" s="57" t="s">
        <v>215</v>
      </c>
      <c r="C47" s="57" t="s">
        <v>215</v>
      </c>
      <c r="D47" s="57" t="s">
        <v>215</v>
      </c>
      <c r="E47" s="57" t="s">
        <v>215</v>
      </c>
      <c r="F47" s="57" t="s">
        <v>215</v>
      </c>
      <c r="G47" s="57" t="s">
        <v>215</v>
      </c>
      <c r="H47" s="57" t="s">
        <v>215</v>
      </c>
      <c r="I47" s="57" t="s">
        <v>215</v>
      </c>
      <c r="J47" s="57" t="s">
        <v>215</v>
      </c>
      <c r="K47" s="57" t="s">
        <v>215</v>
      </c>
      <c r="L47" s="57" t="s">
        <v>215</v>
      </c>
      <c r="M47" s="57" t="s">
        <v>215</v>
      </c>
      <c r="N47" s="57" t="s">
        <v>215</v>
      </c>
      <c r="O47" s="57" t="s">
        <v>215</v>
      </c>
      <c r="P47" s="57" t="s">
        <v>215</v>
      </c>
      <c r="Q47" s="57" t="s">
        <v>215</v>
      </c>
      <c r="R47" s="57" t="s">
        <v>215</v>
      </c>
      <c r="S47" s="57" t="s">
        <v>215</v>
      </c>
      <c r="T47" s="57" t="s">
        <v>215</v>
      </c>
      <c r="U47" s="57" t="s">
        <v>215</v>
      </c>
      <c r="V47" s="57" t="s">
        <v>215</v>
      </c>
      <c r="W47" s="57" t="s">
        <v>215</v>
      </c>
      <c r="X47" s="57" t="s">
        <v>215</v>
      </c>
      <c r="Y47" s="57" t="s">
        <v>215</v>
      </c>
      <c r="Z47" s="57" t="s">
        <v>215</v>
      </c>
      <c r="AA47" s="57" t="s">
        <v>215</v>
      </c>
      <c r="AB47" s="57">
        <v>9.5348378801740097</v>
      </c>
      <c r="AC47" s="58">
        <v>9.4587352625937804</v>
      </c>
      <c r="AD47" s="58">
        <v>9.5983900603727399</v>
      </c>
      <c r="AE47" s="58">
        <v>9.6229648671808103</v>
      </c>
      <c r="AF47" s="58">
        <v>9.5972650712915897</v>
      </c>
      <c r="AG47" s="58">
        <v>9.5348260761794599</v>
      </c>
      <c r="AH47" s="58">
        <v>9.8287112561174492</v>
      </c>
      <c r="AI47" s="58">
        <v>10.460731267420901</v>
      </c>
      <c r="AJ47" s="58">
        <v>11.041061800083</v>
      </c>
      <c r="AK47" s="58">
        <v>11.180021500041301</v>
      </c>
      <c r="AL47" s="58">
        <v>11.4567778330845</v>
      </c>
      <c r="AM47" s="58">
        <v>11.560693641618499</v>
      </c>
      <c r="AN47" s="58">
        <v>11.5393747526712</v>
      </c>
      <c r="AO47" s="58">
        <v>11.7569146864044</v>
      </c>
      <c r="AP47" s="58">
        <v>12.271684984581199</v>
      </c>
      <c r="AQ47" s="58">
        <v>12.584627638391099</v>
      </c>
      <c r="AR47" s="58">
        <v>12.802084978676399</v>
      </c>
      <c r="AS47" s="58">
        <v>13.100645469758501</v>
      </c>
      <c r="AT47" s="58">
        <v>13.168261114237501</v>
      </c>
      <c r="AU47" s="58">
        <v>12.951133823059701</v>
      </c>
      <c r="AV47" s="58">
        <v>12.690114068441099</v>
      </c>
      <c r="AW47" s="58">
        <v>12.4922648514851</v>
      </c>
      <c r="AX47" s="58">
        <v>12.4886604172966</v>
      </c>
      <c r="AY47" s="58">
        <v>12.5156445556946</v>
      </c>
      <c r="AZ47" s="58">
        <v>12.7223178427998</v>
      </c>
      <c r="BA47" s="58">
        <v>13.336827916729099</v>
      </c>
      <c r="BB47" s="58">
        <v>13.373881932021501</v>
      </c>
      <c r="BC47" s="58">
        <v>13.0662260773785</v>
      </c>
      <c r="BD47" s="58">
        <v>13.0747809549684</v>
      </c>
      <c r="BE47" s="58">
        <v>13.2524520278028</v>
      </c>
      <c r="BF47" s="58">
        <v>13.486958842665899</v>
      </c>
      <c r="BG47" s="58">
        <v>13.703834864450601</v>
      </c>
      <c r="BH47" s="58">
        <v>14.201364136354799</v>
      </c>
      <c r="BI47" s="58">
        <v>14.509854943851201</v>
      </c>
    </row>
    <row r="48" spans="1:61" ht="15" x14ac:dyDescent="0.25">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row>
    <row r="49" spans="1:61" ht="15" x14ac:dyDescent="0.25">
      <c r="A49" s="150" t="s">
        <v>264</v>
      </c>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row>
    <row r="50" spans="1:61" ht="15" x14ac:dyDescent="0.25">
      <c r="A50" s="150" t="s">
        <v>265</v>
      </c>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row>
    <row r="51" spans="1:61" ht="15" x14ac:dyDescent="0.25">
      <c r="A51" s="150" t="s">
        <v>266</v>
      </c>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row>
    <row r="52" spans="1:61" ht="15" x14ac:dyDescent="0.25">
      <c r="A52" s="150" t="s">
        <v>437</v>
      </c>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row>
    <row r="54" spans="1:61" ht="15" x14ac:dyDescent="0.25">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2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row>
  </sheetData>
  <hyperlinks>
    <hyperlink ref="A1" location="contents!A1" display="to contents" xr:uid="{00000000-0004-0000-1200-000000000000}"/>
  </hyperlinks>
  <pageMargins left="0.7" right="0.7" top="0.75" bottom="0.75" header="0.3" footer="0.3"/>
  <pageSetup orientation="portrait" horizontalDpi="1200" verticalDpi="12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I54"/>
  <sheetViews>
    <sheetView zoomScaleNormal="100" workbookViewId="0"/>
  </sheetViews>
  <sheetFormatPr defaultColWidth="11.42578125" defaultRowHeight="12.75" x14ac:dyDescent="0.2"/>
  <cols>
    <col min="1" max="1" width="65.7109375" customWidth="1"/>
    <col min="2" max="26" width="7.7109375" customWidth="1"/>
    <col min="27" max="28" width="15.7109375" customWidth="1"/>
    <col min="29" max="62" width="8" customWidth="1"/>
  </cols>
  <sheetData>
    <row r="1" spans="1:61" x14ac:dyDescent="0.2">
      <c r="A1" s="1" t="s">
        <v>452</v>
      </c>
    </row>
    <row r="2" spans="1:61" x14ac:dyDescent="0.2">
      <c r="A2" s="13"/>
    </row>
    <row r="3" spans="1:61" ht="33" customHeight="1" x14ac:dyDescent="0.25">
      <c r="A3" s="72" t="s">
        <v>493</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row>
    <row r="4" spans="1:61" ht="15" customHeight="1" x14ac:dyDescent="0.25">
      <c r="A4" s="3"/>
      <c r="B4" s="20">
        <v>1970</v>
      </c>
      <c r="C4" s="20">
        <v>1971</v>
      </c>
      <c r="D4" s="20">
        <v>1972</v>
      </c>
      <c r="E4" s="20">
        <v>1973</v>
      </c>
      <c r="F4" s="20">
        <v>1974</v>
      </c>
      <c r="G4" s="20">
        <v>1975</v>
      </c>
      <c r="H4" s="20">
        <v>1976</v>
      </c>
      <c r="I4" s="20">
        <v>1977</v>
      </c>
      <c r="J4" s="20">
        <v>1978</v>
      </c>
      <c r="K4" s="20">
        <v>1979</v>
      </c>
      <c r="L4" s="20">
        <v>1980</v>
      </c>
      <c r="M4" s="20">
        <v>1981</v>
      </c>
      <c r="N4" s="20">
        <v>1982</v>
      </c>
      <c r="O4" s="20">
        <v>1983</v>
      </c>
      <c r="P4" s="20">
        <v>1984</v>
      </c>
      <c r="Q4" s="20">
        <v>1985</v>
      </c>
      <c r="R4" s="20">
        <v>1986</v>
      </c>
      <c r="S4" s="20">
        <v>1987</v>
      </c>
      <c r="T4" s="20">
        <v>1988</v>
      </c>
      <c r="U4" s="20">
        <v>1989</v>
      </c>
      <c r="V4" s="20">
        <v>1990</v>
      </c>
      <c r="W4" s="20">
        <v>1991</v>
      </c>
      <c r="X4" s="20">
        <v>1992</v>
      </c>
      <c r="Y4" s="20">
        <v>1993</v>
      </c>
      <c r="Z4" s="20">
        <v>1994</v>
      </c>
      <c r="AA4" s="70">
        <v>1995</v>
      </c>
      <c r="AB4" s="3">
        <v>1995</v>
      </c>
      <c r="AC4" s="75">
        <v>1996</v>
      </c>
      <c r="AD4" s="75">
        <v>1997</v>
      </c>
      <c r="AE4" s="75">
        <v>1998</v>
      </c>
      <c r="AF4" s="75">
        <v>1999</v>
      </c>
      <c r="AG4" s="75">
        <v>2000</v>
      </c>
      <c r="AH4" s="75">
        <v>2001</v>
      </c>
      <c r="AI4" s="75">
        <v>2002</v>
      </c>
      <c r="AJ4" s="75">
        <v>2003</v>
      </c>
      <c r="AK4" s="75">
        <v>2004</v>
      </c>
      <c r="AL4" s="75">
        <v>2005</v>
      </c>
      <c r="AM4" s="75">
        <v>2006</v>
      </c>
      <c r="AN4" s="75">
        <v>2007</v>
      </c>
      <c r="AO4" s="75">
        <v>2008</v>
      </c>
      <c r="AP4" s="75">
        <v>2009</v>
      </c>
      <c r="AQ4" s="75">
        <v>2010</v>
      </c>
      <c r="AR4" s="75">
        <v>2011</v>
      </c>
      <c r="AS4" s="75">
        <v>2012</v>
      </c>
      <c r="AT4" s="75">
        <v>2013</v>
      </c>
      <c r="AU4" s="75">
        <v>2014</v>
      </c>
      <c r="AV4" s="75">
        <v>2015</v>
      </c>
      <c r="AW4" s="75">
        <v>2016</v>
      </c>
      <c r="AX4" s="75">
        <v>2017</v>
      </c>
      <c r="AY4" s="75">
        <v>2018</v>
      </c>
      <c r="AZ4" s="75">
        <v>2019</v>
      </c>
      <c r="BA4" s="75">
        <v>2020</v>
      </c>
      <c r="BB4" s="75">
        <v>2021</v>
      </c>
      <c r="BC4" s="75">
        <v>2022</v>
      </c>
      <c r="BD4" s="75">
        <v>2023</v>
      </c>
      <c r="BE4" s="75">
        <v>2024</v>
      </c>
      <c r="BF4" s="75">
        <v>2025</v>
      </c>
      <c r="BG4" s="75">
        <v>2026</v>
      </c>
      <c r="BH4" s="75">
        <v>2027</v>
      </c>
      <c r="BI4" s="75">
        <v>2028</v>
      </c>
    </row>
    <row r="5" spans="1:61" ht="15" customHeight="1" x14ac:dyDescent="0.25">
      <c r="A5" s="77" t="s">
        <v>228</v>
      </c>
      <c r="B5" s="3"/>
      <c r="C5" s="20"/>
      <c r="D5" s="20"/>
      <c r="E5" s="20"/>
      <c r="F5" s="20"/>
      <c r="G5" s="20"/>
      <c r="H5" s="20"/>
      <c r="I5" s="20"/>
      <c r="J5" s="20"/>
      <c r="K5" s="20"/>
      <c r="L5" s="20"/>
      <c r="M5" s="20"/>
      <c r="N5" s="20"/>
      <c r="O5" s="20"/>
      <c r="P5" s="20"/>
      <c r="Q5" s="20"/>
      <c r="R5" s="20"/>
      <c r="S5" s="20"/>
      <c r="T5" s="20"/>
      <c r="U5" s="20"/>
      <c r="V5" s="20"/>
      <c r="W5" s="20"/>
      <c r="X5" s="3"/>
      <c r="Y5" s="3"/>
      <c r="Z5" s="3"/>
      <c r="AA5" s="52" t="s">
        <v>430</v>
      </c>
      <c r="AB5" s="3" t="s">
        <v>477</v>
      </c>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row>
    <row r="6" spans="1:61" ht="15" customHeight="1" x14ac:dyDescent="0.25">
      <c r="A6" s="23" t="s">
        <v>79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row>
    <row r="7" spans="1:61" ht="15" customHeight="1" x14ac:dyDescent="0.25">
      <c r="A7" s="12" t="s">
        <v>267</v>
      </c>
      <c r="B7" s="14" t="s">
        <v>231</v>
      </c>
      <c r="C7" s="14" t="s">
        <v>231</v>
      </c>
      <c r="D7" s="14" t="s">
        <v>231</v>
      </c>
      <c r="E7" s="14" t="s">
        <v>231</v>
      </c>
      <c r="F7" s="14" t="s">
        <v>231</v>
      </c>
      <c r="G7" s="14" t="s">
        <v>231</v>
      </c>
      <c r="H7" s="14" t="s">
        <v>231</v>
      </c>
      <c r="I7" s="14" t="s">
        <v>231</v>
      </c>
      <c r="J7" s="14" t="s">
        <v>231</v>
      </c>
      <c r="K7" s="14" t="s">
        <v>231</v>
      </c>
      <c r="L7" s="14" t="s">
        <v>231</v>
      </c>
      <c r="M7" s="14" t="s">
        <v>231</v>
      </c>
      <c r="N7" s="14" t="s">
        <v>231</v>
      </c>
      <c r="O7" s="14" t="s">
        <v>231</v>
      </c>
      <c r="P7" s="14" t="s">
        <v>231</v>
      </c>
      <c r="Q7" s="14" t="s">
        <v>231</v>
      </c>
      <c r="R7" s="14" t="s">
        <v>231</v>
      </c>
      <c r="S7" s="14" t="s">
        <v>231</v>
      </c>
      <c r="T7" s="14" t="s">
        <v>231</v>
      </c>
      <c r="U7" s="14" t="s">
        <v>231</v>
      </c>
      <c r="V7" s="14" t="s">
        <v>231</v>
      </c>
      <c r="W7" s="14" t="s">
        <v>231</v>
      </c>
      <c r="X7" s="14" t="s">
        <v>231</v>
      </c>
      <c r="Y7" s="14" t="s">
        <v>231</v>
      </c>
      <c r="Z7" s="14" t="s">
        <v>231</v>
      </c>
      <c r="AA7" s="14">
        <v>26.5</v>
      </c>
      <c r="AB7" s="14">
        <v>26.972787750134898</v>
      </c>
      <c r="AC7" s="14">
        <v>26.261511645011499</v>
      </c>
      <c r="AD7" s="14">
        <v>25.587296088051801</v>
      </c>
      <c r="AE7" s="14">
        <v>25.224205119408602</v>
      </c>
      <c r="AF7" s="14">
        <v>25.193327533917898</v>
      </c>
      <c r="AG7" s="14">
        <v>25.249286427904401</v>
      </c>
      <c r="AH7" s="14">
        <v>25.7992177790249</v>
      </c>
      <c r="AI7" s="14">
        <v>27.159222358542198</v>
      </c>
      <c r="AJ7" s="14">
        <v>28.102878170161901</v>
      </c>
      <c r="AK7" s="14">
        <v>27.443078922239</v>
      </c>
      <c r="AL7" s="14">
        <v>26.867309504666199</v>
      </c>
      <c r="AM7" s="14">
        <v>27.8906585978884</v>
      </c>
      <c r="AN7" s="14">
        <v>27.774075725634798</v>
      </c>
      <c r="AO7" s="14">
        <v>28.048868165914001</v>
      </c>
      <c r="AP7" s="14">
        <v>30.792179538326</v>
      </c>
      <c r="AQ7" s="14">
        <v>30.944975542708899</v>
      </c>
      <c r="AR7" s="14">
        <v>30.430189423904402</v>
      </c>
      <c r="AS7" s="14">
        <v>30.2347804206677</v>
      </c>
      <c r="AT7" s="14">
        <v>29.767702034237999</v>
      </c>
      <c r="AU7" s="14">
        <v>29.473481274707499</v>
      </c>
      <c r="AV7" s="14">
        <v>28.771623744714201</v>
      </c>
      <c r="AW7" s="14">
        <v>28.308813949594899</v>
      </c>
      <c r="AX7" s="14">
        <v>27.858951545517801</v>
      </c>
      <c r="AY7" s="14">
        <v>27.854378919489001</v>
      </c>
      <c r="AZ7" s="14">
        <v>27.982553783420599</v>
      </c>
      <c r="BA7" s="14">
        <v>29.471635704483099</v>
      </c>
      <c r="BB7" s="14">
        <v>28.965845813919501</v>
      </c>
      <c r="BC7" s="14">
        <v>27.7721318125183</v>
      </c>
      <c r="BD7" s="14">
        <v>27.984008834118701</v>
      </c>
      <c r="BE7" s="14">
        <v>28.607096664253699</v>
      </c>
      <c r="BF7" s="14">
        <v>28.807566247114099</v>
      </c>
      <c r="BG7" s="14">
        <v>28.998686858823302</v>
      </c>
      <c r="BH7" s="14">
        <v>29.3705165213482</v>
      </c>
      <c r="BI7" s="14">
        <v>29.740371479704802</v>
      </c>
    </row>
    <row r="8" spans="1:61" ht="15" customHeight="1" x14ac:dyDescent="0.25">
      <c r="A8" s="12" t="s">
        <v>268</v>
      </c>
      <c r="B8" s="69">
        <v>11.894331388140385</v>
      </c>
      <c r="C8" s="69">
        <v>12.14739812915521</v>
      </c>
      <c r="D8" s="69">
        <v>12.415799340616719</v>
      </c>
      <c r="E8" s="69">
        <v>12.359283873592839</v>
      </c>
      <c r="F8" s="69">
        <v>12.78332454035975</v>
      </c>
      <c r="G8" s="69">
        <v>13.483621310295177</v>
      </c>
      <c r="H8" s="69">
        <v>13.318275510768185</v>
      </c>
      <c r="I8" s="69">
        <v>13.554183863545052</v>
      </c>
      <c r="J8" s="69">
        <v>13.635010822510823</v>
      </c>
      <c r="K8" s="69">
        <v>13.677387594355103</v>
      </c>
      <c r="L8" s="69">
        <v>13.358425624575615</v>
      </c>
      <c r="M8" s="69">
        <v>13.0337103582939</v>
      </c>
      <c r="N8" s="69">
        <v>13.086138783923051</v>
      </c>
      <c r="O8" s="69">
        <v>12.777737419441879</v>
      </c>
      <c r="P8" s="69">
        <v>11.98421135522482</v>
      </c>
      <c r="Q8" s="69">
        <v>11.73728813559322</v>
      </c>
      <c r="R8" s="69">
        <v>11.526802660917317</v>
      </c>
      <c r="S8" s="69">
        <v>11.675161523527192</v>
      </c>
      <c r="T8" s="69">
        <v>11.119510955279519</v>
      </c>
      <c r="U8" s="69">
        <v>10.520786309352813</v>
      </c>
      <c r="V8" s="69">
        <v>10.297623893650924</v>
      </c>
      <c r="W8" s="69">
        <v>10.162905614451825</v>
      </c>
      <c r="X8" s="69">
        <v>10.310847929726828</v>
      </c>
      <c r="Y8" s="69">
        <v>10.398487789925412</v>
      </c>
      <c r="Z8" s="69">
        <v>10.142469141397628</v>
      </c>
      <c r="AA8" s="14">
        <v>10</v>
      </c>
      <c r="AB8" s="14">
        <v>9.7312385015811191</v>
      </c>
      <c r="AC8" s="14">
        <v>9.3950190269322196</v>
      </c>
      <c r="AD8" s="14">
        <v>9.14705387862195</v>
      </c>
      <c r="AE8" s="14">
        <v>9.0125343230468093</v>
      </c>
      <c r="AF8" s="14">
        <v>8.9157741116433797</v>
      </c>
      <c r="AG8" s="14">
        <v>8.7624477587918594</v>
      </c>
      <c r="AH8" s="14">
        <v>8.7814039970760902</v>
      </c>
      <c r="AI8" s="14">
        <v>9.0202643142963499</v>
      </c>
      <c r="AJ8" s="14">
        <v>9.2874165278411294</v>
      </c>
      <c r="AK8" s="14">
        <v>9.1656270973088194</v>
      </c>
      <c r="AL8" s="14">
        <v>8.9350992965992209</v>
      </c>
      <c r="AM8" s="14">
        <v>8.6054158307673099</v>
      </c>
      <c r="AN8" s="14">
        <v>8.4226245810451505</v>
      </c>
      <c r="AO8" s="14">
        <v>8.5258844315543296</v>
      </c>
      <c r="AP8" s="14">
        <v>9.2731680203885691</v>
      </c>
      <c r="AQ8" s="14">
        <v>9.3147669508838398</v>
      </c>
      <c r="AR8" s="14">
        <v>9.11628283233172</v>
      </c>
      <c r="AS8" s="14">
        <v>9.1498134936801296</v>
      </c>
      <c r="AT8" s="14">
        <v>9.0259881530247394</v>
      </c>
      <c r="AU8" s="14">
        <v>8.8661372586319303</v>
      </c>
      <c r="AV8" s="14">
        <v>8.6140092826611898</v>
      </c>
      <c r="AW8" s="14">
        <v>8.5393135304394292</v>
      </c>
      <c r="AX8" s="14">
        <v>8.4064828409495203</v>
      </c>
      <c r="AY8" s="14">
        <v>8.3245585216058693</v>
      </c>
      <c r="AZ8" s="14">
        <v>8.2937739498517402</v>
      </c>
      <c r="BA8" s="14">
        <v>8.8905436137894291</v>
      </c>
      <c r="BB8" s="14">
        <v>8.4642474245258992</v>
      </c>
      <c r="BC8" s="14">
        <v>8.2516954270034102</v>
      </c>
      <c r="BD8" s="14">
        <v>8.3212890670593502</v>
      </c>
      <c r="BE8" s="14">
        <v>8.6508311221787899</v>
      </c>
      <c r="BF8" s="14">
        <v>8.6681115216270008</v>
      </c>
      <c r="BG8" s="14">
        <v>8.5664495590903993</v>
      </c>
      <c r="BH8" s="14">
        <v>8.4883385596276995</v>
      </c>
      <c r="BI8" s="14">
        <v>8.5052090387071093</v>
      </c>
    </row>
    <row r="9" spans="1:61" ht="15" customHeight="1" x14ac:dyDescent="0.25">
      <c r="A9" s="12" t="s">
        <v>269</v>
      </c>
      <c r="B9" s="14" t="s">
        <v>231</v>
      </c>
      <c r="C9" s="14" t="s">
        <v>231</v>
      </c>
      <c r="D9" s="14" t="s">
        <v>231</v>
      </c>
      <c r="E9" s="14" t="s">
        <v>231</v>
      </c>
      <c r="F9" s="14" t="s">
        <v>231</v>
      </c>
      <c r="G9" s="14" t="s">
        <v>231</v>
      </c>
      <c r="H9" s="14" t="s">
        <v>231</v>
      </c>
      <c r="I9" s="14" t="s">
        <v>231</v>
      </c>
      <c r="J9" s="14" t="s">
        <v>231</v>
      </c>
      <c r="K9" s="14" t="s">
        <v>231</v>
      </c>
      <c r="L9" s="14" t="s">
        <v>231</v>
      </c>
      <c r="M9" s="14" t="s">
        <v>231</v>
      </c>
      <c r="N9" s="14" t="s">
        <v>231</v>
      </c>
      <c r="O9" s="14" t="s">
        <v>231</v>
      </c>
      <c r="P9" s="14" t="s">
        <v>231</v>
      </c>
      <c r="Q9" s="14" t="s">
        <v>231</v>
      </c>
      <c r="R9" s="14" t="s">
        <v>231</v>
      </c>
      <c r="S9" s="14" t="s">
        <v>231</v>
      </c>
      <c r="T9" s="14" t="s">
        <v>231</v>
      </c>
      <c r="U9" s="14" t="s">
        <v>231</v>
      </c>
      <c r="V9" s="14" t="s">
        <v>231</v>
      </c>
      <c r="W9" s="14" t="s">
        <v>231</v>
      </c>
      <c r="X9" s="14" t="s">
        <v>231</v>
      </c>
      <c r="Y9" s="14" t="s">
        <v>231</v>
      </c>
      <c r="Z9" s="14" t="s">
        <v>231</v>
      </c>
      <c r="AA9" s="14">
        <v>6</v>
      </c>
      <c r="AB9" s="14">
        <v>6.3408262661832797</v>
      </c>
      <c r="AC9" s="14">
        <v>6.20243268002816</v>
      </c>
      <c r="AD9" s="14">
        <v>5.9928042229986698</v>
      </c>
      <c r="AE9" s="14">
        <v>5.8948078186253303</v>
      </c>
      <c r="AF9" s="14">
        <v>5.7842211078329999</v>
      </c>
      <c r="AG9" s="14">
        <v>5.8546057166407897</v>
      </c>
      <c r="AH9" s="14">
        <v>6.0566405313342804</v>
      </c>
      <c r="AI9" s="14">
        <v>6.2668399104754204</v>
      </c>
      <c r="AJ9" s="14">
        <v>6.5806826087611796</v>
      </c>
      <c r="AK9" s="14">
        <v>6.43862638868133</v>
      </c>
      <c r="AL9" s="14">
        <v>6.2559435921618904</v>
      </c>
      <c r="AM9" s="14">
        <v>6.1105401032127302</v>
      </c>
      <c r="AN9" s="14">
        <v>6.3013126485563902</v>
      </c>
      <c r="AO9" s="14">
        <v>6.1624538614773501</v>
      </c>
      <c r="AP9" s="14">
        <v>6.78496216321326</v>
      </c>
      <c r="AQ9" s="14">
        <v>6.83227017305577</v>
      </c>
      <c r="AR9" s="14">
        <v>6.56526614612154</v>
      </c>
      <c r="AS9" s="14">
        <v>6.4253938809934503</v>
      </c>
      <c r="AT9" s="14">
        <v>6.3897400121363397</v>
      </c>
      <c r="AU9" s="14">
        <v>6.5595682151643402</v>
      </c>
      <c r="AV9" s="14">
        <v>6.3250260101080302</v>
      </c>
      <c r="AW9" s="14">
        <v>6.1036552397006902</v>
      </c>
      <c r="AX9" s="14">
        <v>5.9720775616355501</v>
      </c>
      <c r="AY9" s="14">
        <v>6.0256099869476296</v>
      </c>
      <c r="AZ9" s="14">
        <v>5.9892716819404104</v>
      </c>
      <c r="BA9" s="14">
        <v>6.3249650336211198</v>
      </c>
      <c r="BB9" s="14">
        <v>6.4393470628051999</v>
      </c>
      <c r="BC9" s="14">
        <v>6.1696281673528501</v>
      </c>
      <c r="BD9" s="14">
        <v>6.3788933684910196</v>
      </c>
      <c r="BE9" s="14">
        <v>6.3288051413531603</v>
      </c>
      <c r="BF9" s="14">
        <v>6.1832394942455799</v>
      </c>
      <c r="BG9" s="14">
        <v>6.1033370014319797</v>
      </c>
      <c r="BH9" s="14">
        <v>5.9292779357185204</v>
      </c>
      <c r="BI9" s="14">
        <v>5.7700298425985297</v>
      </c>
    </row>
    <row r="10" spans="1:61" ht="15" customHeight="1" x14ac:dyDescent="0.25">
      <c r="A10" s="12" t="s">
        <v>270</v>
      </c>
      <c r="B10" s="69">
        <v>6.1232249425534375</v>
      </c>
      <c r="C10" s="69">
        <v>6.2511820073029867</v>
      </c>
      <c r="D10" s="69">
        <v>5.555627383799858</v>
      </c>
      <c r="E10" s="69">
        <v>5.0861250508612503</v>
      </c>
      <c r="F10" s="69">
        <v>4.9253924486606477</v>
      </c>
      <c r="G10" s="69">
        <v>5.4265658747300218</v>
      </c>
      <c r="H10" s="69">
        <v>5.4050212046784551</v>
      </c>
      <c r="I10" s="69">
        <v>4.9607363307644547</v>
      </c>
      <c r="J10" s="69">
        <v>5.0175865800865802</v>
      </c>
      <c r="K10" s="69">
        <v>4.9203504077150289</v>
      </c>
      <c r="L10" s="69">
        <v>4.9328010489592362</v>
      </c>
      <c r="M10" s="69">
        <v>4.7434140821319009</v>
      </c>
      <c r="N10" s="69">
        <v>4.6300669872895908</v>
      </c>
      <c r="O10" s="69">
        <v>4.4500254257516163</v>
      </c>
      <c r="P10" s="69">
        <v>4.5161036302071027</v>
      </c>
      <c r="Q10" s="69">
        <v>4.2953723100361838</v>
      </c>
      <c r="R10" s="69">
        <v>3.9430040356017471</v>
      </c>
      <c r="S10" s="69">
        <v>4.0225155385405822</v>
      </c>
      <c r="T10" s="69">
        <v>4.0688555501970338</v>
      </c>
      <c r="U10" s="69">
        <v>3.8868141338695774</v>
      </c>
      <c r="V10" s="69">
        <v>4.0051484242642754</v>
      </c>
      <c r="W10" s="69">
        <v>3.9439727855247146</v>
      </c>
      <c r="X10" s="69">
        <v>4.0521435913267085</v>
      </c>
      <c r="Y10" s="69">
        <v>3.904839753414393</v>
      </c>
      <c r="Z10" s="69">
        <v>3.8263695780958145</v>
      </c>
      <c r="AA10" s="14">
        <v>3.7</v>
      </c>
      <c r="AB10" s="14">
        <v>3.8128102149132199</v>
      </c>
      <c r="AC10" s="14">
        <v>4.0228785866051</v>
      </c>
      <c r="AD10" s="14">
        <v>3.7347833372873001</v>
      </c>
      <c r="AE10" s="14">
        <v>3.5918436610977702</v>
      </c>
      <c r="AF10" s="14">
        <v>3.781331694905</v>
      </c>
      <c r="AG10" s="14">
        <v>3.7970680621471198</v>
      </c>
      <c r="AH10" s="14">
        <v>3.9346420562742401</v>
      </c>
      <c r="AI10" s="14">
        <v>4.2757919898288597</v>
      </c>
      <c r="AJ10" s="14">
        <v>4.3340370891815603</v>
      </c>
      <c r="AK10" s="14">
        <v>3.9734900136554701</v>
      </c>
      <c r="AL10" s="14">
        <v>3.8915465110418301</v>
      </c>
      <c r="AM10" s="14">
        <v>4.0603017597531101</v>
      </c>
      <c r="AN10" s="14">
        <v>3.9572879064303699</v>
      </c>
      <c r="AO10" s="14">
        <v>4.0898265235615598</v>
      </c>
      <c r="AP10" s="14">
        <v>4.38149532266719</v>
      </c>
      <c r="AQ10" s="14">
        <v>4.2855455040018802</v>
      </c>
      <c r="AR10" s="14">
        <v>4.2605863150016496</v>
      </c>
      <c r="AS10" s="14">
        <v>3.9183753196634301</v>
      </c>
      <c r="AT10" s="14">
        <v>3.7039096181588902</v>
      </c>
      <c r="AU10" s="14">
        <v>3.5196066304845299</v>
      </c>
      <c r="AV10" s="14">
        <v>3.5777882367045399</v>
      </c>
      <c r="AW10" s="14">
        <v>3.4373590327804799</v>
      </c>
      <c r="AX10" s="14">
        <v>3.3730609981570501</v>
      </c>
      <c r="AY10" s="14">
        <v>3.3354377408187701</v>
      </c>
      <c r="AZ10" s="14">
        <v>3.3981829150875198</v>
      </c>
      <c r="BA10" s="14">
        <v>3.7186009530408</v>
      </c>
      <c r="BB10" s="14">
        <v>3.4678929192785199</v>
      </c>
      <c r="BC10" s="14">
        <v>3.3673099670365101</v>
      </c>
      <c r="BD10" s="14">
        <v>3.1584892948988101</v>
      </c>
      <c r="BE10" s="14">
        <v>3.0378165087420799</v>
      </c>
      <c r="BF10" s="14">
        <v>3.10448607427998</v>
      </c>
      <c r="BG10" s="14">
        <v>3.3234986501736001</v>
      </c>
      <c r="BH10" s="14">
        <v>3.3779471702979298</v>
      </c>
      <c r="BI10" s="14">
        <v>3.6581063222509802</v>
      </c>
    </row>
    <row r="11" spans="1:61" ht="15" customHeight="1" x14ac:dyDescent="0.25">
      <c r="A11" s="12" t="s">
        <v>271</v>
      </c>
      <c r="B11" s="14" t="s">
        <v>231</v>
      </c>
      <c r="C11" s="14" t="s">
        <v>231</v>
      </c>
      <c r="D11" s="14" t="s">
        <v>231</v>
      </c>
      <c r="E11" s="14" t="s">
        <v>231</v>
      </c>
      <c r="F11" s="14" t="s">
        <v>231</v>
      </c>
      <c r="G11" s="14" t="s">
        <v>231</v>
      </c>
      <c r="H11" s="14" t="s">
        <v>231</v>
      </c>
      <c r="I11" s="14" t="s">
        <v>231</v>
      </c>
      <c r="J11" s="14" t="s">
        <v>231</v>
      </c>
      <c r="K11" s="14" t="s">
        <v>231</v>
      </c>
      <c r="L11" s="14" t="s">
        <v>231</v>
      </c>
      <c r="M11" s="14" t="s">
        <v>231</v>
      </c>
      <c r="N11" s="14" t="s">
        <v>231</v>
      </c>
      <c r="O11" s="14" t="s">
        <v>231</v>
      </c>
      <c r="P11" s="14" t="s">
        <v>231</v>
      </c>
      <c r="Q11" s="14" t="s">
        <v>231</v>
      </c>
      <c r="R11" s="14" t="s">
        <v>231</v>
      </c>
      <c r="S11" s="14" t="s">
        <v>231</v>
      </c>
      <c r="T11" s="14" t="s">
        <v>231</v>
      </c>
      <c r="U11" s="14" t="s">
        <v>231</v>
      </c>
      <c r="V11" s="14" t="s">
        <v>231</v>
      </c>
      <c r="W11" s="14" t="s">
        <v>231</v>
      </c>
      <c r="X11" s="14" t="s">
        <v>231</v>
      </c>
      <c r="Y11" s="14" t="s">
        <v>231</v>
      </c>
      <c r="Z11" s="14" t="s">
        <v>231</v>
      </c>
      <c r="AA11" s="14">
        <v>6.9</v>
      </c>
      <c r="AB11" s="14">
        <v>7.0879127674572402</v>
      </c>
      <c r="AC11" s="14">
        <v>6.6411813514459901</v>
      </c>
      <c r="AD11" s="14">
        <v>6.7126546491439196</v>
      </c>
      <c r="AE11" s="14">
        <v>6.7250193166386403</v>
      </c>
      <c r="AF11" s="14">
        <v>6.7120006195365303</v>
      </c>
      <c r="AG11" s="14">
        <v>6.8351648903246103</v>
      </c>
      <c r="AH11" s="14">
        <v>7.0265311943402704</v>
      </c>
      <c r="AI11" s="14">
        <v>7.5963261439416101</v>
      </c>
      <c r="AJ11" s="14">
        <v>7.9007419443780798</v>
      </c>
      <c r="AK11" s="14">
        <v>7.8653354225933896</v>
      </c>
      <c r="AL11" s="14">
        <v>7.7847201048632604</v>
      </c>
      <c r="AM11" s="14">
        <v>9.1144009041552891</v>
      </c>
      <c r="AN11" s="14">
        <v>9.0928505896029002</v>
      </c>
      <c r="AO11" s="14">
        <v>9.2707033493207192</v>
      </c>
      <c r="AP11" s="14">
        <v>10.352554032057</v>
      </c>
      <c r="AQ11" s="14">
        <v>10.5123929147674</v>
      </c>
      <c r="AR11" s="14">
        <v>10.4880541304495</v>
      </c>
      <c r="AS11" s="14">
        <v>10.7411977263307</v>
      </c>
      <c r="AT11" s="14">
        <v>10.648064250918001</v>
      </c>
      <c r="AU11" s="14">
        <v>10.5281691704267</v>
      </c>
      <c r="AV11" s="14">
        <v>10.254800215240399</v>
      </c>
      <c r="AW11" s="14">
        <v>10.2284861466743</v>
      </c>
      <c r="AX11" s="14">
        <v>10.1073301447757</v>
      </c>
      <c r="AY11" s="14">
        <v>10.1687726701167</v>
      </c>
      <c r="AZ11" s="14">
        <v>10.301325236540899</v>
      </c>
      <c r="BA11" s="14">
        <v>10.5375261040318</v>
      </c>
      <c r="BB11" s="14">
        <v>10.594358407309899</v>
      </c>
      <c r="BC11" s="14">
        <v>9.9834982511255603</v>
      </c>
      <c r="BD11" s="14">
        <v>10.125337103669599</v>
      </c>
      <c r="BE11" s="14">
        <v>10.5896438919796</v>
      </c>
      <c r="BF11" s="14">
        <v>10.8517291569615</v>
      </c>
      <c r="BG11" s="14">
        <v>11.0054016481273</v>
      </c>
      <c r="BH11" s="14">
        <v>11.574952855704</v>
      </c>
      <c r="BI11" s="14">
        <v>11.8070262761481</v>
      </c>
    </row>
    <row r="12" spans="1:61" ht="15" customHeight="1" x14ac:dyDescent="0.25">
      <c r="A12" s="12" t="s">
        <v>272</v>
      </c>
      <c r="B12" s="14" t="s">
        <v>231</v>
      </c>
      <c r="C12" s="14" t="s">
        <v>231</v>
      </c>
      <c r="D12" s="14" t="s">
        <v>231</v>
      </c>
      <c r="E12" s="14" t="s">
        <v>231</v>
      </c>
      <c r="F12" s="14" t="s">
        <v>231</v>
      </c>
      <c r="G12" s="14" t="s">
        <v>231</v>
      </c>
      <c r="H12" s="14" t="s">
        <v>231</v>
      </c>
      <c r="I12" s="14" t="s">
        <v>231</v>
      </c>
      <c r="J12" s="14" t="s">
        <v>231</v>
      </c>
      <c r="K12" s="14" t="s">
        <v>231</v>
      </c>
      <c r="L12" s="14" t="s">
        <v>231</v>
      </c>
      <c r="M12" s="14" t="s">
        <v>231</v>
      </c>
      <c r="N12" s="14" t="s">
        <v>231</v>
      </c>
      <c r="O12" s="14" t="s">
        <v>231</v>
      </c>
      <c r="P12" s="14" t="s">
        <v>231</v>
      </c>
      <c r="Q12" s="14" t="s">
        <v>231</v>
      </c>
      <c r="R12" s="14" t="s">
        <v>231</v>
      </c>
      <c r="S12" s="14" t="s">
        <v>231</v>
      </c>
      <c r="T12" s="14" t="s">
        <v>231</v>
      </c>
      <c r="U12" s="14" t="s">
        <v>231</v>
      </c>
      <c r="V12" s="14" t="s">
        <v>231</v>
      </c>
      <c r="W12" s="14" t="s">
        <v>231</v>
      </c>
      <c r="X12" s="14" t="s">
        <v>231</v>
      </c>
      <c r="Y12" s="14" t="s">
        <v>231</v>
      </c>
      <c r="Z12" s="14" t="s">
        <v>231</v>
      </c>
      <c r="AA12" s="14">
        <v>22.3</v>
      </c>
      <c r="AB12" s="14">
        <v>22.5503335165109</v>
      </c>
      <c r="AC12" s="14">
        <v>16.9826061402348</v>
      </c>
      <c r="AD12" s="14">
        <v>16.1310227072914</v>
      </c>
      <c r="AE12" s="14">
        <v>15.668902933965001</v>
      </c>
      <c r="AF12" s="14">
        <v>14.950133533518001</v>
      </c>
      <c r="AG12" s="14">
        <v>14.3786450652682</v>
      </c>
      <c r="AH12" s="14">
        <v>14.8850354922807</v>
      </c>
      <c r="AI12" s="14">
        <v>14.4358309685348</v>
      </c>
      <c r="AJ12" s="14">
        <v>14.650183339455101</v>
      </c>
      <c r="AK12" s="14">
        <v>14.5774780934304</v>
      </c>
      <c r="AL12" s="14">
        <v>14.205354437112801</v>
      </c>
      <c r="AM12" s="14">
        <v>14.2260266760996</v>
      </c>
      <c r="AN12" s="14">
        <v>13.485919880905801</v>
      </c>
      <c r="AO12" s="14">
        <v>14.106261175571699</v>
      </c>
      <c r="AP12" s="14">
        <v>15.236469618651901</v>
      </c>
      <c r="AQ12" s="14">
        <v>15.886864195674001</v>
      </c>
      <c r="AR12" s="14">
        <v>15.4698102806589</v>
      </c>
      <c r="AS12" s="14">
        <v>15.577324132678999</v>
      </c>
      <c r="AT12" s="14">
        <v>16.051283327124999</v>
      </c>
      <c r="AU12" s="14">
        <v>15.797945480792</v>
      </c>
      <c r="AV12" s="14">
        <v>15.3688562525692</v>
      </c>
      <c r="AW12" s="14">
        <v>14.6914473234086</v>
      </c>
      <c r="AX12" s="14">
        <v>14.2287475502578</v>
      </c>
      <c r="AY12" s="14">
        <v>14.067688921837799</v>
      </c>
      <c r="AZ12" s="14">
        <v>13.6390237787855</v>
      </c>
      <c r="BA12" s="14">
        <v>17.956859971820101</v>
      </c>
      <c r="BB12" s="14">
        <v>16.730426776659101</v>
      </c>
      <c r="BC12" s="14">
        <v>15.2769115237733</v>
      </c>
      <c r="BD12" s="14">
        <v>14.6993395222947</v>
      </c>
      <c r="BE12" s="14">
        <v>14.7364252009924</v>
      </c>
      <c r="BF12" s="14">
        <v>15.134750712875</v>
      </c>
      <c r="BG12" s="14">
        <v>15.8547400154314</v>
      </c>
      <c r="BH12" s="14">
        <v>14.7858836957052</v>
      </c>
      <c r="BI12" s="14">
        <v>14.6813581578698</v>
      </c>
    </row>
    <row r="13" spans="1:61" ht="15" customHeight="1" x14ac:dyDescent="0.25">
      <c r="A13" s="12" t="s">
        <v>273</v>
      </c>
      <c r="B13" s="14" t="s">
        <v>231</v>
      </c>
      <c r="C13" s="14" t="s">
        <v>231</v>
      </c>
      <c r="D13" s="14" t="s">
        <v>231</v>
      </c>
      <c r="E13" s="14" t="s">
        <v>231</v>
      </c>
      <c r="F13" s="14" t="s">
        <v>231</v>
      </c>
      <c r="G13" s="14" t="s">
        <v>231</v>
      </c>
      <c r="H13" s="14" t="s">
        <v>231</v>
      </c>
      <c r="I13" s="14" t="s">
        <v>231</v>
      </c>
      <c r="J13" s="14" t="s">
        <v>231</v>
      </c>
      <c r="K13" s="14" t="s">
        <v>231</v>
      </c>
      <c r="L13" s="14" t="s">
        <v>231</v>
      </c>
      <c r="M13" s="14" t="s">
        <v>231</v>
      </c>
      <c r="N13" s="14" t="s">
        <v>231</v>
      </c>
      <c r="O13" s="14" t="s">
        <v>231</v>
      </c>
      <c r="P13" s="14" t="s">
        <v>231</v>
      </c>
      <c r="Q13" s="14" t="s">
        <v>231</v>
      </c>
      <c r="R13" s="14" t="s">
        <v>231</v>
      </c>
      <c r="S13" s="14" t="s">
        <v>231</v>
      </c>
      <c r="T13" s="14" t="s">
        <v>231</v>
      </c>
      <c r="U13" s="14" t="s">
        <v>231</v>
      </c>
      <c r="V13" s="14" t="s">
        <v>231</v>
      </c>
      <c r="W13" s="14" t="s">
        <v>231</v>
      </c>
      <c r="X13" s="14" t="s">
        <v>231</v>
      </c>
      <c r="Y13" s="14" t="s">
        <v>231</v>
      </c>
      <c r="Z13" s="14" t="s">
        <v>231</v>
      </c>
      <c r="AA13" s="14">
        <v>1.6</v>
      </c>
      <c r="AB13" s="14">
        <v>1.4507795671252399</v>
      </c>
      <c r="AC13" s="14">
        <v>1.4378800794003199</v>
      </c>
      <c r="AD13" s="14">
        <v>1.5030027577444001</v>
      </c>
      <c r="AE13" s="14">
        <v>1.59001517001587</v>
      </c>
      <c r="AF13" s="14">
        <v>1.6846645234276301</v>
      </c>
      <c r="AG13" s="14">
        <v>1.55973918360067</v>
      </c>
      <c r="AH13" s="14">
        <v>1.5024609718291999</v>
      </c>
      <c r="AI13" s="14">
        <v>1.48776794520492</v>
      </c>
      <c r="AJ13" s="14">
        <v>1.45503700769601</v>
      </c>
      <c r="AK13" s="14">
        <v>1.5019573920374201</v>
      </c>
      <c r="AL13" s="14">
        <v>1.3817928279629099</v>
      </c>
      <c r="AM13" s="14">
        <v>1.3744288616011699</v>
      </c>
      <c r="AN13" s="14">
        <v>1.39633089664072</v>
      </c>
      <c r="AO13" s="14">
        <v>1.4211598914125401</v>
      </c>
      <c r="AP13" s="14">
        <v>1.7409504371820299</v>
      </c>
      <c r="AQ13" s="14">
        <v>1.72762365922063</v>
      </c>
      <c r="AR13" s="14">
        <v>1.6005780918408501</v>
      </c>
      <c r="AS13" s="14">
        <v>1.4760752807049899</v>
      </c>
      <c r="AT13" s="14">
        <v>1.3699597531905201</v>
      </c>
      <c r="AU13" s="14">
        <v>1.27463243533618</v>
      </c>
      <c r="AV13" s="14">
        <v>1.2667786854671601</v>
      </c>
      <c r="AW13" s="14">
        <v>1.3117645384971</v>
      </c>
      <c r="AX13" s="14">
        <v>1.3360661411383301</v>
      </c>
      <c r="AY13" s="14">
        <v>1.34603879503819</v>
      </c>
      <c r="AZ13" s="14">
        <v>1.34640203962392</v>
      </c>
      <c r="BA13" s="14">
        <v>4.3504726343851603</v>
      </c>
      <c r="BB13" s="14">
        <v>3.6141552170182298</v>
      </c>
      <c r="BC13" s="14">
        <v>2.1175866813995201</v>
      </c>
      <c r="BD13" s="14">
        <v>1.8641831498216701</v>
      </c>
      <c r="BE13" s="14">
        <v>1.62485003061745</v>
      </c>
      <c r="BF13" s="14">
        <v>2.0086940037522099</v>
      </c>
      <c r="BG13" s="14">
        <v>1.9816205344662501</v>
      </c>
      <c r="BH13" s="14">
        <v>1.80977249512314</v>
      </c>
      <c r="BI13" s="14">
        <v>1.7039623082386199</v>
      </c>
    </row>
    <row r="14" spans="1:61" ht="15" customHeight="1" x14ac:dyDescent="0.25">
      <c r="A14" s="12" t="s">
        <v>274</v>
      </c>
      <c r="B14" s="14" t="s">
        <v>231</v>
      </c>
      <c r="C14" s="14" t="s">
        <v>231</v>
      </c>
      <c r="D14" s="14" t="s">
        <v>231</v>
      </c>
      <c r="E14" s="14" t="s">
        <v>231</v>
      </c>
      <c r="F14" s="14" t="s">
        <v>231</v>
      </c>
      <c r="G14" s="14" t="s">
        <v>231</v>
      </c>
      <c r="H14" s="14" t="s">
        <v>231</v>
      </c>
      <c r="I14" s="14" t="s">
        <v>231</v>
      </c>
      <c r="J14" s="14" t="s">
        <v>231</v>
      </c>
      <c r="K14" s="14" t="s">
        <v>231</v>
      </c>
      <c r="L14" s="69">
        <v>21.895267976304762</v>
      </c>
      <c r="M14" s="69">
        <v>22.618169311758408</v>
      </c>
      <c r="N14" s="69">
        <v>23.935073857780832</v>
      </c>
      <c r="O14" s="69">
        <v>24.509905665272573</v>
      </c>
      <c r="P14" s="69">
        <v>23.636703677454918</v>
      </c>
      <c r="Q14" s="69">
        <v>22.708531708246049</v>
      </c>
      <c r="R14" s="69">
        <v>22.20870879171504</v>
      </c>
      <c r="S14" s="69">
        <v>22.494168784697436</v>
      </c>
      <c r="T14" s="69">
        <v>22.157340667266244</v>
      </c>
      <c r="U14" s="69">
        <v>21.599704518406039</v>
      </c>
      <c r="V14" s="69">
        <v>22.856212419022807</v>
      </c>
      <c r="W14" s="69">
        <v>22.307145266059621</v>
      </c>
      <c r="X14" s="69">
        <v>22.338182621843199</v>
      </c>
      <c r="Y14" s="69">
        <v>22.506045434419807</v>
      </c>
      <c r="Z14" s="69">
        <v>21.73164265204316</v>
      </c>
      <c r="AA14" s="14">
        <v>20.7</v>
      </c>
      <c r="AB14" s="14">
        <v>21.099553949385601</v>
      </c>
      <c r="AC14" s="14">
        <v>15.544726060834501</v>
      </c>
      <c r="AD14" s="14">
        <v>14.628019949546999</v>
      </c>
      <c r="AE14" s="14">
        <v>14.078887763949099</v>
      </c>
      <c r="AF14" s="14">
        <v>13.265469010090399</v>
      </c>
      <c r="AG14" s="14">
        <v>12.818905881667501</v>
      </c>
      <c r="AH14" s="14">
        <v>13.382574520451501</v>
      </c>
      <c r="AI14" s="14">
        <v>12.948063023329899</v>
      </c>
      <c r="AJ14" s="14">
        <v>13.1951463317591</v>
      </c>
      <c r="AK14" s="14">
        <v>13.075520701393</v>
      </c>
      <c r="AL14" s="14">
        <v>12.8235616091499</v>
      </c>
      <c r="AM14" s="14">
        <v>12.851597814498399</v>
      </c>
      <c r="AN14" s="14">
        <v>12.089588984264999</v>
      </c>
      <c r="AO14" s="14">
        <v>12.685101284159201</v>
      </c>
      <c r="AP14" s="14">
        <v>13.4955191814699</v>
      </c>
      <c r="AQ14" s="14">
        <v>14.1592405364533</v>
      </c>
      <c r="AR14" s="14">
        <v>13.869232188818099</v>
      </c>
      <c r="AS14" s="14">
        <v>14.101248851974001</v>
      </c>
      <c r="AT14" s="14">
        <v>14.681323573934501</v>
      </c>
      <c r="AU14" s="14">
        <v>14.523313045455801</v>
      </c>
      <c r="AV14" s="14">
        <v>14.102077567102</v>
      </c>
      <c r="AW14" s="14">
        <v>13.3796827849115</v>
      </c>
      <c r="AX14" s="14">
        <v>12.892681409119399</v>
      </c>
      <c r="AY14" s="14">
        <v>12.7216501267996</v>
      </c>
      <c r="AZ14" s="14">
        <v>12.2926217391616</v>
      </c>
      <c r="BA14" s="14">
        <v>13.606387337434899</v>
      </c>
      <c r="BB14" s="14">
        <v>13.1162715596409</v>
      </c>
      <c r="BC14" s="14">
        <v>13.159324842373801</v>
      </c>
      <c r="BD14" s="14">
        <v>12.835156372473</v>
      </c>
      <c r="BE14" s="14">
        <v>13.1115751703749</v>
      </c>
      <c r="BF14" s="14">
        <v>13.1260567091228</v>
      </c>
      <c r="BG14" s="14">
        <v>13.873119480965199</v>
      </c>
      <c r="BH14" s="14">
        <v>12.9761112005821</v>
      </c>
      <c r="BI14" s="14">
        <v>12.977395849631201</v>
      </c>
    </row>
    <row r="15" spans="1:61" ht="15" customHeight="1" x14ac:dyDescent="0.25">
      <c r="A15" s="12" t="s">
        <v>275</v>
      </c>
      <c r="B15" s="14" t="s">
        <v>231</v>
      </c>
      <c r="C15" s="14" t="s">
        <v>231</v>
      </c>
      <c r="D15" s="14" t="s">
        <v>231</v>
      </c>
      <c r="E15" s="14" t="s">
        <v>231</v>
      </c>
      <c r="F15" s="14" t="s">
        <v>231</v>
      </c>
      <c r="G15" s="14" t="s">
        <v>231</v>
      </c>
      <c r="H15" s="14" t="s">
        <v>231</v>
      </c>
      <c r="I15" s="14" t="s">
        <v>231</v>
      </c>
      <c r="J15" s="14" t="s">
        <v>231</v>
      </c>
      <c r="K15" s="14" t="s">
        <v>231</v>
      </c>
      <c r="L15" s="14" t="s">
        <v>231</v>
      </c>
      <c r="M15" s="14" t="s">
        <v>231</v>
      </c>
      <c r="N15" s="14" t="s">
        <v>231</v>
      </c>
      <c r="O15" s="14" t="s">
        <v>231</v>
      </c>
      <c r="P15" s="14" t="s">
        <v>231</v>
      </c>
      <c r="Q15" s="14" t="s">
        <v>231</v>
      </c>
      <c r="R15" s="14" t="s">
        <v>231</v>
      </c>
      <c r="S15" s="14" t="s">
        <v>231</v>
      </c>
      <c r="T15" s="14" t="s">
        <v>231</v>
      </c>
      <c r="U15" s="14" t="s">
        <v>231</v>
      </c>
      <c r="V15" s="14" t="s">
        <v>231</v>
      </c>
      <c r="W15" s="14" t="s">
        <v>231</v>
      </c>
      <c r="X15" s="14" t="s">
        <v>231</v>
      </c>
      <c r="Y15" s="14" t="s">
        <v>231</v>
      </c>
      <c r="Z15" s="14" t="s">
        <v>231</v>
      </c>
      <c r="AA15" s="14">
        <v>13.1</v>
      </c>
      <c r="AB15" s="14">
        <v>13.4351106810429</v>
      </c>
      <c r="AC15" s="14">
        <v>12.719663918665701</v>
      </c>
      <c r="AD15" s="14">
        <v>11.741870685284001</v>
      </c>
      <c r="AE15" s="14">
        <v>11.161764799122601</v>
      </c>
      <c r="AF15" s="14">
        <v>10.636616608074601</v>
      </c>
      <c r="AG15" s="14">
        <v>10.160529331820401</v>
      </c>
      <c r="AH15" s="14">
        <v>10.594461820218999</v>
      </c>
      <c r="AI15" s="14">
        <v>10.5617207526888</v>
      </c>
      <c r="AJ15" s="14">
        <v>10.937830994176901</v>
      </c>
      <c r="AK15" s="14">
        <v>10.8372694630641</v>
      </c>
      <c r="AL15" s="14">
        <v>10.4902717675426</v>
      </c>
      <c r="AM15" s="14">
        <v>10.5804129614295</v>
      </c>
      <c r="AN15" s="14">
        <v>9.9729434057545507</v>
      </c>
      <c r="AO15" s="14">
        <v>10.3221405825528</v>
      </c>
      <c r="AP15" s="14">
        <v>11.151065091012001</v>
      </c>
      <c r="AQ15" s="14">
        <v>11.641281501986001</v>
      </c>
      <c r="AR15" s="14">
        <v>11.6958047454516</v>
      </c>
      <c r="AS15" s="14">
        <v>11.972070487371701</v>
      </c>
      <c r="AT15" s="14">
        <v>12.3520247693209</v>
      </c>
      <c r="AU15" s="14">
        <v>12.113429061762901</v>
      </c>
      <c r="AV15" s="14">
        <v>11.8016232235945</v>
      </c>
      <c r="AW15" s="14">
        <v>11.5802410887212</v>
      </c>
      <c r="AX15" s="14">
        <v>11.102853757898901</v>
      </c>
      <c r="AY15" s="14">
        <v>10.6732986328844</v>
      </c>
      <c r="AZ15" s="14">
        <v>10.298312739273699</v>
      </c>
      <c r="BA15" s="14">
        <v>11.331928075661899</v>
      </c>
      <c r="BB15" s="14">
        <v>10.758903141568201</v>
      </c>
      <c r="BC15" s="14">
        <v>10.348856174240201</v>
      </c>
      <c r="BD15" s="14">
        <v>10.597237463171</v>
      </c>
      <c r="BE15" s="14">
        <v>11.3133201793067</v>
      </c>
      <c r="BF15" s="14">
        <v>11.3519639593026</v>
      </c>
      <c r="BG15" s="14">
        <v>11.9884206947563</v>
      </c>
      <c r="BH15" s="14">
        <v>11.394035370969901</v>
      </c>
      <c r="BI15" s="14">
        <v>11.277486475535101</v>
      </c>
    </row>
    <row r="16" spans="1:61" ht="15" customHeight="1" x14ac:dyDescent="0.25">
      <c r="A16" s="12" t="s">
        <v>276</v>
      </c>
      <c r="B16" s="14" t="s">
        <v>231</v>
      </c>
      <c r="C16" s="14" t="s">
        <v>231</v>
      </c>
      <c r="D16" s="14" t="s">
        <v>231</v>
      </c>
      <c r="E16" s="14" t="s">
        <v>231</v>
      </c>
      <c r="F16" s="14" t="s">
        <v>231</v>
      </c>
      <c r="G16" s="14" t="s">
        <v>231</v>
      </c>
      <c r="H16" s="14" t="s">
        <v>231</v>
      </c>
      <c r="I16" s="14" t="s">
        <v>231</v>
      </c>
      <c r="J16" s="14" t="s">
        <v>231</v>
      </c>
      <c r="K16" s="14" t="s">
        <v>231</v>
      </c>
      <c r="L16" s="14" t="s">
        <v>231</v>
      </c>
      <c r="M16" s="14" t="s">
        <v>231</v>
      </c>
      <c r="N16" s="14" t="s">
        <v>231</v>
      </c>
      <c r="O16" s="14" t="s">
        <v>231</v>
      </c>
      <c r="P16" s="14" t="s">
        <v>231</v>
      </c>
      <c r="Q16" s="14" t="s">
        <v>231</v>
      </c>
      <c r="R16" s="14" t="s">
        <v>231</v>
      </c>
      <c r="S16" s="14" t="s">
        <v>231</v>
      </c>
      <c r="T16" s="14" t="s">
        <v>231</v>
      </c>
      <c r="U16" s="14" t="s">
        <v>231</v>
      </c>
      <c r="V16" s="14" t="s">
        <v>231</v>
      </c>
      <c r="W16" s="14" t="s">
        <v>231</v>
      </c>
      <c r="X16" s="14" t="s">
        <v>231</v>
      </c>
      <c r="Y16" s="14" t="s">
        <v>231</v>
      </c>
      <c r="Z16" s="14" t="s">
        <v>231</v>
      </c>
      <c r="AA16" s="14">
        <v>5.3</v>
      </c>
      <c r="AB16" s="14">
        <v>5.3115160293401402</v>
      </c>
      <c r="AC16" s="14">
        <v>0.44568184698680202</v>
      </c>
      <c r="AD16" s="14">
        <v>0.51883875807728697</v>
      </c>
      <c r="AE16" s="14">
        <v>0.65873414492017701</v>
      </c>
      <c r="AF16" s="14">
        <v>0.463399232188341</v>
      </c>
      <c r="AG16" s="14">
        <v>0.462401803770357</v>
      </c>
      <c r="AH16" s="14">
        <v>0.66031658033777696</v>
      </c>
      <c r="AI16" s="14">
        <v>0.398277069848952</v>
      </c>
      <c r="AJ16" s="14">
        <v>0.38666449657044599</v>
      </c>
      <c r="AK16" s="14">
        <v>0.27238768017716503</v>
      </c>
      <c r="AL16" s="14">
        <v>0.18331206943072501</v>
      </c>
      <c r="AM16" s="14">
        <v>0.176006454927425</v>
      </c>
      <c r="AN16" s="14">
        <v>0.130213862791315</v>
      </c>
      <c r="AO16" s="14">
        <v>0.15844326030470199</v>
      </c>
      <c r="AP16" s="14">
        <v>0.586365479628144</v>
      </c>
      <c r="AQ16" s="14">
        <v>0.449133999945448</v>
      </c>
      <c r="AR16" s="14">
        <v>0.25471549000013199</v>
      </c>
      <c r="AS16" s="14">
        <v>0.31355713118380002</v>
      </c>
      <c r="AT16" s="14">
        <v>0.43136817821898799</v>
      </c>
      <c r="AU16" s="14">
        <v>0.27203803340615401</v>
      </c>
      <c r="AV16" s="14">
        <v>0.265770582193389</v>
      </c>
      <c r="AW16" s="14">
        <v>0.298556475872716</v>
      </c>
      <c r="AX16" s="14">
        <v>0.135060687807701</v>
      </c>
      <c r="AY16" s="14">
        <v>0.27780935727496803</v>
      </c>
      <c r="AZ16" s="14">
        <v>0.248156176694212</v>
      </c>
      <c r="BA16" s="14">
        <v>0.278410417779963</v>
      </c>
      <c r="BB16" s="14">
        <v>0.47592597284210802</v>
      </c>
      <c r="BC16" s="14">
        <v>0.41748003595630001</v>
      </c>
      <c r="BD16" s="14">
        <v>0.31238321321944901</v>
      </c>
      <c r="BE16" s="14">
        <v>0.18687969880355201</v>
      </c>
      <c r="BF16" s="14">
        <v>0.20859807878581599</v>
      </c>
      <c r="BG16" s="14">
        <v>0.102707167702402</v>
      </c>
      <c r="BH16" s="14">
        <v>4.06279346134878E-2</v>
      </c>
      <c r="BI16" s="14">
        <v>5.0249857738731002E-2</v>
      </c>
    </row>
    <row r="17" spans="1:61" ht="15" customHeight="1" x14ac:dyDescent="0.25">
      <c r="A17" s="12" t="s">
        <v>277</v>
      </c>
      <c r="B17" s="14" t="s">
        <v>231</v>
      </c>
      <c r="C17" s="14" t="s">
        <v>231</v>
      </c>
      <c r="D17" s="14" t="s">
        <v>231</v>
      </c>
      <c r="E17" s="14" t="s">
        <v>231</v>
      </c>
      <c r="F17" s="14" t="s">
        <v>231</v>
      </c>
      <c r="G17" s="14" t="s">
        <v>231</v>
      </c>
      <c r="H17" s="14" t="s">
        <v>231</v>
      </c>
      <c r="I17" s="14" t="s">
        <v>231</v>
      </c>
      <c r="J17" s="14" t="s">
        <v>231</v>
      </c>
      <c r="K17" s="14" t="s">
        <v>231</v>
      </c>
      <c r="L17" s="14" t="s">
        <v>231</v>
      </c>
      <c r="M17" s="14" t="s">
        <v>231</v>
      </c>
      <c r="N17" s="14" t="s">
        <v>231</v>
      </c>
      <c r="O17" s="14" t="s">
        <v>231</v>
      </c>
      <c r="P17" s="14" t="s">
        <v>231</v>
      </c>
      <c r="Q17" s="14" t="s">
        <v>231</v>
      </c>
      <c r="R17" s="14" t="s">
        <v>231</v>
      </c>
      <c r="S17" s="14" t="s">
        <v>231</v>
      </c>
      <c r="T17" s="14" t="s">
        <v>231</v>
      </c>
      <c r="U17" s="14" t="s">
        <v>231</v>
      </c>
      <c r="V17" s="14" t="s">
        <v>231</v>
      </c>
      <c r="W17" s="14" t="s">
        <v>231</v>
      </c>
      <c r="X17" s="14" t="s">
        <v>231</v>
      </c>
      <c r="Y17" s="14" t="s">
        <v>231</v>
      </c>
      <c r="Z17" s="14" t="s">
        <v>231</v>
      </c>
      <c r="AA17" s="14">
        <v>2.2999999999999998</v>
      </c>
      <c r="AB17" s="14">
        <v>2.21667958382328</v>
      </c>
      <c r="AC17" s="14">
        <v>2.2290762117763099</v>
      </c>
      <c r="AD17" s="14">
        <v>2.22366499409353</v>
      </c>
      <c r="AE17" s="14">
        <v>2.1434052443224099</v>
      </c>
      <c r="AF17" s="14">
        <v>2.07881600105399</v>
      </c>
      <c r="AG17" s="14">
        <v>2.05886454264503</v>
      </c>
      <c r="AH17" s="14">
        <v>1.95448302367795</v>
      </c>
      <c r="AI17" s="14">
        <v>1.8560312617067301</v>
      </c>
      <c r="AJ17" s="14">
        <v>1.7327602562197</v>
      </c>
      <c r="AK17" s="14">
        <v>1.81705991312088</v>
      </c>
      <c r="AL17" s="14">
        <v>2.00697134683096</v>
      </c>
      <c r="AM17" s="14">
        <v>1.9385677254646201</v>
      </c>
      <c r="AN17" s="14">
        <v>1.88286301113085</v>
      </c>
      <c r="AO17" s="14">
        <v>2.0531276802241698</v>
      </c>
      <c r="AP17" s="14">
        <v>1.6135251338163401</v>
      </c>
      <c r="AQ17" s="14">
        <v>1.94145769716798</v>
      </c>
      <c r="AR17" s="14">
        <v>1.8092629028140099</v>
      </c>
      <c r="AS17" s="14">
        <v>1.71322572545173</v>
      </c>
      <c r="AT17" s="14">
        <v>1.7697692241615799</v>
      </c>
      <c r="AU17" s="14">
        <v>2.0456008730940698</v>
      </c>
      <c r="AV17" s="14">
        <v>1.9974970770076399</v>
      </c>
      <c r="AW17" s="14">
        <v>1.49199849139748</v>
      </c>
      <c r="AX17" s="14">
        <v>1.60708836511035</v>
      </c>
      <c r="AY17" s="14">
        <v>1.74488394691441</v>
      </c>
      <c r="AZ17" s="14">
        <v>1.7124084106055699</v>
      </c>
      <c r="BA17" s="14">
        <v>1.9760846815019</v>
      </c>
      <c r="BB17" s="14">
        <v>1.8523919152547299</v>
      </c>
      <c r="BC17" s="14">
        <v>1.9207703230267501</v>
      </c>
      <c r="BD17" s="14">
        <v>1.7662998781396499</v>
      </c>
      <c r="BE17" s="14">
        <v>1.61137529226471</v>
      </c>
      <c r="BF17" s="14">
        <v>1.56549467103439</v>
      </c>
      <c r="BG17" s="14">
        <v>1.7819916185064699</v>
      </c>
      <c r="BH17" s="14">
        <v>1.5414478949986801</v>
      </c>
      <c r="BI17" s="14">
        <v>1.64965951635729</v>
      </c>
    </row>
    <row r="18" spans="1:61" ht="15" customHeight="1" x14ac:dyDescent="0.25">
      <c r="A18" s="12" t="s">
        <v>246</v>
      </c>
      <c r="B18" s="69">
        <v>2.750822436395497</v>
      </c>
      <c r="C18" s="69">
        <v>2.6986135963572351</v>
      </c>
      <c r="D18" s="69">
        <v>2.5470295429568814</v>
      </c>
      <c r="E18" s="69">
        <v>2.5487137754871378</v>
      </c>
      <c r="F18" s="69">
        <v>2.7364397415861199</v>
      </c>
      <c r="G18" s="69">
        <v>2.779877609791217</v>
      </c>
      <c r="H18" s="69">
        <v>2.7925416393546199</v>
      </c>
      <c r="I18" s="69">
        <v>2.8481683041747323</v>
      </c>
      <c r="J18" s="69">
        <v>2.9910714285714288</v>
      </c>
      <c r="K18" s="69">
        <v>3.1253944611345332</v>
      </c>
      <c r="L18" s="69">
        <v>3.4945795968062936</v>
      </c>
      <c r="M18" s="69">
        <v>4.1271197253024612</v>
      </c>
      <c r="N18" s="69">
        <v>4.8023660254208176</v>
      </c>
      <c r="O18" s="69">
        <v>5.2610550130242117</v>
      </c>
      <c r="P18" s="69">
        <v>5.5919757461217419</v>
      </c>
      <c r="Q18" s="69">
        <v>5.8817368120358022</v>
      </c>
      <c r="R18" s="69">
        <v>5.8617576059115111</v>
      </c>
      <c r="S18" s="69">
        <v>5.759831224396077</v>
      </c>
      <c r="T18" s="69">
        <v>5.6677224401836961</v>
      </c>
      <c r="U18" s="69">
        <v>5.3892559609307673</v>
      </c>
      <c r="V18" s="69">
        <v>5.4473275103414318</v>
      </c>
      <c r="W18" s="69">
        <v>5.6419448965527357</v>
      </c>
      <c r="X18" s="69">
        <v>5.84300092261602</v>
      </c>
      <c r="Y18" s="69">
        <v>5.6827083546200745</v>
      </c>
      <c r="Z18" s="69">
        <v>5.1050633034324022</v>
      </c>
      <c r="AA18" s="14">
        <v>5.2</v>
      </c>
      <c r="AB18" s="14">
        <v>5.3652443594429498</v>
      </c>
      <c r="AC18" s="14">
        <v>4.9950765106528099</v>
      </c>
      <c r="AD18" s="14">
        <v>4.6488663815242104</v>
      </c>
      <c r="AE18" s="14">
        <v>4.3579790072464704</v>
      </c>
      <c r="AF18" s="14">
        <v>4.0391008093326501</v>
      </c>
      <c r="AG18" s="14">
        <v>3.4385911675325098</v>
      </c>
      <c r="AH18" s="14">
        <v>3.0105125796930001</v>
      </c>
      <c r="AI18" s="14">
        <v>2.6935718018014598</v>
      </c>
      <c r="AJ18" s="14">
        <v>2.47581576748899</v>
      </c>
      <c r="AK18" s="14">
        <v>2.4094526266196601</v>
      </c>
      <c r="AL18" s="14">
        <v>2.2526675919863899</v>
      </c>
      <c r="AM18" s="14">
        <v>2.0858158836245599</v>
      </c>
      <c r="AN18" s="14">
        <v>2.06735980089117</v>
      </c>
      <c r="AO18" s="14">
        <v>2.1389561101520802</v>
      </c>
      <c r="AP18" s="14">
        <v>2.1024384725531</v>
      </c>
      <c r="AQ18" s="14">
        <v>1.8795625099148801</v>
      </c>
      <c r="AR18" s="14">
        <v>1.8572802696377599</v>
      </c>
      <c r="AS18" s="14">
        <v>1.7401160188235301</v>
      </c>
      <c r="AT18" s="14">
        <v>1.6791697366934399</v>
      </c>
      <c r="AU18" s="14">
        <v>1.51909664885995</v>
      </c>
      <c r="AV18" s="14">
        <v>1.34029395929732</v>
      </c>
      <c r="AW18" s="14">
        <v>1.1880445385995599</v>
      </c>
      <c r="AX18" s="14">
        <v>1.0193630785791801</v>
      </c>
      <c r="AY18" s="14">
        <v>0.90565789941239205</v>
      </c>
      <c r="AZ18" s="14">
        <v>0.77684459603504696</v>
      </c>
      <c r="BA18" s="14">
        <v>0.69311161925174303</v>
      </c>
      <c r="BB18" s="14">
        <v>0.54298694185504304</v>
      </c>
      <c r="BC18" s="14">
        <v>0.56851342248771797</v>
      </c>
      <c r="BD18" s="14">
        <v>0.68462035045544101</v>
      </c>
      <c r="BE18" s="14">
        <v>0.72887196068882898</v>
      </c>
      <c r="BF18" s="14">
        <v>0.83544018513185403</v>
      </c>
      <c r="BG18" s="14">
        <v>0.93608156785016505</v>
      </c>
      <c r="BH18" s="14">
        <v>1.0470730162147599</v>
      </c>
      <c r="BI18" s="14">
        <v>1.0892016310069801</v>
      </c>
    </row>
    <row r="19" spans="1:61" ht="15" customHeight="1" x14ac:dyDescent="0.25">
      <c r="A19" s="12" t="s">
        <v>278</v>
      </c>
      <c r="B19" s="14" t="s">
        <v>231</v>
      </c>
      <c r="C19" s="14" t="s">
        <v>231</v>
      </c>
      <c r="D19" s="14" t="s">
        <v>231</v>
      </c>
      <c r="E19" s="14" t="s">
        <v>231</v>
      </c>
      <c r="F19" s="14" t="s">
        <v>231</v>
      </c>
      <c r="G19" s="14" t="s">
        <v>231</v>
      </c>
      <c r="H19" s="14" t="s">
        <v>231</v>
      </c>
      <c r="I19" s="14" t="s">
        <v>231</v>
      </c>
      <c r="J19" s="14" t="s">
        <v>231</v>
      </c>
      <c r="K19" s="14" t="s">
        <v>231</v>
      </c>
      <c r="L19" s="14" t="s">
        <v>231</v>
      </c>
      <c r="M19" s="14" t="s">
        <v>231</v>
      </c>
      <c r="N19" s="14" t="s">
        <v>231</v>
      </c>
      <c r="O19" s="14" t="s">
        <v>231</v>
      </c>
      <c r="P19" s="14" t="s">
        <v>231</v>
      </c>
      <c r="Q19" s="14" t="s">
        <v>231</v>
      </c>
      <c r="R19" s="14" t="s">
        <v>231</v>
      </c>
      <c r="S19" s="14" t="s">
        <v>231</v>
      </c>
      <c r="T19" s="14" t="s">
        <v>231</v>
      </c>
      <c r="U19" s="14" t="s">
        <v>231</v>
      </c>
      <c r="V19" s="14" t="s">
        <v>231</v>
      </c>
      <c r="W19" s="14" t="s">
        <v>231</v>
      </c>
      <c r="X19" s="14" t="s">
        <v>231</v>
      </c>
      <c r="Y19" s="14" t="s">
        <v>231</v>
      </c>
      <c r="Z19" s="14" t="s">
        <v>231</v>
      </c>
      <c r="AA19" s="14" t="s">
        <v>231</v>
      </c>
      <c r="AB19" s="14">
        <v>54.8</v>
      </c>
      <c r="AC19" s="14">
        <v>48.239194295899097</v>
      </c>
      <c r="AD19" s="14">
        <v>46.367185176867402</v>
      </c>
      <c r="AE19" s="14">
        <v>45.251087060620002</v>
      </c>
      <c r="AF19" s="14">
        <v>44.182561876768602</v>
      </c>
      <c r="AG19" s="14">
        <v>43.066522660705097</v>
      </c>
      <c r="AH19" s="14">
        <v>43.6947658509986</v>
      </c>
      <c r="AI19" s="14">
        <v>44.2886251288785</v>
      </c>
      <c r="AJ19" s="14">
        <v>45.228877277106101</v>
      </c>
      <c r="AK19" s="14">
        <v>44.4300096422891</v>
      </c>
      <c r="AL19" s="14">
        <v>43.3253315337654</v>
      </c>
      <c r="AM19" s="14">
        <v>44.202501157612602</v>
      </c>
      <c r="AN19" s="14">
        <v>43.327355407431803</v>
      </c>
      <c r="AO19" s="14">
        <v>44.294085451637699</v>
      </c>
      <c r="AP19" s="14">
        <v>48.131087629531102</v>
      </c>
      <c r="AQ19" s="14">
        <v>48.711402248297802</v>
      </c>
      <c r="AR19" s="14">
        <v>47.757279974201097</v>
      </c>
      <c r="AS19" s="14">
        <v>47.552220572170199</v>
      </c>
      <c r="AT19" s="14">
        <v>47.4981550980565</v>
      </c>
      <c r="AU19" s="14">
        <v>46.790523404359398</v>
      </c>
      <c r="AV19" s="14">
        <v>45.480773956580698</v>
      </c>
      <c r="AW19" s="14">
        <v>44.188305811603001</v>
      </c>
      <c r="AX19" s="14">
        <v>43.107062174354802</v>
      </c>
      <c r="AY19" s="14">
        <v>42.827725740739098</v>
      </c>
      <c r="AZ19" s="14">
        <v>42.398422158241097</v>
      </c>
      <c r="BA19" s="14">
        <v>48.121607295554902</v>
      </c>
      <c r="BB19" s="14">
        <v>46.239259532433699</v>
      </c>
      <c r="BC19" s="14">
        <v>43.617556758779401</v>
      </c>
      <c r="BD19" s="14">
        <v>43.367968706868901</v>
      </c>
      <c r="BE19" s="14">
        <v>44.072393825934903</v>
      </c>
      <c r="BF19" s="14">
        <v>44.777757145120901</v>
      </c>
      <c r="BG19" s="14">
        <v>45.789508442104797</v>
      </c>
      <c r="BH19" s="14">
        <v>45.203473233268198</v>
      </c>
      <c r="BI19" s="14">
        <v>45.510931268581501</v>
      </c>
    </row>
    <row r="20" spans="1:61" ht="15" customHeight="1" x14ac:dyDescent="0.25">
      <c r="A20" s="12" t="s">
        <v>248</v>
      </c>
      <c r="B20" s="14" t="s">
        <v>231</v>
      </c>
      <c r="C20" s="14" t="s">
        <v>231</v>
      </c>
      <c r="D20" s="14" t="s">
        <v>231</v>
      </c>
      <c r="E20" s="14" t="s">
        <v>231</v>
      </c>
      <c r="F20" s="14" t="s">
        <v>231</v>
      </c>
      <c r="G20" s="14" t="s">
        <v>231</v>
      </c>
      <c r="H20" s="14" t="s">
        <v>231</v>
      </c>
      <c r="I20" s="14" t="s">
        <v>231</v>
      </c>
      <c r="J20" s="14" t="s">
        <v>231</v>
      </c>
      <c r="K20" s="14" t="s">
        <v>231</v>
      </c>
      <c r="L20" s="14" t="s">
        <v>231</v>
      </c>
      <c r="M20" s="14" t="s">
        <v>231</v>
      </c>
      <c r="N20" s="14" t="s">
        <v>231</v>
      </c>
      <c r="O20" s="14" t="s">
        <v>231</v>
      </c>
      <c r="P20" s="14" t="s">
        <v>231</v>
      </c>
      <c r="Q20" s="14" t="s">
        <v>231</v>
      </c>
      <c r="R20" s="14" t="s">
        <v>231</v>
      </c>
      <c r="S20" s="14" t="s">
        <v>231</v>
      </c>
      <c r="T20" s="14" t="s">
        <v>231</v>
      </c>
      <c r="U20" s="14" t="s">
        <v>231</v>
      </c>
      <c r="V20" s="14" t="s">
        <v>231</v>
      </c>
      <c r="W20" s="14" t="s">
        <v>231</v>
      </c>
      <c r="X20" s="14" t="s">
        <v>231</v>
      </c>
      <c r="Y20" s="14" t="s">
        <v>231</v>
      </c>
      <c r="Z20" s="14" t="s">
        <v>231</v>
      </c>
      <c r="AA20" s="14">
        <v>7.7</v>
      </c>
      <c r="AB20" s="14">
        <v>8.4992440277364505</v>
      </c>
      <c r="AC20" s="14">
        <v>8.7329857860396007</v>
      </c>
      <c r="AD20" s="14">
        <v>7.88021434162349</v>
      </c>
      <c r="AE20" s="14">
        <v>7.31994562464312</v>
      </c>
      <c r="AF20" s="14">
        <v>6.9240710669894003</v>
      </c>
      <c r="AG20" s="14">
        <v>6.9897455787885496</v>
      </c>
      <c r="AH20" s="14">
        <v>7.18700629672853</v>
      </c>
      <c r="AI20" s="14">
        <v>6.5370720140420602</v>
      </c>
      <c r="AJ20" s="14">
        <v>6.7008998688440702</v>
      </c>
      <c r="AK20" s="14">
        <v>7.2917548563421599</v>
      </c>
      <c r="AL20" s="14">
        <v>7.25246866790288</v>
      </c>
      <c r="AM20" s="14">
        <v>7.7603992392763397</v>
      </c>
      <c r="AN20" s="14">
        <v>7.1566778321192599</v>
      </c>
      <c r="AO20" s="14">
        <v>7.89483787939393</v>
      </c>
      <c r="AP20" s="14">
        <v>7.4458918540974697</v>
      </c>
      <c r="AQ20" s="14">
        <v>7.3655334277118403</v>
      </c>
      <c r="AR20" s="14">
        <v>7.4315599756212798</v>
      </c>
      <c r="AS20" s="14">
        <v>7.6708517006771997</v>
      </c>
      <c r="AT20" s="14">
        <v>7.9910813437291104</v>
      </c>
      <c r="AU20" s="14">
        <v>7.0449599189171899</v>
      </c>
      <c r="AV20" s="14">
        <v>6.4510316888421499</v>
      </c>
      <c r="AW20" s="14">
        <v>5.8726004396598297</v>
      </c>
      <c r="AX20" s="14">
        <v>5.66389792155252</v>
      </c>
      <c r="AY20" s="14">
        <v>5.4725616536178796</v>
      </c>
      <c r="AZ20" s="14">
        <v>5.0769673554396704</v>
      </c>
      <c r="BA20" s="14">
        <v>4.8215288714410303</v>
      </c>
      <c r="BB20" s="14">
        <v>4.8959676971570598</v>
      </c>
      <c r="BC20" s="14">
        <v>5.4718157611936196</v>
      </c>
      <c r="BD20" s="14">
        <v>4.4546689140684297</v>
      </c>
      <c r="BE20" s="14">
        <v>4.2102013703130901</v>
      </c>
      <c r="BF20" s="14">
        <v>4.2849628216161202</v>
      </c>
      <c r="BG20" s="14">
        <v>4.0716183848928296</v>
      </c>
      <c r="BH20" s="14">
        <v>4.0273636645977797</v>
      </c>
      <c r="BI20" s="14">
        <v>3.8437227654271</v>
      </c>
    </row>
    <row r="21" spans="1:61" ht="15" customHeight="1" x14ac:dyDescent="0.25">
      <c r="A21" s="12" t="s">
        <v>279</v>
      </c>
      <c r="B21" s="14" t="s">
        <v>231</v>
      </c>
      <c r="C21" s="14" t="s">
        <v>231</v>
      </c>
      <c r="D21" s="14" t="s">
        <v>231</v>
      </c>
      <c r="E21" s="14" t="s">
        <v>231</v>
      </c>
      <c r="F21" s="14" t="s">
        <v>231</v>
      </c>
      <c r="G21" s="14" t="s">
        <v>231</v>
      </c>
      <c r="H21" s="14" t="s">
        <v>231</v>
      </c>
      <c r="I21" s="14" t="s">
        <v>231</v>
      </c>
      <c r="J21" s="14" t="s">
        <v>231</v>
      </c>
      <c r="K21" s="14" t="s">
        <v>231</v>
      </c>
      <c r="L21" s="14" t="s">
        <v>231</v>
      </c>
      <c r="M21" s="14" t="s">
        <v>231</v>
      </c>
      <c r="N21" s="14" t="s">
        <v>231</v>
      </c>
      <c r="O21" s="14" t="s">
        <v>231</v>
      </c>
      <c r="P21" s="14" t="s">
        <v>231</v>
      </c>
      <c r="Q21" s="14" t="s">
        <v>231</v>
      </c>
      <c r="R21" s="14" t="s">
        <v>231</v>
      </c>
      <c r="S21" s="14" t="s">
        <v>231</v>
      </c>
      <c r="T21" s="14" t="s">
        <v>231</v>
      </c>
      <c r="U21" s="14" t="s">
        <v>231</v>
      </c>
      <c r="V21" s="14" t="s">
        <v>231</v>
      </c>
      <c r="W21" s="14" t="s">
        <v>231</v>
      </c>
      <c r="X21" s="14" t="s">
        <v>231</v>
      </c>
      <c r="Y21" s="14" t="s">
        <v>231</v>
      </c>
      <c r="Z21" s="14" t="s">
        <v>231</v>
      </c>
      <c r="AA21" s="14" t="s">
        <v>231</v>
      </c>
      <c r="AB21" s="14">
        <v>46.389121598352197</v>
      </c>
      <c r="AC21" s="14">
        <v>39.506208509859498</v>
      </c>
      <c r="AD21" s="14">
        <v>38.486970835243902</v>
      </c>
      <c r="AE21" s="14">
        <v>37.931141435976897</v>
      </c>
      <c r="AF21" s="14">
        <v>37.258490809779197</v>
      </c>
      <c r="AG21" s="14">
        <v>36.076777081916603</v>
      </c>
      <c r="AH21" s="14">
        <v>36.507759554270002</v>
      </c>
      <c r="AI21" s="14">
        <v>37.751553114836398</v>
      </c>
      <c r="AJ21" s="14">
        <v>38.527977408261997</v>
      </c>
      <c r="AK21" s="14">
        <v>37.138254785946899</v>
      </c>
      <c r="AL21" s="14">
        <v>36.072862865862497</v>
      </c>
      <c r="AM21" s="14">
        <v>36.442101918336299</v>
      </c>
      <c r="AN21" s="14">
        <v>36.170677575312503</v>
      </c>
      <c r="AO21" s="14">
        <v>36.399247572243802</v>
      </c>
      <c r="AP21" s="14">
        <v>40.685195775433598</v>
      </c>
      <c r="AQ21" s="14">
        <v>41.345868820585999</v>
      </c>
      <c r="AR21" s="14">
        <v>40.3257199985798</v>
      </c>
      <c r="AS21" s="14">
        <v>39.881368871493002</v>
      </c>
      <c r="AT21" s="14">
        <v>39.507073754327401</v>
      </c>
      <c r="AU21" s="14">
        <v>39.745563485442197</v>
      </c>
      <c r="AV21" s="14">
        <v>39.029742267738499</v>
      </c>
      <c r="AW21" s="14">
        <v>38.315705371943203</v>
      </c>
      <c r="AX21" s="14">
        <v>37.443164252802298</v>
      </c>
      <c r="AY21" s="14">
        <v>37.355164087121302</v>
      </c>
      <c r="AZ21" s="14">
        <v>37.321454802801398</v>
      </c>
      <c r="BA21" s="14">
        <v>43.300078424113899</v>
      </c>
      <c r="BB21" s="14">
        <v>41.343291835276602</v>
      </c>
      <c r="BC21" s="14">
        <v>38.145740997585698</v>
      </c>
      <c r="BD21" s="14">
        <v>38.913299792800402</v>
      </c>
      <c r="BE21" s="14">
        <v>39.862192455621802</v>
      </c>
      <c r="BF21" s="14">
        <v>40.492794323504803</v>
      </c>
      <c r="BG21" s="14">
        <v>41.717890057212003</v>
      </c>
      <c r="BH21" s="14">
        <v>41.176109568670398</v>
      </c>
      <c r="BI21" s="14">
        <v>41.667208503154399</v>
      </c>
    </row>
    <row r="22" spans="1:61" ht="15" customHeight="1" x14ac:dyDescent="0.25">
      <c r="A22" s="3"/>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row>
    <row r="23" spans="1:61" ht="15" customHeight="1" x14ac:dyDescent="0.25">
      <c r="A23" s="23" t="s">
        <v>280</v>
      </c>
      <c r="B23" s="69">
        <v>35.000247970772513</v>
      </c>
      <c r="C23" s="69">
        <v>36.333086021036095</v>
      </c>
      <c r="D23" s="69">
        <v>37.107763914926629</v>
      </c>
      <c r="E23" s="69">
        <v>38.309824133098239</v>
      </c>
      <c r="F23" s="69">
        <v>38.724255666490805</v>
      </c>
      <c r="G23" s="69">
        <v>39.802915766738664</v>
      </c>
      <c r="H23" s="69">
        <v>39.775554204212511</v>
      </c>
      <c r="I23" s="69">
        <v>40.846634281748791</v>
      </c>
      <c r="J23" s="69">
        <v>41.091044372294377</v>
      </c>
      <c r="K23" s="69">
        <v>41.526974830223928</v>
      </c>
      <c r="L23" s="69">
        <v>41.077992928890865</v>
      </c>
      <c r="M23" s="69">
        <v>40.316523456351831</v>
      </c>
      <c r="N23" s="69">
        <v>41.296483167296458</v>
      </c>
      <c r="O23" s="69">
        <v>42.054193173445135</v>
      </c>
      <c r="P23" s="69">
        <v>40.38310103157729</v>
      </c>
      <c r="Q23" s="69">
        <v>40.690344696248332</v>
      </c>
      <c r="R23" s="69">
        <v>40.989459524204392</v>
      </c>
      <c r="S23" s="69">
        <v>42.659034177969147</v>
      </c>
      <c r="T23" s="69">
        <v>42.356503868997187</v>
      </c>
      <c r="U23" s="69">
        <v>39.731604218820536</v>
      </c>
      <c r="V23" s="69">
        <v>39.701794582524045</v>
      </c>
      <c r="W23" s="69">
        <v>41.708456135720468</v>
      </c>
      <c r="X23" s="69">
        <v>41.059570124079578</v>
      </c>
      <c r="Y23" s="69">
        <v>42.256053949116172</v>
      </c>
      <c r="Z23" s="69">
        <v>40.0166392044259</v>
      </c>
      <c r="AA23" s="14">
        <v>37.700000000000003</v>
      </c>
      <c r="AB23" s="14">
        <v>37.6</v>
      </c>
      <c r="AC23" s="14">
        <v>37.629017400285903</v>
      </c>
      <c r="AD23" s="14">
        <v>36.912838614413303</v>
      </c>
      <c r="AE23" s="14">
        <v>36.618976363873301</v>
      </c>
      <c r="AF23" s="14">
        <v>37.561972196259298</v>
      </c>
      <c r="AG23" s="14">
        <v>37.232939300731204</v>
      </c>
      <c r="AH23" s="14">
        <v>36.055956486840401</v>
      </c>
      <c r="AI23" s="14">
        <v>35.537213411558596</v>
      </c>
      <c r="AJ23" s="14">
        <v>35.352622020661698</v>
      </c>
      <c r="AK23" s="14">
        <v>35.330613715174003</v>
      </c>
      <c r="AL23" s="14">
        <v>35.575695527651703</v>
      </c>
      <c r="AM23" s="14">
        <v>36.489434866814598</v>
      </c>
      <c r="AN23" s="14">
        <v>35.924531543284999</v>
      </c>
      <c r="AO23" s="14">
        <v>36.407855451194401</v>
      </c>
      <c r="AP23" s="14">
        <v>35.596257088046698</v>
      </c>
      <c r="AQ23" s="14">
        <v>36.082591120882299</v>
      </c>
      <c r="AR23" s="14">
        <v>35.919104965833199</v>
      </c>
      <c r="AS23" s="14">
        <v>36.056131720224201</v>
      </c>
      <c r="AT23" s="14">
        <v>36.656416062850603</v>
      </c>
      <c r="AU23" s="14">
        <v>37.5138324345698</v>
      </c>
      <c r="AV23" s="14">
        <v>37.261629169063298</v>
      </c>
      <c r="AW23" s="14">
        <v>38.551880821953503</v>
      </c>
      <c r="AX23" s="14">
        <v>38.768294585279499</v>
      </c>
      <c r="AY23" s="14">
        <v>38.837989132360299</v>
      </c>
      <c r="AZ23" s="14">
        <v>39.111943081597403</v>
      </c>
      <c r="BA23" s="14">
        <v>39.700268293166303</v>
      </c>
      <c r="BB23" s="14">
        <v>39.153496722619899</v>
      </c>
      <c r="BC23" s="14">
        <v>38.083556496641897</v>
      </c>
      <c r="BD23" s="14">
        <v>38.564103742710302</v>
      </c>
      <c r="BE23" s="14">
        <v>38.078151902008898</v>
      </c>
      <c r="BF23" s="14">
        <v>37.963968444002603</v>
      </c>
      <c r="BG23" s="14">
        <v>38.325583850306899</v>
      </c>
      <c r="BH23" s="14">
        <v>39.075304562458598</v>
      </c>
      <c r="BI23" s="14">
        <v>39.129594248431097</v>
      </c>
    </row>
    <row r="24" spans="1:61" ht="15" customHeight="1" x14ac:dyDescent="0.25">
      <c r="A24" s="12" t="s">
        <v>251</v>
      </c>
      <c r="B24" s="69">
        <v>22.752144947182227</v>
      </c>
      <c r="C24" s="69">
        <v>23.478665677417478</v>
      </c>
      <c r="D24" s="69">
        <v>24.062318184756609</v>
      </c>
      <c r="E24" s="69">
        <v>24.081106740811066</v>
      </c>
      <c r="F24" s="69">
        <v>23.630535840492144</v>
      </c>
      <c r="G24" s="69">
        <v>24.27915766738661</v>
      </c>
      <c r="H24" s="69">
        <v>24.511344700409879</v>
      </c>
      <c r="I24" s="69">
        <v>25.626940355747109</v>
      </c>
      <c r="J24" s="69">
        <v>25.628382034632036</v>
      </c>
      <c r="K24" s="69">
        <v>25.615990507687258</v>
      </c>
      <c r="L24" s="69">
        <v>25.13814418506638</v>
      </c>
      <c r="M24" s="69">
        <v>24.007743896688876</v>
      </c>
      <c r="N24" s="69">
        <v>24.108446410168327</v>
      </c>
      <c r="O24" s="69">
        <v>23.127056113077138</v>
      </c>
      <c r="P24" s="69">
        <v>22.581010315772897</v>
      </c>
      <c r="Q24" s="69">
        <v>22.699961912016757</v>
      </c>
      <c r="R24" s="69">
        <v>23.623012143660052</v>
      </c>
      <c r="S24" s="69">
        <v>24.758453557155001</v>
      </c>
      <c r="T24" s="69">
        <v>24.704665823785753</v>
      </c>
      <c r="U24" s="69">
        <v>23.646735338777855</v>
      </c>
      <c r="V24" s="69">
        <v>25.155945305745842</v>
      </c>
      <c r="W24" s="69">
        <v>26.506986905966361</v>
      </c>
      <c r="X24" s="69">
        <v>25.446661919111481</v>
      </c>
      <c r="Y24" s="69">
        <v>26.823337079799735</v>
      </c>
      <c r="Z24" s="69">
        <v>23.778847492303559</v>
      </c>
      <c r="AA24" s="14">
        <v>22.8</v>
      </c>
      <c r="AB24" s="14">
        <v>22.578876370306102</v>
      </c>
      <c r="AC24" s="14">
        <v>23.190558381195199</v>
      </c>
      <c r="AD24" s="14">
        <v>22.667045372489401</v>
      </c>
      <c r="AE24" s="14">
        <v>22.4010291782404</v>
      </c>
      <c r="AF24" s="14">
        <v>22.8426982695356</v>
      </c>
      <c r="AG24" s="14">
        <v>22.554186417395801</v>
      </c>
      <c r="AH24" s="14">
        <v>22.593442672454799</v>
      </c>
      <c r="AI24" s="14">
        <v>22.651376755077798</v>
      </c>
      <c r="AJ24" s="14">
        <v>21.7185441146169</v>
      </c>
      <c r="AK24" s="14">
        <v>22.052851059482599</v>
      </c>
      <c r="AL24" s="14">
        <v>22.608935911858001</v>
      </c>
      <c r="AM24" s="14">
        <v>22.6104952181025</v>
      </c>
      <c r="AN24" s="14">
        <v>22.762795391490901</v>
      </c>
      <c r="AO24" s="14">
        <v>23.236331602271999</v>
      </c>
      <c r="AP24" s="14">
        <v>22.3900422673435</v>
      </c>
      <c r="AQ24" s="14">
        <v>22.4168066610479</v>
      </c>
      <c r="AR24" s="14">
        <v>22.322270970746001</v>
      </c>
      <c r="AS24" s="14">
        <v>21.9966513670566</v>
      </c>
      <c r="AT24" s="14">
        <v>22.237581765379101</v>
      </c>
      <c r="AU24" s="14">
        <v>23.287608121717799</v>
      </c>
      <c r="AV24" s="14">
        <v>23.605678044258301</v>
      </c>
      <c r="AW24" s="14">
        <v>24.1266368135392</v>
      </c>
      <c r="AX24" s="14">
        <v>24.809252427005301</v>
      </c>
      <c r="AY24" s="14">
        <v>24.683813997871599</v>
      </c>
      <c r="AZ24" s="14">
        <v>25.297101480991198</v>
      </c>
      <c r="BA24" s="14">
        <v>25.6992659770738</v>
      </c>
      <c r="BB24" s="14">
        <v>26.048118065453298</v>
      </c>
      <c r="BC24" s="14">
        <v>25.5598603105596</v>
      </c>
      <c r="BD24" s="14">
        <v>26.461994631554401</v>
      </c>
      <c r="BE24" s="14">
        <v>26.124807481338301</v>
      </c>
      <c r="BF24" s="14">
        <v>25.521536004550999</v>
      </c>
      <c r="BG24" s="14">
        <v>25.854800924007002</v>
      </c>
      <c r="BH24" s="14">
        <v>26.229220834408999</v>
      </c>
      <c r="BI24" s="14">
        <v>26.221065613490701</v>
      </c>
    </row>
    <row r="25" spans="1:61" ht="15" customHeight="1" x14ac:dyDescent="0.25">
      <c r="A25" s="12" t="s">
        <v>281</v>
      </c>
      <c r="B25" s="69">
        <v>12.248103023590286</v>
      </c>
      <c r="C25" s="69">
        <v>12.854420343618616</v>
      </c>
      <c r="D25" s="69">
        <v>13.045445730170018</v>
      </c>
      <c r="E25" s="69">
        <v>14.228717392287173</v>
      </c>
      <c r="F25" s="69">
        <v>15.093719825998665</v>
      </c>
      <c r="G25" s="69">
        <v>15.523758099352051</v>
      </c>
      <c r="H25" s="69">
        <v>15.264209503802629</v>
      </c>
      <c r="I25" s="69">
        <v>15.21969392600168</v>
      </c>
      <c r="J25" s="69">
        <v>15.462662337662337</v>
      </c>
      <c r="K25" s="69">
        <v>15.91098432253667</v>
      </c>
      <c r="L25" s="69">
        <v>15.939848743824488</v>
      </c>
      <c r="M25" s="69">
        <v>16.308779559662952</v>
      </c>
      <c r="N25" s="69">
        <v>17.188036757128135</v>
      </c>
      <c r="O25" s="69">
        <v>18.927137060367997</v>
      </c>
      <c r="P25" s="69">
        <v>17.802090715804393</v>
      </c>
      <c r="Q25" s="69">
        <v>17.990382784231574</v>
      </c>
      <c r="R25" s="69">
        <v>17.366447380544344</v>
      </c>
      <c r="S25" s="69">
        <v>17.900580620814143</v>
      </c>
      <c r="T25" s="69">
        <v>17.651838045211434</v>
      </c>
      <c r="U25" s="69">
        <v>16.084868880042684</v>
      </c>
      <c r="V25" s="69">
        <v>14.545849276778201</v>
      </c>
      <c r="W25" s="69">
        <v>15.201469229754103</v>
      </c>
      <c r="X25" s="69">
        <v>15.612908204968095</v>
      </c>
      <c r="Y25" s="69">
        <v>15.432716869316438</v>
      </c>
      <c r="Z25" s="69">
        <v>16.237791712122341</v>
      </c>
      <c r="AA25" s="14">
        <v>14.9</v>
      </c>
      <c r="AB25" s="14">
        <v>15.087986475409901</v>
      </c>
      <c r="AC25" s="14">
        <v>14.438459019090599</v>
      </c>
      <c r="AD25" s="14">
        <v>14.245793241923799</v>
      </c>
      <c r="AE25" s="14">
        <v>14.2179471856329</v>
      </c>
      <c r="AF25" s="14">
        <v>14.7192739267237</v>
      </c>
      <c r="AG25" s="14">
        <v>14.6787528833355</v>
      </c>
      <c r="AH25" s="14">
        <v>13.4625138143856</v>
      </c>
      <c r="AI25" s="14">
        <v>12.8858366564808</v>
      </c>
      <c r="AJ25" s="14">
        <v>13.6340779060448</v>
      </c>
      <c r="AK25" s="14">
        <v>13.277762655691401</v>
      </c>
      <c r="AL25" s="14">
        <v>12.9667596157937</v>
      </c>
      <c r="AM25" s="14">
        <v>13.8789396487121</v>
      </c>
      <c r="AN25" s="14">
        <v>13.1617361517941</v>
      </c>
      <c r="AO25" s="14">
        <v>13.1715238489224</v>
      </c>
      <c r="AP25" s="14">
        <v>13.2062148207033</v>
      </c>
      <c r="AQ25" s="14">
        <v>13.6657844598344</v>
      </c>
      <c r="AR25" s="14">
        <v>13.5968339950872</v>
      </c>
      <c r="AS25" s="14">
        <v>14.059480353167499</v>
      </c>
      <c r="AT25" s="14">
        <v>14.4188342974715</v>
      </c>
      <c r="AU25" s="14">
        <v>14.226224312852001</v>
      </c>
      <c r="AV25" s="14">
        <v>13.655951124805</v>
      </c>
      <c r="AW25" s="14">
        <v>14.425244008414399</v>
      </c>
      <c r="AX25" s="14">
        <v>13.959042158274199</v>
      </c>
      <c r="AY25" s="14">
        <v>14.1541751344887</v>
      </c>
      <c r="AZ25" s="14">
        <v>13.814841600606201</v>
      </c>
      <c r="BA25" s="14">
        <v>14.001002316092601</v>
      </c>
      <c r="BB25" s="14">
        <v>13.1053786571666</v>
      </c>
      <c r="BC25" s="14">
        <v>12.523696186082301</v>
      </c>
      <c r="BD25" s="14">
        <v>12.102109111155899</v>
      </c>
      <c r="BE25" s="14">
        <v>11.9533444206707</v>
      </c>
      <c r="BF25" s="14">
        <v>12.442432439451601</v>
      </c>
      <c r="BG25" s="14">
        <v>12.470782926299901</v>
      </c>
      <c r="BH25" s="14">
        <v>12.846083728049599</v>
      </c>
      <c r="BI25" s="14">
        <v>12.908528634940501</v>
      </c>
    </row>
    <row r="26" spans="1:61" ht="15" customHeight="1" x14ac:dyDescent="0.25">
      <c r="A26" s="3"/>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3"/>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row>
    <row r="27" spans="1:61" ht="15" customHeight="1" x14ac:dyDescent="0.25">
      <c r="A27" s="23" t="s">
        <v>253</v>
      </c>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3"/>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row>
    <row r="28" spans="1:61" ht="15" customHeight="1" x14ac:dyDescent="0.25">
      <c r="A28" s="12" t="s">
        <v>434</v>
      </c>
      <c r="B28" s="69">
        <v>-1.4630275578185186</v>
      </c>
      <c r="C28" s="69">
        <v>-1.5158789042610454</v>
      </c>
      <c r="D28" s="69">
        <v>-0.66326200788674128</v>
      </c>
      <c r="E28" s="69">
        <v>0.52217550522175504</v>
      </c>
      <c r="F28" s="69">
        <v>-0.2538348978190107</v>
      </c>
      <c r="G28" s="69">
        <v>-2.71508279337653</v>
      </c>
      <c r="H28" s="69">
        <v>-1.9459339930344408</v>
      </c>
      <c r="I28" s="69">
        <v>-0.72245151393403706</v>
      </c>
      <c r="J28" s="69">
        <v>-2.0156926406926408</v>
      </c>
      <c r="K28" s="69">
        <v>-2.3566686021559669</v>
      </c>
      <c r="L28" s="69">
        <v>-3.7696972535062865</v>
      </c>
      <c r="M28" s="69">
        <v>-4.6707457106245593</v>
      </c>
      <c r="N28" s="69">
        <v>-5.8909094812779115</v>
      </c>
      <c r="O28" s="69">
        <v>-5.2454882263203233</v>
      </c>
      <c r="P28" s="69">
        <v>-4.9910426017796672</v>
      </c>
      <c r="Q28" s="69">
        <v>-3.4383926871072177</v>
      </c>
      <c r="R28" s="69">
        <v>-4.4073746475758746</v>
      </c>
      <c r="S28" s="69">
        <v>-5.1100997103716068</v>
      </c>
      <c r="T28" s="69">
        <v>-4.0015119719503129</v>
      </c>
      <c r="U28" s="69">
        <v>-4.727705503344688</v>
      </c>
      <c r="V28" s="69">
        <v>-5.0251412133688449</v>
      </c>
      <c r="W28" s="69">
        <v>-2.5198316690860567</v>
      </c>
      <c r="X28" s="69">
        <v>-3.9111201540733673</v>
      </c>
      <c r="Y28" s="69">
        <v>-2.6269541228159805</v>
      </c>
      <c r="Z28" s="69">
        <v>-3.3077702494909502</v>
      </c>
      <c r="AA28" s="14">
        <v>-8.6</v>
      </c>
      <c r="AB28" s="14">
        <v>-8.7465533697296003</v>
      </c>
      <c r="AC28" s="14">
        <v>-1.90520939057087</v>
      </c>
      <c r="AD28" s="14">
        <v>-1.5996457742322201</v>
      </c>
      <c r="AE28" s="14">
        <v>-1.3349839035868301</v>
      </c>
      <c r="AF28" s="14">
        <v>0.28277638070107802</v>
      </c>
      <c r="AG28" s="14">
        <v>1.13601864381016</v>
      </c>
      <c r="AH28" s="14">
        <v>-0.468389306821967</v>
      </c>
      <c r="AI28" s="14">
        <v>-2.2318015957536499</v>
      </c>
      <c r="AJ28" s="14">
        <v>-3.1939299501108702</v>
      </c>
      <c r="AK28" s="14">
        <v>-1.82696596529903</v>
      </c>
      <c r="AL28" s="14">
        <v>-0.51613650704178005</v>
      </c>
      <c r="AM28" s="14">
        <v>1.9690489145416601E-2</v>
      </c>
      <c r="AN28" s="14">
        <v>-0.25980491036370701</v>
      </c>
      <c r="AO28" s="14">
        <v>-3.5314041699273401E-3</v>
      </c>
      <c r="AP28" s="14">
        <v>-5.10145607790471</v>
      </c>
      <c r="AQ28" s="14">
        <v>-5.2769577411881503</v>
      </c>
      <c r="AR28" s="14">
        <v>-4.4198820510010304</v>
      </c>
      <c r="AS28" s="14">
        <v>-3.83694510731761</v>
      </c>
      <c r="AT28" s="14">
        <v>-2.8610192237437402</v>
      </c>
      <c r="AU28" s="14">
        <v>-2.24173224725017</v>
      </c>
      <c r="AV28" s="14">
        <v>-1.7783816662865199</v>
      </c>
      <c r="AW28" s="14">
        <v>0.227028151555283</v>
      </c>
      <c r="AX28" s="14">
        <v>1.31635546719352</v>
      </c>
      <c r="AY28" s="14">
        <v>1.4738216206061701</v>
      </c>
      <c r="AZ28" s="14">
        <v>1.7818254820223201</v>
      </c>
      <c r="BA28" s="14">
        <v>-3.6078794424758902</v>
      </c>
      <c r="BB28" s="14">
        <v>-2.1983064248540298</v>
      </c>
      <c r="BC28" s="14">
        <v>-7.1441506363565194E-2</v>
      </c>
      <c r="BD28" s="14">
        <v>-0.357812243477444</v>
      </c>
      <c r="BE28" s="14">
        <v>-1.7717700288184299</v>
      </c>
      <c r="BF28" s="14">
        <v>-2.5165553547077502</v>
      </c>
      <c r="BG28" s="14">
        <v>-3.38003568211071</v>
      </c>
      <c r="BH28" s="14">
        <v>-2.0885344814173998</v>
      </c>
      <c r="BI28" s="14">
        <v>-2.5253437299288799</v>
      </c>
    </row>
    <row r="29" spans="1:61" ht="15" customHeight="1" x14ac:dyDescent="0.25">
      <c r="A29" s="12" t="s">
        <v>435</v>
      </c>
      <c r="B29" s="14" t="s">
        <v>231</v>
      </c>
      <c r="C29" s="14" t="s">
        <v>231</v>
      </c>
      <c r="D29" s="14" t="s">
        <v>231</v>
      </c>
      <c r="E29" s="14" t="s">
        <v>231</v>
      </c>
      <c r="F29" s="14" t="s">
        <v>231</v>
      </c>
      <c r="G29" s="14" t="s">
        <v>231</v>
      </c>
      <c r="H29" s="14" t="s">
        <v>231</v>
      </c>
      <c r="I29" s="14" t="s">
        <v>231</v>
      </c>
      <c r="J29" s="14" t="s">
        <v>231</v>
      </c>
      <c r="K29" s="14" t="s">
        <v>231</v>
      </c>
      <c r="L29" s="14" t="s">
        <v>231</v>
      </c>
      <c r="M29" s="14" t="s">
        <v>231</v>
      </c>
      <c r="N29" s="14" t="s">
        <v>231</v>
      </c>
      <c r="O29" s="14" t="s">
        <v>231</v>
      </c>
      <c r="P29" s="14" t="s">
        <v>231</v>
      </c>
      <c r="Q29" s="14" t="s">
        <v>231</v>
      </c>
      <c r="R29" s="14" t="s">
        <v>231</v>
      </c>
      <c r="S29" s="14" t="s">
        <v>231</v>
      </c>
      <c r="T29" s="14" t="s">
        <v>231</v>
      </c>
      <c r="U29" s="14" t="s">
        <v>231</v>
      </c>
      <c r="V29" s="14" t="s">
        <v>231</v>
      </c>
      <c r="W29" s="14" t="s">
        <v>231</v>
      </c>
      <c r="X29" s="14" t="s">
        <v>231</v>
      </c>
      <c r="Y29" s="14" t="s">
        <v>231</v>
      </c>
      <c r="Z29" s="14" t="s">
        <v>231</v>
      </c>
      <c r="AA29" s="14">
        <v>-7.9</v>
      </c>
      <c r="AB29" s="14">
        <v>-7.9663913736432903</v>
      </c>
      <c r="AC29" s="14">
        <v>-1.6044019582545701</v>
      </c>
      <c r="AD29" s="14">
        <v>-2.28804852651233</v>
      </c>
      <c r="AE29" s="14">
        <v>-1.51859360728799</v>
      </c>
      <c r="AF29" s="14">
        <v>-0.86589566205889001</v>
      </c>
      <c r="AG29" s="14">
        <v>-0.27842215871904102</v>
      </c>
      <c r="AH29" s="14">
        <v>-0.191120649948025</v>
      </c>
      <c r="AI29" s="14">
        <v>-1.22688164793746</v>
      </c>
      <c r="AJ29" s="14">
        <v>-2.7352830221322302</v>
      </c>
      <c r="AK29" s="14">
        <v>-1.65264222362914</v>
      </c>
      <c r="AL29" s="14">
        <v>-0.119684265040414</v>
      </c>
      <c r="AM29" s="14">
        <v>0.57690604363391895</v>
      </c>
      <c r="AN29" s="14">
        <v>0.160411065452949</v>
      </c>
      <c r="AO29" s="14">
        <v>0.25011553042482598</v>
      </c>
      <c r="AP29" s="14">
        <v>-2.9412557896660299</v>
      </c>
      <c r="AQ29" s="14">
        <v>-4.06922319395151</v>
      </c>
      <c r="AR29" s="14">
        <v>-2.7164095368268901</v>
      </c>
      <c r="AS29" s="14">
        <v>-2.8189149578227402</v>
      </c>
      <c r="AT29" s="14">
        <v>-1.3662036146604799</v>
      </c>
      <c r="AU29" s="14">
        <v>-1.0593448432938399</v>
      </c>
      <c r="AV29" s="14">
        <v>-1.5199341874411301</v>
      </c>
      <c r="AW29" s="14">
        <v>-0.85604192895519005</v>
      </c>
      <c r="AX29" s="14">
        <v>0.99072932669291802</v>
      </c>
      <c r="AY29" s="14">
        <v>0.81026533196491801</v>
      </c>
      <c r="AZ29" s="14">
        <v>1.2527613725014</v>
      </c>
      <c r="BA29" s="14">
        <v>-3.9601304876161598</v>
      </c>
      <c r="BB29" s="14">
        <v>-3.2983007276461298</v>
      </c>
      <c r="BC29" s="14">
        <v>-1.5616510492608</v>
      </c>
      <c r="BD29" s="14">
        <v>-2.0906725928765599</v>
      </c>
      <c r="BE29" s="14">
        <v>-2.7081357603159599</v>
      </c>
      <c r="BF29" s="14">
        <v>-3.3345924701765899</v>
      </c>
      <c r="BG29" s="14">
        <v>-3.9204477190753901</v>
      </c>
      <c r="BH29" s="14">
        <v>-2.6439210131167101</v>
      </c>
      <c r="BI29" s="14">
        <v>-2.9715352004636699</v>
      </c>
    </row>
    <row r="30" spans="1:61" ht="15" customHeight="1" x14ac:dyDescent="0.25">
      <c r="A30" s="12" t="s">
        <v>282</v>
      </c>
      <c r="B30" s="14" t="s">
        <v>231</v>
      </c>
      <c r="C30" s="14" t="s">
        <v>231</v>
      </c>
      <c r="D30" s="14" t="s">
        <v>231</v>
      </c>
      <c r="E30" s="14" t="s">
        <v>231</v>
      </c>
      <c r="F30" s="14" t="s">
        <v>231</v>
      </c>
      <c r="G30" s="14" t="s">
        <v>231</v>
      </c>
      <c r="H30" s="14" t="s">
        <v>231</v>
      </c>
      <c r="I30" s="14" t="s">
        <v>231</v>
      </c>
      <c r="J30" s="14" t="s">
        <v>231</v>
      </c>
      <c r="K30" s="14" t="s">
        <v>231</v>
      </c>
      <c r="L30" s="14" t="s">
        <v>231</v>
      </c>
      <c r="M30" s="14" t="s">
        <v>231</v>
      </c>
      <c r="N30" s="14" t="s">
        <v>231</v>
      </c>
      <c r="O30" s="14" t="s">
        <v>231</v>
      </c>
      <c r="P30" s="14" t="s">
        <v>231</v>
      </c>
      <c r="Q30" s="14" t="s">
        <v>231</v>
      </c>
      <c r="R30" s="14" t="s">
        <v>231</v>
      </c>
      <c r="S30" s="14" t="s">
        <v>231</v>
      </c>
      <c r="T30" s="14" t="s">
        <v>231</v>
      </c>
      <c r="U30" s="14" t="s">
        <v>231</v>
      </c>
      <c r="V30" s="14" t="s">
        <v>231</v>
      </c>
      <c r="W30" s="14" t="s">
        <v>231</v>
      </c>
      <c r="X30" s="14" t="s">
        <v>231</v>
      </c>
      <c r="Y30" s="14" t="s">
        <v>231</v>
      </c>
      <c r="Z30" s="14" t="s">
        <v>231</v>
      </c>
      <c r="AA30" s="14">
        <v>0.1</v>
      </c>
      <c r="AB30" s="14">
        <v>-8.6785829156212094E-2</v>
      </c>
      <c r="AC30" s="14">
        <v>-2.46162177029811E-2</v>
      </c>
      <c r="AD30" s="14">
        <v>-9.8468813915592701E-2</v>
      </c>
      <c r="AE30" s="14">
        <v>-6.7115959155401306E-2</v>
      </c>
      <c r="AF30" s="14">
        <v>3.1179804564205001E-2</v>
      </c>
      <c r="AG30" s="14">
        <v>-2.0124244070314899E-2</v>
      </c>
      <c r="AH30" s="14">
        <v>-0.13107193334577699</v>
      </c>
      <c r="AI30" s="14">
        <v>-0.105786241198537</v>
      </c>
      <c r="AJ30" s="14">
        <v>-2.99086184816337E-2</v>
      </c>
      <c r="AK30" s="14">
        <v>1.1663436369370801E-2</v>
      </c>
      <c r="AL30" s="14">
        <v>3.2723351065876802E-2</v>
      </c>
      <c r="AM30" s="14">
        <v>1.65122330077952E-2</v>
      </c>
      <c r="AN30" s="14">
        <v>3.1793176383707301E-2</v>
      </c>
      <c r="AO30" s="14">
        <v>-9.5040827051121698E-2</v>
      </c>
      <c r="AP30" s="14">
        <v>-5.2842434156016499E-2</v>
      </c>
      <c r="AQ30" s="14">
        <v>0.24182706950152499</v>
      </c>
      <c r="AR30" s="14">
        <v>5.6096308585845397E-2</v>
      </c>
      <c r="AS30" s="14">
        <v>-5.1805454628253103E-2</v>
      </c>
      <c r="AT30" s="14">
        <v>0.122602373377215</v>
      </c>
      <c r="AU30" s="14">
        <v>-3.8312685596334399E-3</v>
      </c>
      <c r="AV30" s="14">
        <v>-4.0047215704420602E-2</v>
      </c>
      <c r="AW30" s="14">
        <v>-3.3741778276619498E-2</v>
      </c>
      <c r="AX30" s="14">
        <v>2.8900105372259701E-2</v>
      </c>
      <c r="AY30" s="14">
        <v>6.3256241544352304E-2</v>
      </c>
      <c r="AZ30" s="14">
        <v>-1.8800532458661302E-2</v>
      </c>
      <c r="BA30" s="14">
        <v>2.1801264483679202E-2</v>
      </c>
      <c r="BB30" s="14">
        <v>1.40204190820127E-2</v>
      </c>
      <c r="BC30" s="14">
        <v>5.1115915862671203E-2</v>
      </c>
      <c r="BD30" s="14">
        <v>1.21769930044357E-3</v>
      </c>
      <c r="BE30" s="14">
        <v>0</v>
      </c>
      <c r="BF30" s="14">
        <v>0</v>
      </c>
      <c r="BG30" s="14">
        <v>0</v>
      </c>
      <c r="BH30" s="14">
        <v>0</v>
      </c>
      <c r="BI30" s="14">
        <v>0</v>
      </c>
    </row>
    <row r="31" spans="1:61" ht="15" customHeight="1" x14ac:dyDescent="0.25">
      <c r="A31" s="12" t="s">
        <v>254</v>
      </c>
      <c r="B31" s="14">
        <v>-1.5820535286240927</v>
      </c>
      <c r="C31" s="14">
        <v>-1.6148038231571595</v>
      </c>
      <c r="D31" s="14">
        <v>-1.0601848859008338</v>
      </c>
      <c r="E31" s="14">
        <v>-1.0432207604322075</v>
      </c>
      <c r="F31" s="14">
        <v>-1.5648174877313132</v>
      </c>
      <c r="G31" s="14">
        <v>-1.8475521958243339</v>
      </c>
      <c r="H31" s="14">
        <v>-0.97849521808834106</v>
      </c>
      <c r="I31" s="14">
        <v>-0.43390920048212128</v>
      </c>
      <c r="J31" s="14">
        <v>-0.39840367965367962</v>
      </c>
      <c r="K31" s="14">
        <v>-0.52889348918229784</v>
      </c>
      <c r="L31" s="14">
        <v>-1.0155939029244423</v>
      </c>
      <c r="M31" s="14">
        <v>-0.81044649444447525</v>
      </c>
      <c r="N31" s="14">
        <v>-0.6280058399175541</v>
      </c>
      <c r="O31" s="14">
        <v>3.6322502309073358E-3</v>
      </c>
      <c r="P31" s="14">
        <v>2.8545554768091976E-2</v>
      </c>
      <c r="Q31" s="14">
        <v>0.19139211578746906</v>
      </c>
      <c r="R31" s="14">
        <v>0.24738791530764551</v>
      </c>
      <c r="S31" s="14">
        <v>0.11457826559423834</v>
      </c>
      <c r="T31" s="14">
        <v>0.17509330344147409</v>
      </c>
      <c r="U31" s="14">
        <v>0.21012024459309722</v>
      </c>
      <c r="V31" s="14">
        <v>7.7148827454127461E-2</v>
      </c>
      <c r="W31" s="14">
        <v>6.6716520770099264E-2</v>
      </c>
      <c r="X31" s="14">
        <v>0.1273420590123448</v>
      </c>
      <c r="Y31" s="14">
        <v>0.12499574265181702</v>
      </c>
      <c r="Z31" s="14">
        <v>6.1183066857877236E-2</v>
      </c>
      <c r="AA31" s="14">
        <v>0</v>
      </c>
      <c r="AB31" s="14">
        <v>1.9117154044875798E-2</v>
      </c>
      <c r="AC31" s="14">
        <v>0.194414056165716</v>
      </c>
      <c r="AD31" s="14">
        <v>0.77361614263932299</v>
      </c>
      <c r="AE31" s="14">
        <v>-6.8476670185752203E-3</v>
      </c>
      <c r="AF31" s="14">
        <v>9.5360875974334798E-3</v>
      </c>
      <c r="AG31" s="14">
        <v>-1.41590806510518E-2</v>
      </c>
      <c r="AH31" s="14">
        <v>-0.19278626428770601</v>
      </c>
      <c r="AI31" s="14">
        <v>-0.49607227893926098</v>
      </c>
      <c r="AJ31" s="14">
        <v>-0.458064333933907</v>
      </c>
      <c r="AK31" s="14">
        <v>-0.33479082468480198</v>
      </c>
      <c r="AL31" s="14">
        <v>-0.30659866188440799</v>
      </c>
      <c r="AM31" s="14">
        <v>-0.28740261590411198</v>
      </c>
      <c r="AN31" s="14">
        <v>-0.34121472441893103</v>
      </c>
      <c r="AO31" s="14">
        <v>-0.69384415658641596</v>
      </c>
      <c r="AP31" s="14">
        <v>-0.91213050145888497</v>
      </c>
      <c r="AQ31" s="14">
        <v>-1.1016730548295699</v>
      </c>
      <c r="AR31" s="14">
        <v>-0.64648111782480999</v>
      </c>
      <c r="AS31" s="14">
        <v>-0.42355888300956501</v>
      </c>
      <c r="AT31" s="14">
        <v>-0.35608734891589899</v>
      </c>
      <c r="AU31" s="14">
        <v>-0.22972855710998699</v>
      </c>
      <c r="AV31" s="14">
        <v>-0.179640296343787</v>
      </c>
      <c r="AW31" s="14">
        <v>6.2207104360506603E-2</v>
      </c>
      <c r="AX31" s="14">
        <v>-4.9676304395471903E-2</v>
      </c>
      <c r="AY31" s="14">
        <v>-0.17401841607274399</v>
      </c>
      <c r="AZ31" s="14">
        <v>-0.26019351455183898</v>
      </c>
      <c r="BA31" s="14">
        <v>-0.201111374299347</v>
      </c>
      <c r="BB31" s="14">
        <v>0.189669674694769</v>
      </c>
      <c r="BC31" s="14">
        <v>0.28445794034384703</v>
      </c>
      <c r="BD31" s="14">
        <v>8.1491269190590195E-3</v>
      </c>
      <c r="BE31" s="14">
        <v>-2.5362472832628599E-2</v>
      </c>
      <c r="BF31" s="14">
        <v>-9.6559537624364394E-2</v>
      </c>
      <c r="BG31" s="14">
        <v>-0.35606157461892401</v>
      </c>
      <c r="BH31" s="14">
        <v>-0.36008169797329298</v>
      </c>
      <c r="BI31" s="14">
        <v>-0.38505298426471202</v>
      </c>
    </row>
    <row r="32" spans="1:61" ht="15" customHeight="1" x14ac:dyDescent="0.25">
      <c r="A32" s="12" t="s">
        <v>283</v>
      </c>
      <c r="B32" s="14">
        <v>0.54057628407531699</v>
      </c>
      <c r="C32" s="14">
        <v>0.334598990383916</v>
      </c>
      <c r="D32" s="14">
        <v>-0.27538948865472879</v>
      </c>
      <c r="E32" s="14">
        <v>0.64989375649893755</v>
      </c>
      <c r="F32" s="14">
        <v>0.66992504404782049</v>
      </c>
      <c r="G32" s="14">
        <v>0.4436645068394528</v>
      </c>
      <c r="H32" s="14">
        <v>0.65154039945349584</v>
      </c>
      <c r="I32" s="14">
        <v>-0.24252164067350887</v>
      </c>
      <c r="J32" s="14">
        <v>7.1022727272727279E-2</v>
      </c>
      <c r="K32" s="14">
        <v>0.3338719042690162</v>
      </c>
      <c r="L32" s="14">
        <v>6.0877098503828227E-2</v>
      </c>
      <c r="M32" s="14">
        <v>-0.32617559119325906</v>
      </c>
      <c r="N32" s="14">
        <v>-0.56520525592579862</v>
      </c>
      <c r="O32" s="14">
        <v>0.60658578856152512</v>
      </c>
      <c r="P32" s="14">
        <v>0.3194149145602016</v>
      </c>
      <c r="Q32" s="14">
        <v>0.67987050085697964</v>
      </c>
      <c r="R32" s="14">
        <v>9.4901136970903119E-2</v>
      </c>
      <c r="S32" s="14">
        <v>0.29872190672783572</v>
      </c>
      <c r="T32" s="14">
        <v>0.59523033676133863</v>
      </c>
      <c r="U32" s="14">
        <v>0.30040628719169366</v>
      </c>
      <c r="V32" s="14">
        <v>-0.2004318783607231</v>
      </c>
      <c r="W32" s="14">
        <v>0.26320034018094107</v>
      </c>
      <c r="X32" s="14">
        <v>1.8241837654660965E-2</v>
      </c>
      <c r="Y32" s="14">
        <v>-0.52654882326896224</v>
      </c>
      <c r="Z32" s="14">
        <v>-0.26512662305080137</v>
      </c>
      <c r="AA32" s="14">
        <v>-0.7</v>
      </c>
      <c r="AB32" s="14">
        <v>-0.71249332097497098</v>
      </c>
      <c r="AC32" s="14">
        <v>-0.47060527077903302</v>
      </c>
      <c r="AD32" s="14">
        <v>1.3255423556376199E-2</v>
      </c>
      <c r="AE32" s="14">
        <v>0.25757332987513398</v>
      </c>
      <c r="AF32" s="14">
        <v>1.10795615059833</v>
      </c>
      <c r="AG32" s="14">
        <v>1.44872412725057</v>
      </c>
      <c r="AH32" s="14">
        <v>4.6589540759541199E-2</v>
      </c>
      <c r="AI32" s="14">
        <v>-0.40306142767839798</v>
      </c>
      <c r="AJ32" s="14">
        <v>2.9326024436903499E-2</v>
      </c>
      <c r="AK32" s="14">
        <v>0.148803646645535</v>
      </c>
      <c r="AL32" s="14">
        <v>-0.122576931182835</v>
      </c>
      <c r="AM32" s="14">
        <v>-0.28632517159218601</v>
      </c>
      <c r="AN32" s="14">
        <v>-0.110794427781432</v>
      </c>
      <c r="AO32" s="14">
        <v>0.53523804904278405</v>
      </c>
      <c r="AP32" s="14">
        <v>-1.19522735262378</v>
      </c>
      <c r="AQ32" s="14">
        <v>-0.34788856190859802</v>
      </c>
      <c r="AR32" s="14">
        <v>-1.11308770493517</v>
      </c>
      <c r="AS32" s="14">
        <v>-0.54266581185704699</v>
      </c>
      <c r="AT32" s="14">
        <v>-1.26133063354458</v>
      </c>
      <c r="AU32" s="14">
        <v>-0.94882757828670405</v>
      </c>
      <c r="AV32" s="14">
        <v>-3.8759966797187198E-2</v>
      </c>
      <c r="AW32" s="14">
        <v>1.05460475442659</v>
      </c>
      <c r="AX32" s="14">
        <v>0.346402339523813</v>
      </c>
      <c r="AY32" s="14">
        <v>0.77431846316964503</v>
      </c>
      <c r="AZ32" s="14">
        <v>0.80805815653141799</v>
      </c>
      <c r="BA32" s="14">
        <v>0.53156115495593703</v>
      </c>
      <c r="BB32" s="14">
        <v>0.89630420901531804</v>
      </c>
      <c r="BC32" s="14">
        <v>1.1546356866907199</v>
      </c>
      <c r="BD32" s="14">
        <v>1.72349352317961</v>
      </c>
      <c r="BE32" s="14">
        <v>0.96172820433016104</v>
      </c>
      <c r="BF32" s="14">
        <v>0.91459665309319704</v>
      </c>
      <c r="BG32" s="14">
        <v>0.89647361158360594</v>
      </c>
      <c r="BH32" s="14">
        <v>0.91546822967260599</v>
      </c>
      <c r="BI32" s="14">
        <v>0.83124445479951103</v>
      </c>
    </row>
    <row r="33" spans="1:61" ht="15" customHeight="1" x14ac:dyDescent="0.25">
      <c r="A33" s="12" t="s">
        <v>256</v>
      </c>
      <c r="B33" s="14" t="s">
        <v>231</v>
      </c>
      <c r="C33" s="14" t="s">
        <v>231</v>
      </c>
      <c r="D33" s="14" t="s">
        <v>231</v>
      </c>
      <c r="E33" s="14" t="s">
        <v>231</v>
      </c>
      <c r="F33" s="14" t="s">
        <v>231</v>
      </c>
      <c r="G33" s="14" t="s">
        <v>231</v>
      </c>
      <c r="H33" s="14" t="s">
        <v>231</v>
      </c>
      <c r="I33" s="14" t="s">
        <v>231</v>
      </c>
      <c r="J33" s="14" t="s">
        <v>231</v>
      </c>
      <c r="K33" s="14" t="s">
        <v>231</v>
      </c>
      <c r="L33" s="14" t="s">
        <v>231</v>
      </c>
      <c r="M33" s="14" t="s">
        <v>231</v>
      </c>
      <c r="N33" s="14" t="s">
        <v>231</v>
      </c>
      <c r="O33" s="14" t="s">
        <v>231</v>
      </c>
      <c r="P33" s="14" t="s">
        <v>231</v>
      </c>
      <c r="Q33" s="14" t="s">
        <v>231</v>
      </c>
      <c r="R33" s="14" t="s">
        <v>231</v>
      </c>
      <c r="S33" s="14" t="s">
        <v>231</v>
      </c>
      <c r="T33" s="14" t="s">
        <v>231</v>
      </c>
      <c r="U33" s="14" t="s">
        <v>231</v>
      </c>
      <c r="V33" s="14" t="s">
        <v>231</v>
      </c>
      <c r="W33" s="14" t="s">
        <v>231</v>
      </c>
      <c r="X33" s="14" t="s">
        <v>231</v>
      </c>
      <c r="Y33" s="14" t="s">
        <v>231</v>
      </c>
      <c r="Z33" s="14" t="s">
        <v>231</v>
      </c>
      <c r="AA33" s="14">
        <v>-3.2</v>
      </c>
      <c r="AB33" s="14">
        <v>-3.3414580395667501</v>
      </c>
      <c r="AC33" s="14">
        <v>-1.05515140986175</v>
      </c>
      <c r="AD33" s="14">
        <v>-1.1866677024088901</v>
      </c>
      <c r="AE33" s="14">
        <v>-1.4970434663390599</v>
      </c>
      <c r="AF33" s="14">
        <v>-0.68242415859266403</v>
      </c>
      <c r="AG33" s="14">
        <v>-0.308577850701444</v>
      </c>
      <c r="AH33" s="14">
        <v>-1.4587547620418599</v>
      </c>
      <c r="AI33" s="14">
        <v>-1.90025189212331</v>
      </c>
      <c r="AJ33" s="14">
        <v>-1.7601455058095601</v>
      </c>
      <c r="AK33" s="14">
        <v>-0.493298381438533</v>
      </c>
      <c r="AL33" s="14">
        <v>0.52828623984571899</v>
      </c>
      <c r="AM33" s="14">
        <v>0.11052068360968</v>
      </c>
      <c r="AN33" s="14">
        <v>-1.09853253311605</v>
      </c>
      <c r="AO33" s="14">
        <v>-1.12221987112946</v>
      </c>
      <c r="AP33" s="14">
        <v>-3.3882335011508098</v>
      </c>
      <c r="AQ33" s="14">
        <v>-3.87319146739847</v>
      </c>
      <c r="AR33" s="14">
        <v>-3.6128433049625199</v>
      </c>
      <c r="AS33" s="14">
        <v>-2.1334066580926501</v>
      </c>
      <c r="AT33" s="14">
        <v>-0.68180009753886806</v>
      </c>
      <c r="AU33" s="14">
        <v>-0.64133129310638604</v>
      </c>
      <c r="AV33" s="14">
        <v>-0.82787674359083396</v>
      </c>
      <c r="AW33" s="14">
        <v>0.42869458445278502</v>
      </c>
      <c r="AX33" s="14">
        <v>0.57714485056222198</v>
      </c>
      <c r="AY33" s="14">
        <v>0.81806397124542696</v>
      </c>
      <c r="AZ33" s="14">
        <v>0.98610625068642299</v>
      </c>
      <c r="BA33" s="14">
        <v>-0.85921200425516098</v>
      </c>
      <c r="BB33" s="14">
        <v>-1.8938111000532201</v>
      </c>
      <c r="BC33" s="14">
        <v>-1.2804041414361</v>
      </c>
      <c r="BD33" s="14">
        <v>-1.0023576860283501</v>
      </c>
      <c r="BE33" s="14">
        <v>-0.92578373160349503</v>
      </c>
      <c r="BF33" s="14">
        <v>-1.7497838559227199</v>
      </c>
      <c r="BG33" s="14">
        <v>-1.9247966996895201</v>
      </c>
      <c r="BH33" s="14">
        <v>-1.44272667601431</v>
      </c>
      <c r="BI33" s="14">
        <v>-1.90217334094069</v>
      </c>
    </row>
    <row r="34" spans="1:61" ht="15" customHeight="1" x14ac:dyDescent="0.25">
      <c r="A34" s="12" t="s">
        <v>257</v>
      </c>
      <c r="B34" s="69">
        <v>48.805000411218025</v>
      </c>
      <c r="C34" s="69">
        <v>46.443846820613516</v>
      </c>
      <c r="D34" s="69">
        <v>43.643415973422762</v>
      </c>
      <c r="E34" s="69">
        <v>40.592728560731345</v>
      </c>
      <c r="F34" s="69">
        <v>38.648604039656078</v>
      </c>
      <c r="G34" s="69">
        <v>39.419549114136089</v>
      </c>
      <c r="H34" s="69">
        <v>39.190268721535638</v>
      </c>
      <c r="I34" s="69">
        <v>38.993386181238293</v>
      </c>
      <c r="J34" s="69">
        <v>40.171141297078059</v>
      </c>
      <c r="K34" s="69">
        <v>41.838722054608354</v>
      </c>
      <c r="L34" s="69">
        <v>44.080317601971764</v>
      </c>
      <c r="M34" s="69">
        <v>47.428095168136949</v>
      </c>
      <c r="N34" s="69">
        <v>52.993814175814499</v>
      </c>
      <c r="O34" s="69">
        <v>59.093767269445451</v>
      </c>
      <c r="P34" s="69">
        <v>62.606286008070107</v>
      </c>
      <c r="Q34" s="69">
        <v>67.955835600670213</v>
      </c>
      <c r="R34" s="69">
        <v>69.512613132409655</v>
      </c>
      <c r="S34" s="69">
        <v>71.544729249727141</v>
      </c>
      <c r="T34" s="69">
        <v>73.804857716027783</v>
      </c>
      <c r="U34" s="69">
        <v>73.848153846380427</v>
      </c>
      <c r="V34" s="69">
        <v>73.976732425979662</v>
      </c>
      <c r="W34" s="69">
        <v>73.629164877320562</v>
      </c>
      <c r="X34" s="69">
        <v>74.151519582597984</v>
      </c>
      <c r="Y34" s="69">
        <v>75.04393962855508</v>
      </c>
      <c r="Z34" s="69">
        <v>72.199897744109151</v>
      </c>
      <c r="AA34" s="14">
        <v>73.494580605983643</v>
      </c>
      <c r="AB34" s="14">
        <v>73.2</v>
      </c>
      <c r="AC34" s="14">
        <v>71.372430496481002</v>
      </c>
      <c r="AD34" s="14">
        <v>65.809123761041207</v>
      </c>
      <c r="AE34" s="14">
        <v>62.778752888951999</v>
      </c>
      <c r="AF34" s="14">
        <v>58.6943007146415</v>
      </c>
      <c r="AG34" s="14">
        <v>52.241862565886898</v>
      </c>
      <c r="AH34" s="14">
        <v>49.496109738425197</v>
      </c>
      <c r="AI34" s="14">
        <v>48.767651188724699</v>
      </c>
      <c r="AJ34" s="14">
        <v>49.877936594540799</v>
      </c>
      <c r="AK34" s="14">
        <v>50.164511385266501</v>
      </c>
      <c r="AL34" s="14">
        <v>49.645104739079997</v>
      </c>
      <c r="AM34" s="14">
        <v>45.0208024094648</v>
      </c>
      <c r="AN34" s="14">
        <v>42.799566047720198</v>
      </c>
      <c r="AO34" s="14">
        <v>54.332341623752001</v>
      </c>
      <c r="AP34" s="14">
        <v>56.342779968163804</v>
      </c>
      <c r="AQ34" s="14">
        <v>58.947127351944403</v>
      </c>
      <c r="AR34" s="14">
        <v>61.215099315611702</v>
      </c>
      <c r="AS34" s="14">
        <v>65.740195506367698</v>
      </c>
      <c r="AT34" s="14">
        <v>67.193984933767993</v>
      </c>
      <c r="AU34" s="14">
        <v>67.184180257156697</v>
      </c>
      <c r="AV34" s="14">
        <v>63.796474112923001</v>
      </c>
      <c r="AW34" s="14">
        <v>60.846876853101797</v>
      </c>
      <c r="AX34" s="14">
        <v>55.947771081100697</v>
      </c>
      <c r="AY34" s="14">
        <v>51.521770867577096</v>
      </c>
      <c r="AZ34" s="14">
        <v>47.597457091977297</v>
      </c>
      <c r="BA34" s="14">
        <v>53.347792315547899</v>
      </c>
      <c r="BB34" s="14">
        <v>50.431271475434201</v>
      </c>
      <c r="BC34" s="14">
        <v>48.345273231625697</v>
      </c>
      <c r="BD34" s="14">
        <v>45.0982069459087</v>
      </c>
      <c r="BE34" s="14">
        <v>44.990941140664297</v>
      </c>
      <c r="BF34" s="14">
        <v>46.718992731092101</v>
      </c>
      <c r="BG34" s="14">
        <v>49.676618608424</v>
      </c>
      <c r="BH34" s="14">
        <v>50.104092229190897</v>
      </c>
      <c r="BI34" s="14">
        <v>51.099637809329003</v>
      </c>
    </row>
    <row r="35" spans="1:61" ht="15" customHeight="1" x14ac:dyDescent="0.25">
      <c r="A35" s="12"/>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row>
    <row r="36" spans="1:61" ht="15" customHeight="1" x14ac:dyDescent="0.25">
      <c r="A36" s="20" t="s">
        <v>77</v>
      </c>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row>
    <row r="37" spans="1:61" ht="15" customHeight="1" x14ac:dyDescent="0.25">
      <c r="A37" s="23" t="s">
        <v>258</v>
      </c>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row>
    <row r="38" spans="1:61" ht="15" customHeight="1" x14ac:dyDescent="0.25">
      <c r="A38" s="12" t="s">
        <v>284</v>
      </c>
      <c r="B38" s="14" t="s">
        <v>231</v>
      </c>
      <c r="C38" s="14" t="s">
        <v>231</v>
      </c>
      <c r="D38" s="14" t="s">
        <v>231</v>
      </c>
      <c r="E38" s="14" t="s">
        <v>231</v>
      </c>
      <c r="F38" s="14" t="s">
        <v>231</v>
      </c>
      <c r="G38" s="14" t="s">
        <v>231</v>
      </c>
      <c r="H38" s="14" t="s">
        <v>231</v>
      </c>
      <c r="I38" s="14" t="s">
        <v>231</v>
      </c>
      <c r="J38" s="14" t="s">
        <v>231</v>
      </c>
      <c r="K38" s="14" t="s">
        <v>231</v>
      </c>
      <c r="L38" s="14" t="s">
        <v>231</v>
      </c>
      <c r="M38" s="14" t="s">
        <v>231</v>
      </c>
      <c r="N38" s="14" t="s">
        <v>231</v>
      </c>
      <c r="O38" s="14" t="s">
        <v>231</v>
      </c>
      <c r="P38" s="14" t="s">
        <v>231</v>
      </c>
      <c r="Q38" s="14" t="s">
        <v>231</v>
      </c>
      <c r="R38" s="14" t="s">
        <v>231</v>
      </c>
      <c r="S38" s="14" t="s">
        <v>231</v>
      </c>
      <c r="T38" s="14" t="s">
        <v>231</v>
      </c>
      <c r="U38" s="14" t="s">
        <v>231</v>
      </c>
      <c r="V38" s="14" t="s">
        <v>231</v>
      </c>
      <c r="W38" s="14" t="s">
        <v>231</v>
      </c>
      <c r="X38" s="14" t="s">
        <v>231</v>
      </c>
      <c r="Y38" s="14" t="s">
        <v>231</v>
      </c>
      <c r="Z38" s="14" t="s">
        <v>231</v>
      </c>
      <c r="AA38" s="14" t="s">
        <v>231</v>
      </c>
      <c r="AB38" s="57" t="s">
        <v>231</v>
      </c>
      <c r="AC38" s="14">
        <v>-9.0317625757153195</v>
      </c>
      <c r="AD38" s="14">
        <v>0.204713622290953</v>
      </c>
      <c r="AE38" s="14">
        <v>2.18580389511646</v>
      </c>
      <c r="AF38" s="14">
        <v>2.6225781101996501</v>
      </c>
      <c r="AG38" s="14">
        <v>1.4626756579578699</v>
      </c>
      <c r="AH38" s="14">
        <v>3.7347309787460601</v>
      </c>
      <c r="AI38" s="14">
        <v>1.7087856700117099</v>
      </c>
      <c r="AJ38" s="14">
        <v>2.2160207490486798</v>
      </c>
      <c r="AK38" s="14">
        <v>0.18419180803464</v>
      </c>
      <c r="AL38" s="14">
        <v>-0.49805691724043299</v>
      </c>
      <c r="AM38" s="14">
        <v>5.6078472515095799</v>
      </c>
      <c r="AN38" s="14">
        <v>1.9464322556814</v>
      </c>
      <c r="AO38" s="14">
        <v>4.2876792837084601</v>
      </c>
      <c r="AP38" s="14">
        <v>4.7232894155334</v>
      </c>
      <c r="AQ38" s="14">
        <v>2.5809446743333702</v>
      </c>
      <c r="AR38" s="14">
        <v>-0.18784662202824601</v>
      </c>
      <c r="AS38" s="14">
        <v>-1.38932382809215</v>
      </c>
      <c r="AT38" s="14">
        <v>-0.19843394278656501</v>
      </c>
      <c r="AU38" s="14">
        <v>0.17167385825859999</v>
      </c>
      <c r="AV38" s="14">
        <v>-0.62314110711798798</v>
      </c>
      <c r="AW38" s="14">
        <v>-0.424999622313322</v>
      </c>
      <c r="AX38" s="14">
        <v>0.175794179467957</v>
      </c>
      <c r="AY38" s="14">
        <v>1.6476496668939999</v>
      </c>
      <c r="AZ38" s="14">
        <v>1.25476711777156</v>
      </c>
      <c r="BA38" s="14">
        <v>9.1500641465748593</v>
      </c>
      <c r="BB38" s="14">
        <v>2.0978594602943899</v>
      </c>
      <c r="BC38" s="14">
        <v>-1.9573212519692</v>
      </c>
      <c r="BD38" s="14">
        <v>0.221599207308216</v>
      </c>
      <c r="BE38" s="14">
        <v>2.56163436180957</v>
      </c>
      <c r="BF38" s="14">
        <v>3.14133736178974</v>
      </c>
      <c r="BG38" s="14">
        <v>3.78316173201718</v>
      </c>
      <c r="BH38" s="14">
        <v>9.2364103796313698E-2</v>
      </c>
      <c r="BI38" s="14">
        <v>1.7876464383559201</v>
      </c>
    </row>
    <row r="39" spans="1:61" ht="15" customHeight="1" x14ac:dyDescent="0.25">
      <c r="A39" s="12" t="s">
        <v>262</v>
      </c>
      <c r="B39" s="14" t="s">
        <v>231</v>
      </c>
      <c r="C39" s="14" t="s">
        <v>231</v>
      </c>
      <c r="D39" s="14" t="s">
        <v>231</v>
      </c>
      <c r="E39" s="14" t="s">
        <v>231</v>
      </c>
      <c r="F39" s="14" t="s">
        <v>231</v>
      </c>
      <c r="G39" s="14" t="s">
        <v>231</v>
      </c>
      <c r="H39" s="14" t="s">
        <v>231</v>
      </c>
      <c r="I39" s="14" t="s">
        <v>231</v>
      </c>
      <c r="J39" s="14" t="s">
        <v>231</v>
      </c>
      <c r="K39" s="14" t="s">
        <v>231</v>
      </c>
      <c r="L39" s="14" t="s">
        <v>231</v>
      </c>
      <c r="M39" s="14" t="s">
        <v>231</v>
      </c>
      <c r="N39" s="14" t="s">
        <v>231</v>
      </c>
      <c r="O39" s="14" t="s">
        <v>231</v>
      </c>
      <c r="P39" s="14" t="s">
        <v>231</v>
      </c>
      <c r="Q39" s="14" t="s">
        <v>231</v>
      </c>
      <c r="R39" s="14" t="s">
        <v>231</v>
      </c>
      <c r="S39" s="14" t="s">
        <v>231</v>
      </c>
      <c r="T39" s="14" t="s">
        <v>231</v>
      </c>
      <c r="U39" s="14" t="s">
        <v>231</v>
      </c>
      <c r="V39" s="14" t="s">
        <v>231</v>
      </c>
      <c r="W39" s="14" t="s">
        <v>231</v>
      </c>
      <c r="X39" s="14" t="s">
        <v>231</v>
      </c>
      <c r="Y39" s="14" t="s">
        <v>231</v>
      </c>
      <c r="Z39" s="14" t="s">
        <v>231</v>
      </c>
      <c r="AA39" s="14" t="s">
        <v>231</v>
      </c>
      <c r="AB39" s="57" t="s">
        <v>231</v>
      </c>
      <c r="AC39" s="14">
        <v>-0.129901297752433</v>
      </c>
      <c r="AD39" s="14">
        <v>0.32853795031302402</v>
      </c>
      <c r="AE39" s="14">
        <v>0.97300446530732598</v>
      </c>
      <c r="AF39" s="14">
        <v>1.2568364472636899</v>
      </c>
      <c r="AG39" s="14">
        <v>0.57781121755411402</v>
      </c>
      <c r="AH39" s="14">
        <v>2.3414748889149202</v>
      </c>
      <c r="AI39" s="14">
        <v>2.8048058442130999</v>
      </c>
      <c r="AJ39" s="14">
        <v>2.66959217022091</v>
      </c>
      <c r="AK39" s="14">
        <v>-1.74408428671072</v>
      </c>
      <c r="AL39" s="14">
        <v>-2.14854091307489</v>
      </c>
      <c r="AM39" s="14">
        <v>-1.0080682001061201</v>
      </c>
      <c r="AN39" s="14">
        <v>0.31668329745298002</v>
      </c>
      <c r="AO39" s="14">
        <v>2.0214245619522901</v>
      </c>
      <c r="AP39" s="14">
        <v>1.73553623869576</v>
      </c>
      <c r="AQ39" s="14">
        <v>0.78133357619209998</v>
      </c>
      <c r="AR39" s="14">
        <v>-2.40955323190015</v>
      </c>
      <c r="AS39" s="14">
        <v>-2.0431317350797298</v>
      </c>
      <c r="AT39" s="14">
        <v>-1.19852199379886</v>
      </c>
      <c r="AU39" s="14">
        <v>-5.4204835444737802E-2</v>
      </c>
      <c r="AV39" s="14">
        <v>-1.54554516503169</v>
      </c>
      <c r="AW39" s="14">
        <v>0.13870250769973899</v>
      </c>
      <c r="AX39" s="14">
        <v>-0.26213491599097499</v>
      </c>
      <c r="AY39" s="14">
        <v>0.78782227506191105</v>
      </c>
      <c r="AZ39" s="14">
        <v>2.45766516283126</v>
      </c>
      <c r="BA39" s="14">
        <v>1.1211185293383801</v>
      </c>
      <c r="BB39" s="14">
        <v>3.4994464432542598</v>
      </c>
      <c r="BC39" s="14">
        <v>1.8253684571617499</v>
      </c>
      <c r="BD39" s="14">
        <v>2.32866857922052</v>
      </c>
      <c r="BE39" s="14">
        <v>1.34458062119354</v>
      </c>
      <c r="BF39" s="14">
        <v>-0.25261792100362801</v>
      </c>
      <c r="BG39" s="14">
        <v>0.85810567223580902</v>
      </c>
      <c r="BH39" s="14">
        <v>-1.66508010536462</v>
      </c>
      <c r="BI39" s="14">
        <v>-0.55677884051308402</v>
      </c>
    </row>
    <row r="40" spans="1:61" ht="15" customHeight="1" x14ac:dyDescent="0.25">
      <c r="A40" s="12" t="s">
        <v>285</v>
      </c>
      <c r="B40" s="14" t="s">
        <v>231</v>
      </c>
      <c r="C40" s="14" t="s">
        <v>231</v>
      </c>
      <c r="D40" s="14" t="s">
        <v>231</v>
      </c>
      <c r="E40" s="14" t="s">
        <v>231</v>
      </c>
      <c r="F40" s="14" t="s">
        <v>231</v>
      </c>
      <c r="G40" s="14" t="s">
        <v>231</v>
      </c>
      <c r="H40" s="14" t="s">
        <v>231</v>
      </c>
      <c r="I40" s="14" t="s">
        <v>231</v>
      </c>
      <c r="J40" s="14" t="s">
        <v>231</v>
      </c>
      <c r="K40" s="14" t="s">
        <v>231</v>
      </c>
      <c r="L40" s="14" t="s">
        <v>231</v>
      </c>
      <c r="M40" s="14" t="s">
        <v>231</v>
      </c>
      <c r="N40" s="14" t="s">
        <v>231</v>
      </c>
      <c r="O40" s="14" t="s">
        <v>231</v>
      </c>
      <c r="P40" s="14" t="s">
        <v>231</v>
      </c>
      <c r="Q40" s="14" t="s">
        <v>231</v>
      </c>
      <c r="R40" s="14" t="s">
        <v>231</v>
      </c>
      <c r="S40" s="14" t="s">
        <v>231</v>
      </c>
      <c r="T40" s="14" t="s">
        <v>231</v>
      </c>
      <c r="U40" s="14" t="s">
        <v>231</v>
      </c>
      <c r="V40" s="14" t="s">
        <v>231</v>
      </c>
      <c r="W40" s="14" t="s">
        <v>231</v>
      </c>
      <c r="X40" s="14" t="s">
        <v>231</v>
      </c>
      <c r="Y40" s="14" t="s">
        <v>231</v>
      </c>
      <c r="Z40" s="14" t="s">
        <v>231</v>
      </c>
      <c r="AA40" s="14" t="s">
        <v>231</v>
      </c>
      <c r="AB40" s="57" t="s">
        <v>231</v>
      </c>
      <c r="AC40" s="14">
        <v>3.1451963551870001</v>
      </c>
      <c r="AD40" s="14">
        <v>3.5882908404154801</v>
      </c>
      <c r="AE40" s="14">
        <v>2.3701002734731098</v>
      </c>
      <c r="AF40" s="14">
        <v>2.4933214603740002</v>
      </c>
      <c r="AG40" s="14">
        <v>0.26064291920069299</v>
      </c>
      <c r="AH40" s="14">
        <v>4.4194107452339804</v>
      </c>
      <c r="AI40" s="14">
        <v>5.8921161825726198</v>
      </c>
      <c r="AJ40" s="14">
        <v>4.31034482758621</v>
      </c>
      <c r="AK40" s="14">
        <v>1.5777610818933101</v>
      </c>
      <c r="AL40" s="14">
        <v>2.1449704142011901</v>
      </c>
      <c r="AM40" s="14">
        <v>2.8240405503258601</v>
      </c>
      <c r="AN40" s="14">
        <v>2.6760563380281699</v>
      </c>
      <c r="AO40" s="14">
        <v>3.4979423868319399</v>
      </c>
      <c r="AP40" s="14">
        <v>2.8495692511583801</v>
      </c>
      <c r="AQ40" s="14">
        <v>1.8041237113408699</v>
      </c>
      <c r="AR40" s="14">
        <v>2.5949367088607498</v>
      </c>
      <c r="AS40" s="14">
        <v>1.4188772362738999</v>
      </c>
      <c r="AT40" s="14">
        <v>-0.36496350364963998</v>
      </c>
      <c r="AU40" s="14">
        <v>-0.976800976800973</v>
      </c>
      <c r="AV40" s="14">
        <v>-1.23304562268804</v>
      </c>
      <c r="AW40" s="14">
        <v>0.81148564294630798</v>
      </c>
      <c r="AX40" s="14">
        <v>2.2910216718266199</v>
      </c>
      <c r="AY40" s="14">
        <v>2.9055690072639302</v>
      </c>
      <c r="AZ40" s="14">
        <v>4.3529411764705799</v>
      </c>
      <c r="BA40" s="14">
        <v>0.39458850056370798</v>
      </c>
      <c r="BB40" s="14">
        <v>4.94104435710332</v>
      </c>
      <c r="BC40" s="14">
        <v>1.55163188870999</v>
      </c>
      <c r="BD40" s="14">
        <v>1.4225500526870301</v>
      </c>
      <c r="BE40" s="14">
        <v>2.09870977809714</v>
      </c>
      <c r="BF40" s="14">
        <v>1.95301561916936</v>
      </c>
      <c r="BG40" s="14">
        <v>1.8767816891862601</v>
      </c>
      <c r="BH40" s="14">
        <v>3.7174890185493101</v>
      </c>
      <c r="BI40" s="14">
        <v>2.1644382742123498</v>
      </c>
    </row>
    <row r="41" spans="1:61" ht="15" customHeight="1" x14ac:dyDescent="0.25">
      <c r="A41" s="12" t="s">
        <v>259</v>
      </c>
      <c r="B41" s="14" t="s">
        <v>231</v>
      </c>
      <c r="C41" s="14" t="s">
        <v>231</v>
      </c>
      <c r="D41" s="14" t="s">
        <v>231</v>
      </c>
      <c r="E41" s="14" t="s">
        <v>231</v>
      </c>
      <c r="F41" s="14" t="s">
        <v>231</v>
      </c>
      <c r="G41" s="14" t="s">
        <v>231</v>
      </c>
      <c r="H41" s="14" t="s">
        <v>231</v>
      </c>
      <c r="I41" s="14" t="s">
        <v>231</v>
      </c>
      <c r="J41" s="14" t="s">
        <v>231</v>
      </c>
      <c r="K41" s="14" t="s">
        <v>231</v>
      </c>
      <c r="L41" s="14" t="s">
        <v>231</v>
      </c>
      <c r="M41" s="14" t="s">
        <v>231</v>
      </c>
      <c r="N41" s="14" t="s">
        <v>231</v>
      </c>
      <c r="O41" s="14" t="s">
        <v>231</v>
      </c>
      <c r="P41" s="14" t="s">
        <v>231</v>
      </c>
      <c r="Q41" s="14" t="s">
        <v>231</v>
      </c>
      <c r="R41" s="14" t="s">
        <v>231</v>
      </c>
      <c r="S41" s="14" t="s">
        <v>231</v>
      </c>
      <c r="T41" s="14" t="s">
        <v>231</v>
      </c>
      <c r="U41" s="14" t="s">
        <v>231</v>
      </c>
      <c r="V41" s="14" t="s">
        <v>231</v>
      </c>
      <c r="W41" s="14" t="s">
        <v>231</v>
      </c>
      <c r="X41" s="14" t="s">
        <v>231</v>
      </c>
      <c r="Y41" s="14" t="s">
        <v>231</v>
      </c>
      <c r="Z41" s="14" t="s">
        <v>231</v>
      </c>
      <c r="AA41" s="14" t="s">
        <v>231</v>
      </c>
      <c r="AB41" s="57" t="s">
        <v>231</v>
      </c>
      <c r="AC41" s="14">
        <v>1.3</v>
      </c>
      <c r="AD41" s="14">
        <v>3.9</v>
      </c>
      <c r="AE41" s="14">
        <v>4.2</v>
      </c>
      <c r="AF41" s="14">
        <v>4</v>
      </c>
      <c r="AG41" s="14">
        <v>5.2</v>
      </c>
      <c r="AH41" s="14">
        <v>4.5999999999999996</v>
      </c>
      <c r="AI41" s="14">
        <v>4.0999999999999996</v>
      </c>
      <c r="AJ41" s="14">
        <v>2.7</v>
      </c>
      <c r="AK41" s="14">
        <v>3.7</v>
      </c>
      <c r="AL41" s="14">
        <v>3.7</v>
      </c>
      <c r="AM41" s="14">
        <v>3.3</v>
      </c>
      <c r="AN41" s="14">
        <v>3.4</v>
      </c>
      <c r="AO41" s="14">
        <v>3.8</v>
      </c>
      <c r="AP41" s="14">
        <v>3.4</v>
      </c>
      <c r="AQ41" s="14">
        <v>1.7</v>
      </c>
      <c r="AR41" s="14">
        <v>2.2999999999999998</v>
      </c>
      <c r="AS41" s="14">
        <v>2.8</v>
      </c>
      <c r="AT41" s="14">
        <v>1</v>
      </c>
      <c r="AU41" s="14">
        <v>0.2</v>
      </c>
      <c r="AV41" s="14">
        <v>1.7</v>
      </c>
      <c r="AW41" s="14">
        <v>2</v>
      </c>
      <c r="AX41" s="14">
        <v>2.9</v>
      </c>
      <c r="AY41" s="14">
        <v>3</v>
      </c>
      <c r="AZ41" s="14">
        <v>2.5</v>
      </c>
      <c r="BA41" s="14">
        <v>4.3</v>
      </c>
      <c r="BB41" s="14">
        <v>0.5</v>
      </c>
      <c r="BC41" s="14">
        <v>6.7</v>
      </c>
      <c r="BD41" s="14">
        <v>5.9</v>
      </c>
      <c r="BE41" s="14">
        <v>8.4</v>
      </c>
      <c r="BF41" s="14">
        <v>4.7</v>
      </c>
      <c r="BG41" s="14">
        <v>2.1</v>
      </c>
      <c r="BH41" s="14">
        <v>4.9000000000000004</v>
      </c>
      <c r="BI41" s="14">
        <v>4.3</v>
      </c>
    </row>
    <row r="42" spans="1:61" ht="15" customHeight="1" x14ac:dyDescent="0.25">
      <c r="A42" s="12" t="s">
        <v>260</v>
      </c>
      <c r="B42" s="14" t="s">
        <v>231</v>
      </c>
      <c r="C42" s="14" t="s">
        <v>231</v>
      </c>
      <c r="D42" s="14" t="s">
        <v>231</v>
      </c>
      <c r="E42" s="14" t="s">
        <v>231</v>
      </c>
      <c r="F42" s="14" t="s">
        <v>231</v>
      </c>
      <c r="G42" s="14" t="s">
        <v>231</v>
      </c>
      <c r="H42" s="14" t="s">
        <v>231</v>
      </c>
      <c r="I42" s="14" t="s">
        <v>231</v>
      </c>
      <c r="J42" s="14" t="s">
        <v>231</v>
      </c>
      <c r="K42" s="14" t="s">
        <v>231</v>
      </c>
      <c r="L42" s="14" t="s">
        <v>231</v>
      </c>
      <c r="M42" s="14" t="s">
        <v>231</v>
      </c>
      <c r="N42" s="14" t="s">
        <v>231</v>
      </c>
      <c r="O42" s="14" t="s">
        <v>231</v>
      </c>
      <c r="P42" s="14" t="s">
        <v>231</v>
      </c>
      <c r="Q42" s="14" t="s">
        <v>231</v>
      </c>
      <c r="R42" s="14" t="s">
        <v>231</v>
      </c>
      <c r="S42" s="14" t="s">
        <v>231</v>
      </c>
      <c r="T42" s="14" t="s">
        <v>231</v>
      </c>
      <c r="U42" s="14" t="s">
        <v>231</v>
      </c>
      <c r="V42" s="14" t="s">
        <v>231</v>
      </c>
      <c r="W42" s="14" t="s">
        <v>231</v>
      </c>
      <c r="X42" s="14" t="s">
        <v>231</v>
      </c>
      <c r="Y42" s="14" t="s">
        <v>231</v>
      </c>
      <c r="Z42" s="14" t="s">
        <v>231</v>
      </c>
      <c r="AA42" s="14" t="s">
        <v>231</v>
      </c>
      <c r="AB42" s="57" t="s">
        <v>231</v>
      </c>
      <c r="AC42" s="14">
        <v>0.3</v>
      </c>
      <c r="AD42" s="14">
        <v>1.4</v>
      </c>
      <c r="AE42" s="14">
        <v>1.1000000000000001</v>
      </c>
      <c r="AF42" s="14">
        <v>2.9</v>
      </c>
      <c r="AG42" s="14">
        <v>4.0999999999999996</v>
      </c>
      <c r="AH42" s="14">
        <v>3.7</v>
      </c>
      <c r="AI42" s="14">
        <v>4.7</v>
      </c>
      <c r="AJ42" s="14">
        <v>3.6</v>
      </c>
      <c r="AK42" s="14">
        <v>3.7</v>
      </c>
      <c r="AL42" s="14">
        <v>2.5</v>
      </c>
      <c r="AM42" s="14">
        <v>1.3</v>
      </c>
      <c r="AN42" s="14">
        <v>1.6</v>
      </c>
      <c r="AO42" s="14">
        <v>3.4</v>
      </c>
      <c r="AP42" s="14">
        <v>3.2</v>
      </c>
      <c r="AQ42" s="14">
        <v>0.6</v>
      </c>
      <c r="AR42" s="14">
        <v>1.2</v>
      </c>
      <c r="AS42" s="14">
        <v>1.5</v>
      </c>
      <c r="AT42" s="14">
        <v>0</v>
      </c>
      <c r="AU42" s="14">
        <v>0.9</v>
      </c>
      <c r="AV42" s="14">
        <v>1.4</v>
      </c>
      <c r="AW42" s="14">
        <v>2.7</v>
      </c>
      <c r="AX42" s="14">
        <v>1.4</v>
      </c>
      <c r="AY42" s="14">
        <v>4.0999999999999996</v>
      </c>
      <c r="AZ42" s="14">
        <v>3</v>
      </c>
      <c r="BA42" s="14">
        <v>2.5</v>
      </c>
      <c r="BB42" s="14">
        <v>1.7</v>
      </c>
      <c r="BC42" s="14">
        <v>4.9000000000000004</v>
      </c>
      <c r="BD42" s="14">
        <v>5.8</v>
      </c>
      <c r="BE42" s="14">
        <v>7.9</v>
      </c>
      <c r="BF42" s="14">
        <v>4.8</v>
      </c>
      <c r="BG42" s="14">
        <v>2</v>
      </c>
      <c r="BH42" s="14">
        <v>5.4</v>
      </c>
      <c r="BI42" s="14">
        <v>4.5</v>
      </c>
    </row>
    <row r="43" spans="1:61" ht="15" customHeight="1" x14ac:dyDescent="0.25">
      <c r="A43" s="12" t="s">
        <v>286</v>
      </c>
      <c r="B43" s="14" t="s">
        <v>231</v>
      </c>
      <c r="C43" s="14" t="s">
        <v>231</v>
      </c>
      <c r="D43" s="14" t="s">
        <v>231</v>
      </c>
      <c r="E43" s="14" t="s">
        <v>231</v>
      </c>
      <c r="F43" s="14" t="s">
        <v>231</v>
      </c>
      <c r="G43" s="14" t="s">
        <v>231</v>
      </c>
      <c r="H43" s="14" t="s">
        <v>231</v>
      </c>
      <c r="I43" s="14" t="s">
        <v>231</v>
      </c>
      <c r="J43" s="14" t="s">
        <v>231</v>
      </c>
      <c r="K43" s="14" t="s">
        <v>231</v>
      </c>
      <c r="L43" s="14" t="s">
        <v>231</v>
      </c>
      <c r="M43" s="14" t="s">
        <v>231</v>
      </c>
      <c r="N43" s="14" t="s">
        <v>231</v>
      </c>
      <c r="O43" s="14" t="s">
        <v>231</v>
      </c>
      <c r="P43" s="14" t="s">
        <v>231</v>
      </c>
      <c r="Q43" s="14" t="s">
        <v>231</v>
      </c>
      <c r="R43" s="14" t="s">
        <v>231</v>
      </c>
      <c r="S43" s="14" t="s">
        <v>231</v>
      </c>
      <c r="T43" s="14" t="s">
        <v>231</v>
      </c>
      <c r="U43" s="14" t="s">
        <v>231</v>
      </c>
      <c r="V43" s="14" t="s">
        <v>231</v>
      </c>
      <c r="W43" s="14" t="s">
        <v>231</v>
      </c>
      <c r="X43" s="14" t="s">
        <v>231</v>
      </c>
      <c r="Y43" s="14" t="s">
        <v>231</v>
      </c>
      <c r="Z43" s="14" t="s">
        <v>231</v>
      </c>
      <c r="AA43" s="14" t="s">
        <v>231</v>
      </c>
      <c r="AB43" s="57" t="s">
        <v>231</v>
      </c>
      <c r="AC43" s="14">
        <v>2</v>
      </c>
      <c r="AD43" s="14">
        <v>1.6</v>
      </c>
      <c r="AE43" s="14">
        <v>1.9</v>
      </c>
      <c r="AF43" s="14">
        <v>1.9</v>
      </c>
      <c r="AG43" s="14">
        <v>3.9</v>
      </c>
      <c r="AH43" s="14">
        <v>4.2</v>
      </c>
      <c r="AI43" s="14">
        <v>3.2</v>
      </c>
      <c r="AJ43" s="14">
        <v>2.5</v>
      </c>
      <c r="AK43" s="14">
        <v>1.8</v>
      </c>
      <c r="AL43" s="14">
        <v>2.2000000000000002</v>
      </c>
      <c r="AM43" s="14">
        <v>2.1</v>
      </c>
      <c r="AN43" s="14">
        <v>2.5</v>
      </c>
      <c r="AO43" s="14">
        <v>3.4</v>
      </c>
      <c r="AP43" s="14">
        <v>-0.1</v>
      </c>
      <c r="AQ43" s="14">
        <v>0.8</v>
      </c>
      <c r="AR43" s="14">
        <v>1.5</v>
      </c>
      <c r="AS43" s="14">
        <v>0.8</v>
      </c>
      <c r="AT43" s="14">
        <v>1.3</v>
      </c>
      <c r="AU43" s="14">
        <v>0</v>
      </c>
      <c r="AV43" s="14">
        <v>0.3</v>
      </c>
      <c r="AW43" s="14">
        <v>0.5</v>
      </c>
      <c r="AX43" s="14">
        <v>1</v>
      </c>
      <c r="AY43" s="14">
        <v>2.1</v>
      </c>
      <c r="AZ43" s="14">
        <v>2.2999999999999998</v>
      </c>
      <c r="BA43" s="14">
        <v>1.8</v>
      </c>
      <c r="BB43" s="14">
        <v>3.9</v>
      </c>
      <c r="BC43" s="14">
        <v>7.5</v>
      </c>
      <c r="BD43" s="14">
        <v>5.8</v>
      </c>
      <c r="BE43" s="14">
        <v>4.5</v>
      </c>
      <c r="BF43" s="14">
        <v>2.7</v>
      </c>
      <c r="BG43" s="14">
        <v>2.2000000000000002</v>
      </c>
      <c r="BH43" s="14">
        <v>2.2000000000000002</v>
      </c>
      <c r="BI43" s="14">
        <v>2.2000000000000002</v>
      </c>
    </row>
    <row r="44" spans="1:61" ht="15" customHeight="1" x14ac:dyDescent="0.25">
      <c r="A44" s="12" t="s">
        <v>287</v>
      </c>
      <c r="B44" s="14" t="s">
        <v>231</v>
      </c>
      <c r="C44" s="14" t="s">
        <v>231</v>
      </c>
      <c r="D44" s="14" t="s">
        <v>231</v>
      </c>
      <c r="E44" s="14" t="s">
        <v>231</v>
      </c>
      <c r="F44" s="14" t="s">
        <v>231</v>
      </c>
      <c r="G44" s="14" t="s">
        <v>231</v>
      </c>
      <c r="H44" s="14" t="s">
        <v>231</v>
      </c>
      <c r="I44" s="14" t="s">
        <v>231</v>
      </c>
      <c r="J44" s="14" t="s">
        <v>231</v>
      </c>
      <c r="K44" s="14" t="s">
        <v>231</v>
      </c>
      <c r="L44" s="14" t="s">
        <v>231</v>
      </c>
      <c r="M44" s="14" t="s">
        <v>231</v>
      </c>
      <c r="N44" s="14" t="s">
        <v>231</v>
      </c>
      <c r="O44" s="14" t="s">
        <v>231</v>
      </c>
      <c r="P44" s="14" t="s">
        <v>231</v>
      </c>
      <c r="Q44" s="14" t="s">
        <v>231</v>
      </c>
      <c r="R44" s="14" t="s">
        <v>231</v>
      </c>
      <c r="S44" s="14" t="s">
        <v>231</v>
      </c>
      <c r="T44" s="14" t="s">
        <v>231</v>
      </c>
      <c r="U44" s="14" t="s">
        <v>231</v>
      </c>
      <c r="V44" s="14" t="s">
        <v>231</v>
      </c>
      <c r="W44" s="14" t="s">
        <v>231</v>
      </c>
      <c r="X44" s="14" t="s">
        <v>231</v>
      </c>
      <c r="Y44" s="14" t="s">
        <v>231</v>
      </c>
      <c r="Z44" s="14" t="s">
        <v>231</v>
      </c>
      <c r="AA44" s="14" t="s">
        <v>231</v>
      </c>
      <c r="AB44" s="57" t="s">
        <v>231</v>
      </c>
      <c r="AC44" s="14">
        <v>6.7</v>
      </c>
      <c r="AD44" s="14">
        <v>2.1</v>
      </c>
      <c r="AE44" s="14">
        <v>1.3</v>
      </c>
      <c r="AF44" s="14">
        <v>1.7</v>
      </c>
      <c r="AG44" s="14">
        <v>4</v>
      </c>
      <c r="AH44" s="14">
        <v>3.5</v>
      </c>
      <c r="AI44" s="14">
        <v>3.8</v>
      </c>
      <c r="AJ44" s="14">
        <v>2.9</v>
      </c>
      <c r="AK44" s="14">
        <v>1.5</v>
      </c>
      <c r="AL44" s="14">
        <v>2.4</v>
      </c>
      <c r="AM44" s="14">
        <v>1.4</v>
      </c>
      <c r="AN44" s="14">
        <v>2.2000000000000002</v>
      </c>
      <c r="AO44" s="14">
        <v>2.8</v>
      </c>
      <c r="AP44" s="14">
        <v>0.7</v>
      </c>
      <c r="AQ44" s="14">
        <v>1.8</v>
      </c>
      <c r="AR44" s="14">
        <v>1.5</v>
      </c>
      <c r="AS44" s="14">
        <v>2.2999999999999998</v>
      </c>
      <c r="AT44" s="14">
        <v>0.6</v>
      </c>
      <c r="AU44" s="14">
        <v>0.4</v>
      </c>
      <c r="AV44" s="14">
        <v>0.5</v>
      </c>
      <c r="AW44" s="14">
        <v>2.2999999999999998</v>
      </c>
      <c r="AX44" s="14">
        <v>0.3</v>
      </c>
      <c r="AY44" s="14">
        <v>2.4</v>
      </c>
      <c r="AZ44" s="14">
        <v>2.9</v>
      </c>
      <c r="BA44" s="14">
        <v>-0.9</v>
      </c>
      <c r="BB44" s="14">
        <v>5.6</v>
      </c>
      <c r="BC44" s="14">
        <v>9.4</v>
      </c>
      <c r="BD44" s="14">
        <v>6.1</v>
      </c>
      <c r="BE44" s="14">
        <v>4.4000000000000004</v>
      </c>
      <c r="BF44" s="14">
        <v>2.8</v>
      </c>
      <c r="BG44" s="14">
        <v>2.6</v>
      </c>
      <c r="BH44" s="14">
        <v>3.4</v>
      </c>
      <c r="BI44" s="14">
        <v>0.7</v>
      </c>
    </row>
    <row r="45" spans="1:61" ht="15" customHeight="1" x14ac:dyDescent="0.25">
      <c r="A45" s="12" t="s">
        <v>37</v>
      </c>
      <c r="B45" s="14" t="s">
        <v>231</v>
      </c>
      <c r="C45" s="14" t="s">
        <v>231</v>
      </c>
      <c r="D45" s="14" t="s">
        <v>231</v>
      </c>
      <c r="E45" s="14" t="s">
        <v>231</v>
      </c>
      <c r="F45" s="14" t="s">
        <v>231</v>
      </c>
      <c r="G45" s="14" t="s">
        <v>231</v>
      </c>
      <c r="H45" s="14" t="s">
        <v>231</v>
      </c>
      <c r="I45" s="14" t="s">
        <v>231</v>
      </c>
      <c r="J45" s="14" t="s">
        <v>231</v>
      </c>
      <c r="K45" s="14" t="s">
        <v>231</v>
      </c>
      <c r="L45" s="14" t="s">
        <v>231</v>
      </c>
      <c r="M45" s="14" t="s">
        <v>231</v>
      </c>
      <c r="N45" s="14" t="s">
        <v>231</v>
      </c>
      <c r="O45" s="14" t="s">
        <v>231</v>
      </c>
      <c r="P45" s="14" t="s">
        <v>231</v>
      </c>
      <c r="Q45" s="14" t="s">
        <v>231</v>
      </c>
      <c r="R45" s="14" t="s">
        <v>231</v>
      </c>
      <c r="S45" s="14" t="s">
        <v>231</v>
      </c>
      <c r="T45" s="14" t="s">
        <v>231</v>
      </c>
      <c r="U45" s="14" t="s">
        <v>231</v>
      </c>
      <c r="V45" s="14" t="s">
        <v>231</v>
      </c>
      <c r="W45" s="14" t="s">
        <v>231</v>
      </c>
      <c r="X45" s="14" t="s">
        <v>231</v>
      </c>
      <c r="Y45" s="14" t="s">
        <v>231</v>
      </c>
      <c r="Z45" s="14" t="s">
        <v>231</v>
      </c>
      <c r="AA45" s="14" t="s">
        <v>231</v>
      </c>
      <c r="AB45" s="57" t="s">
        <v>231</v>
      </c>
      <c r="AC45" s="14">
        <v>0.7</v>
      </c>
      <c r="AD45" s="14">
        <v>1.2</v>
      </c>
      <c r="AE45" s="14">
        <v>0.4</v>
      </c>
      <c r="AF45" s="14">
        <v>1.2</v>
      </c>
      <c r="AG45" s="14">
        <v>3</v>
      </c>
      <c r="AH45" s="14">
        <v>3.6</v>
      </c>
      <c r="AI45" s="14">
        <v>2.6</v>
      </c>
      <c r="AJ45" s="14">
        <v>2</v>
      </c>
      <c r="AK45" s="14">
        <v>0.8</v>
      </c>
      <c r="AL45" s="14">
        <v>0.9</v>
      </c>
      <c r="AM45" s="14">
        <v>2</v>
      </c>
      <c r="AN45" s="14">
        <v>2.4</v>
      </c>
      <c r="AO45" s="14">
        <v>3</v>
      </c>
      <c r="AP45" s="14">
        <v>0.8</v>
      </c>
      <c r="AQ45" s="14">
        <v>2.7</v>
      </c>
      <c r="AR45" s="14">
        <v>0.9</v>
      </c>
      <c r="AS45" s="14">
        <v>0.7</v>
      </c>
      <c r="AT45" s="14">
        <v>1.4</v>
      </c>
      <c r="AU45" s="14">
        <v>0.3</v>
      </c>
      <c r="AV45" s="14">
        <v>-0.2</v>
      </c>
      <c r="AW45" s="14">
        <v>-0.2</v>
      </c>
      <c r="AX45" s="14">
        <v>1.4</v>
      </c>
      <c r="AY45" s="14">
        <v>2.2000000000000002</v>
      </c>
      <c r="AZ45" s="14">
        <v>2.2000000000000002</v>
      </c>
      <c r="BA45" s="14">
        <v>1.5</v>
      </c>
      <c r="BB45" s="14">
        <v>3.4</v>
      </c>
      <c r="BC45" s="14">
        <v>7</v>
      </c>
      <c r="BD45" s="14">
        <v>4.3</v>
      </c>
      <c r="BE45" s="14">
        <v>3.1</v>
      </c>
      <c r="BF45" s="14">
        <v>2.2999999999999998</v>
      </c>
      <c r="BG45" s="14">
        <v>2.2000000000000002</v>
      </c>
      <c r="BH45" s="14">
        <v>2.1</v>
      </c>
      <c r="BI45" s="14">
        <v>2.1</v>
      </c>
    </row>
    <row r="46" spans="1:61" ht="15" customHeight="1" x14ac:dyDescent="0.25">
      <c r="A46" s="12" t="s">
        <v>38</v>
      </c>
      <c r="B46" s="14" t="s">
        <v>231</v>
      </c>
      <c r="C46" s="14" t="s">
        <v>231</v>
      </c>
      <c r="D46" s="14" t="s">
        <v>231</v>
      </c>
      <c r="E46" s="14" t="s">
        <v>231</v>
      </c>
      <c r="F46" s="14" t="s">
        <v>231</v>
      </c>
      <c r="G46" s="14" t="s">
        <v>231</v>
      </c>
      <c r="H46" s="14" t="s">
        <v>231</v>
      </c>
      <c r="I46" s="14" t="s">
        <v>231</v>
      </c>
      <c r="J46" s="14" t="s">
        <v>231</v>
      </c>
      <c r="K46" s="14" t="s">
        <v>231</v>
      </c>
      <c r="L46" s="14" t="s">
        <v>231</v>
      </c>
      <c r="M46" s="14" t="s">
        <v>231</v>
      </c>
      <c r="N46" s="14" t="s">
        <v>231</v>
      </c>
      <c r="O46" s="14" t="s">
        <v>231</v>
      </c>
      <c r="P46" s="14" t="s">
        <v>231</v>
      </c>
      <c r="Q46" s="14" t="s">
        <v>231</v>
      </c>
      <c r="R46" s="14" t="s">
        <v>231</v>
      </c>
      <c r="S46" s="14" t="s">
        <v>231</v>
      </c>
      <c r="T46" s="14" t="s">
        <v>231</v>
      </c>
      <c r="U46" s="14" t="s">
        <v>231</v>
      </c>
      <c r="V46" s="14" t="s">
        <v>231</v>
      </c>
      <c r="W46" s="14" t="s">
        <v>231</v>
      </c>
      <c r="X46" s="14" t="s">
        <v>231</v>
      </c>
      <c r="Y46" s="14" t="s">
        <v>231</v>
      </c>
      <c r="Z46" s="14" t="s">
        <v>231</v>
      </c>
      <c r="AA46" s="14" t="s">
        <v>231</v>
      </c>
      <c r="AB46" s="57" t="s">
        <v>231</v>
      </c>
      <c r="AC46" s="14">
        <v>1.1528248704416599</v>
      </c>
      <c r="AD46" s="14">
        <v>2.1040144517411501</v>
      </c>
      <c r="AE46" s="14">
        <v>1.5421398723136399</v>
      </c>
      <c r="AF46" s="14">
        <v>1.8714677814337199</v>
      </c>
      <c r="AG46" s="14">
        <v>3.1829576259895198</v>
      </c>
      <c r="AH46" s="14">
        <v>3.5811756678592701</v>
      </c>
      <c r="AI46" s="14">
        <v>3.8219682288772101</v>
      </c>
      <c r="AJ46" s="14">
        <v>2.5309117630926101</v>
      </c>
      <c r="AK46" s="14">
        <v>1.4902085462377599</v>
      </c>
      <c r="AL46" s="14">
        <v>1.69685526166261</v>
      </c>
      <c r="AM46" s="14">
        <v>2.4997435365980101</v>
      </c>
      <c r="AN46" s="14">
        <v>2.3640905820082798</v>
      </c>
      <c r="AO46" s="14">
        <v>2.34281354494563</v>
      </c>
      <c r="AP46" s="14">
        <v>0.40673756954940898</v>
      </c>
      <c r="AQ46" s="14">
        <v>1.73433287609015</v>
      </c>
      <c r="AR46" s="14">
        <v>1.18754509184984</v>
      </c>
      <c r="AS46" s="14">
        <v>1.0997033600375701</v>
      </c>
      <c r="AT46" s="14">
        <v>1.2073724984405401</v>
      </c>
      <c r="AU46" s="14">
        <v>0.59449089324081805</v>
      </c>
      <c r="AV46" s="14">
        <v>4.7745801042453601E-2</v>
      </c>
      <c r="AW46" s="14">
        <v>0.465390925501041</v>
      </c>
      <c r="AX46" s="14">
        <v>1.56222736431113</v>
      </c>
      <c r="AY46" s="14">
        <v>2.5394412059831502</v>
      </c>
      <c r="AZ46" s="14">
        <v>2.6850444714541899</v>
      </c>
      <c r="BA46" s="14">
        <v>2.3102959424470901</v>
      </c>
      <c r="BB46" s="14">
        <v>3.63892586685466</v>
      </c>
      <c r="BC46" s="14">
        <v>7.2786892229624902</v>
      </c>
      <c r="BD46" s="14">
        <v>5.7794701869964902</v>
      </c>
      <c r="BE46" s="14">
        <v>4.1783476304625902</v>
      </c>
      <c r="BF46" s="14">
        <v>2.6122529909343699</v>
      </c>
      <c r="BG46" s="14">
        <v>2.4946819607963602</v>
      </c>
      <c r="BH46" s="14">
        <v>2.6389090853844399</v>
      </c>
      <c r="BI46" s="14">
        <v>2.3942091760550199</v>
      </c>
    </row>
    <row r="47" spans="1:61" ht="15" customHeight="1" x14ac:dyDescent="0.25">
      <c r="A47" s="40" t="s">
        <v>288</v>
      </c>
      <c r="B47" s="14" t="s">
        <v>231</v>
      </c>
      <c r="C47" s="14" t="s">
        <v>215</v>
      </c>
      <c r="D47" s="14" t="s">
        <v>215</v>
      </c>
      <c r="E47" s="14" t="s">
        <v>215</v>
      </c>
      <c r="F47" s="14" t="s">
        <v>215</v>
      </c>
      <c r="G47" s="14" t="s">
        <v>215</v>
      </c>
      <c r="H47" s="14" t="s">
        <v>215</v>
      </c>
      <c r="I47" s="14" t="s">
        <v>215</v>
      </c>
      <c r="J47" s="14" t="s">
        <v>215</v>
      </c>
      <c r="K47" s="14" t="s">
        <v>215</v>
      </c>
      <c r="L47" s="14" t="s">
        <v>215</v>
      </c>
      <c r="M47" s="14" t="s">
        <v>215</v>
      </c>
      <c r="N47" s="14" t="s">
        <v>215</v>
      </c>
      <c r="O47" s="14" t="s">
        <v>215</v>
      </c>
      <c r="P47" s="14" t="s">
        <v>215</v>
      </c>
      <c r="Q47" s="14" t="s">
        <v>215</v>
      </c>
      <c r="R47" s="14" t="s">
        <v>215</v>
      </c>
      <c r="S47" s="14" t="s">
        <v>215</v>
      </c>
      <c r="T47" s="14" t="s">
        <v>215</v>
      </c>
      <c r="U47" s="14" t="s">
        <v>215</v>
      </c>
      <c r="V47" s="14" t="s">
        <v>215</v>
      </c>
      <c r="W47" s="14" t="s">
        <v>215</v>
      </c>
      <c r="X47" s="14" t="s">
        <v>215</v>
      </c>
      <c r="Y47" s="14" t="s">
        <v>215</v>
      </c>
      <c r="Z47" s="14" t="s">
        <v>215</v>
      </c>
      <c r="AA47" s="14" t="s">
        <v>231</v>
      </c>
      <c r="AB47" s="57" t="s">
        <v>231</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0.58092480781994504</v>
      </c>
      <c r="AS47" s="14">
        <v>-7.1010869565217797E-3</v>
      </c>
      <c r="AT47" s="14">
        <v>4.5999999999999999E-2</v>
      </c>
      <c r="AU47" s="14">
        <v>1.0250000000001E-2</v>
      </c>
      <c r="AV47" s="14">
        <v>-0.2195</v>
      </c>
      <c r="AW47" s="14">
        <v>-0.61413711650668201</v>
      </c>
      <c r="AX47" s="14">
        <v>-0.75353079631720898</v>
      </c>
      <c r="AY47" s="14">
        <v>-0.67714166666666697</v>
      </c>
      <c r="AZ47" s="14">
        <v>-0.63812500000000005</v>
      </c>
      <c r="BA47" s="14">
        <v>-0.62291666666666701</v>
      </c>
      <c r="BB47" s="14">
        <v>-0.70406666666666695</v>
      </c>
      <c r="BC47" s="14">
        <v>-9.9958333333333302E-2</v>
      </c>
      <c r="BD47" s="14">
        <v>3.1461583333333301</v>
      </c>
      <c r="BE47" s="14">
        <v>3.37303154134512</v>
      </c>
      <c r="BF47" s="14">
        <v>2.4481834679335899</v>
      </c>
      <c r="BG47" s="14">
        <v>2.1228463771888801</v>
      </c>
      <c r="BH47" s="14">
        <v>2.1333564346087002</v>
      </c>
      <c r="BI47" s="14">
        <v>2.2025408257893999</v>
      </c>
    </row>
    <row r="48" spans="1:61" ht="15" customHeight="1" x14ac:dyDescent="0.25">
      <c r="A48" s="44"/>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row>
    <row r="49" spans="1:61" ht="15" customHeight="1" x14ac:dyDescent="0.25">
      <c r="A49" s="24" t="s">
        <v>289</v>
      </c>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row>
    <row r="50" spans="1:61" ht="15" customHeight="1" x14ac:dyDescent="0.2">
      <c r="A50" s="24" t="s">
        <v>290</v>
      </c>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row>
    <row r="51" spans="1:61" ht="15" x14ac:dyDescent="0.25">
      <c r="A51" s="24" t="s">
        <v>436</v>
      </c>
      <c r="B51" s="3"/>
      <c r="C51" s="3"/>
      <c r="D51" s="3"/>
      <c r="E51" s="3"/>
      <c r="F51" s="3"/>
      <c r="G51" s="3"/>
      <c r="H51" s="3"/>
      <c r="I51" s="3"/>
      <c r="J51" s="3"/>
      <c r="K51" s="3"/>
      <c r="L51" s="3"/>
      <c r="M51" s="3"/>
      <c r="N51" s="3"/>
      <c r="O51" s="3"/>
      <c r="P51" s="3"/>
      <c r="Q51" s="3"/>
      <c r="R51" s="3"/>
      <c r="S51" s="3"/>
      <c r="T51" s="3"/>
      <c r="U51" s="3"/>
      <c r="V51" s="3"/>
      <c r="W51" s="3"/>
      <c r="X51" s="3"/>
      <c r="Y51" s="3"/>
      <c r="Z51" s="3"/>
      <c r="AA51" s="3"/>
    </row>
    <row r="52" spans="1:61" ht="15" customHeight="1" x14ac:dyDescent="0.2"/>
    <row r="53" spans="1:61" x14ac:dyDescent="0.2">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row>
    <row r="54" spans="1:61" x14ac:dyDescent="0.2">
      <c r="AA54" s="28"/>
    </row>
  </sheetData>
  <hyperlinks>
    <hyperlink ref="A1" location="contents!A1" display="to contents" xr:uid="{00000000-0004-0000-1300-000000000000}"/>
  </hyperlinks>
  <pageMargins left="0.7" right="0.7" top="0.75" bottom="0.75" header="0.3" footer="0.3"/>
  <pageSetup paperSize="9" orientation="portrait" horizontalDpi="90" verticalDpi="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election activeCell="A14" sqref="A14"/>
    </sheetView>
  </sheetViews>
  <sheetFormatPr defaultColWidth="11.42578125" defaultRowHeight="12.75" x14ac:dyDescent="0.2"/>
  <cols>
    <col min="1" max="1" width="135.7109375" customWidth="1"/>
  </cols>
  <sheetData>
    <row r="1" spans="1:1" ht="15" x14ac:dyDescent="0.25">
      <c r="A1" s="3" t="s">
        <v>453</v>
      </c>
    </row>
    <row r="2" spans="1:1" ht="15" x14ac:dyDescent="0.25">
      <c r="A2" s="4" t="str">
        <f>HYPERLINK("#'contents'!A1", "to contents")</f>
        <v>to contents</v>
      </c>
    </row>
    <row r="3" spans="1:1" ht="15" x14ac:dyDescent="0.2">
      <c r="A3" s="146" t="s">
        <v>440</v>
      </c>
    </row>
    <row r="4" spans="1:1" ht="15" x14ac:dyDescent="0.25">
      <c r="A4" s="139"/>
    </row>
    <row r="5" spans="1:1" ht="15" x14ac:dyDescent="0.25">
      <c r="A5" s="139" t="s">
        <v>441</v>
      </c>
    </row>
    <row r="6" spans="1:1" ht="30" customHeight="1" x14ac:dyDescent="0.25">
      <c r="A6" s="147" t="s">
        <v>442</v>
      </c>
    </row>
    <row r="7" spans="1:1" ht="31.5" customHeight="1" x14ac:dyDescent="0.25">
      <c r="A7" s="147" t="s">
        <v>443</v>
      </c>
    </row>
    <row r="9" spans="1:1" ht="15" x14ac:dyDescent="0.25">
      <c r="A9" s="3"/>
    </row>
    <row r="11" spans="1:1" ht="15" x14ac:dyDescent="0.2">
      <c r="A11" s="9"/>
    </row>
    <row r="12" spans="1:1" ht="15" x14ac:dyDescent="0.2">
      <c r="A12" s="6"/>
    </row>
    <row r="13" spans="1:1" ht="15" x14ac:dyDescent="0.2">
      <c r="A13" s="7"/>
    </row>
    <row r="14" spans="1:1" ht="15" x14ac:dyDescent="0.2">
      <c r="A14" s="9"/>
    </row>
    <row r="15" spans="1:1" ht="15" x14ac:dyDescent="0.2">
      <c r="A15" s="7"/>
    </row>
    <row r="16" spans="1:1" ht="15" x14ac:dyDescent="0.2">
      <c r="A16" s="7"/>
    </row>
    <row r="17" spans="1:1" ht="15" x14ac:dyDescent="0.2">
      <c r="A17" s="7"/>
    </row>
    <row r="18" spans="1:1" ht="15" x14ac:dyDescent="0.2">
      <c r="A18" s="7"/>
    </row>
    <row r="19" spans="1:1" ht="15" x14ac:dyDescent="0.2">
      <c r="A19" s="6"/>
    </row>
    <row r="20" spans="1:1" ht="15" x14ac:dyDescent="0.2">
      <c r="A20" s="7"/>
    </row>
    <row r="21" spans="1:1" ht="15" x14ac:dyDescent="0.2">
      <c r="A21" s="7"/>
    </row>
    <row r="22" spans="1:1" ht="15" x14ac:dyDescent="0.2">
      <c r="A22" s="9"/>
    </row>
    <row r="23" spans="1:1" ht="15" x14ac:dyDescent="0.2">
      <c r="A23" s="7"/>
    </row>
    <row r="24" spans="1:1" ht="15" x14ac:dyDescent="0.2">
      <c r="A24" s="7"/>
    </row>
    <row r="25" spans="1:1" ht="15" x14ac:dyDescent="0.2">
      <c r="A25" s="7"/>
    </row>
    <row r="26" spans="1:1" ht="15" x14ac:dyDescent="0.2">
      <c r="A26" s="7"/>
    </row>
    <row r="27" spans="1:1" ht="15" x14ac:dyDescent="0.2">
      <c r="A27" s="7"/>
    </row>
    <row r="28" spans="1:1" ht="15" x14ac:dyDescent="0.2">
      <c r="A28" s="7"/>
    </row>
    <row r="29" spans="1:1" ht="15" x14ac:dyDescent="0.2">
      <c r="A29" s="7"/>
    </row>
    <row r="30" spans="1:1" ht="15" x14ac:dyDescent="0.2">
      <c r="A30" s="7"/>
    </row>
    <row r="31" spans="1:1" ht="15" x14ac:dyDescent="0.2">
      <c r="A31" s="7"/>
    </row>
    <row r="32" spans="1:1" ht="15" x14ac:dyDescent="0.2">
      <c r="A32" s="7"/>
    </row>
    <row r="33" spans="1:1" ht="15" x14ac:dyDescent="0.2">
      <c r="A33" s="7"/>
    </row>
    <row r="34" spans="1:1" ht="15" x14ac:dyDescent="0.2">
      <c r="A34" s="7"/>
    </row>
    <row r="35" spans="1:1" ht="15" x14ac:dyDescent="0.2">
      <c r="A35" s="7"/>
    </row>
    <row r="36" spans="1:1" ht="15" x14ac:dyDescent="0.2">
      <c r="A36" s="7"/>
    </row>
    <row r="37" spans="1:1" ht="15" x14ac:dyDescent="0.2">
      <c r="A37" s="7"/>
    </row>
    <row r="38" spans="1:1" ht="15" x14ac:dyDescent="0.2">
      <c r="A38" s="7"/>
    </row>
    <row r="39" spans="1:1" ht="15" x14ac:dyDescent="0.2">
      <c r="A39" s="7"/>
    </row>
    <row r="40" spans="1:1" ht="15" x14ac:dyDescent="0.2">
      <c r="A40" s="9"/>
    </row>
    <row r="41" spans="1:1" ht="15" x14ac:dyDescent="0.25">
      <c r="A41" s="8"/>
    </row>
  </sheetData>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D25"/>
  <sheetViews>
    <sheetView workbookViewId="0"/>
  </sheetViews>
  <sheetFormatPr defaultColWidth="11.42578125" defaultRowHeight="12.75" x14ac:dyDescent="0.2"/>
  <cols>
    <col min="1" max="1" width="65.7109375" customWidth="1"/>
    <col min="2" max="31" width="8" customWidth="1"/>
  </cols>
  <sheetData>
    <row r="1" spans="1:30" x14ac:dyDescent="0.2">
      <c r="A1" s="1" t="s">
        <v>452</v>
      </c>
    </row>
    <row r="2" spans="1:30" x14ac:dyDescent="0.2">
      <c r="A2" s="13"/>
    </row>
    <row r="3" spans="1:30" ht="33" customHeight="1" x14ac:dyDescent="0.25">
      <c r="A3" s="72" t="s">
        <v>494</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row>
    <row r="4" spans="1:30" ht="15" customHeight="1" x14ac:dyDescent="0.25">
      <c r="A4" s="3"/>
      <c r="B4" s="3">
        <v>2000</v>
      </c>
      <c r="C4" s="3">
        <v>2001</v>
      </c>
      <c r="D4" s="3">
        <v>2002</v>
      </c>
      <c r="E4" s="3">
        <v>2003</v>
      </c>
      <c r="F4" s="3">
        <v>2004</v>
      </c>
      <c r="G4" s="3">
        <v>2005</v>
      </c>
      <c r="H4" s="3">
        <v>2006</v>
      </c>
      <c r="I4" s="3">
        <v>2007</v>
      </c>
      <c r="J4" s="3">
        <v>2008</v>
      </c>
      <c r="K4" s="3">
        <v>2009</v>
      </c>
      <c r="L4" s="3">
        <v>2010</v>
      </c>
      <c r="M4" s="3">
        <v>2011</v>
      </c>
      <c r="N4" s="3">
        <v>2012</v>
      </c>
      <c r="O4" s="3">
        <v>2013</v>
      </c>
      <c r="P4" s="3">
        <v>2014</v>
      </c>
      <c r="Q4" s="3">
        <v>2015</v>
      </c>
      <c r="R4" s="3">
        <v>2016</v>
      </c>
      <c r="S4" s="3">
        <v>2017</v>
      </c>
      <c r="T4" s="3">
        <v>2018</v>
      </c>
      <c r="U4" s="3">
        <v>2019</v>
      </c>
      <c r="V4" s="3">
        <v>2020</v>
      </c>
      <c r="W4" s="3">
        <v>2021</v>
      </c>
      <c r="X4" s="3">
        <v>2022</v>
      </c>
      <c r="Y4" s="3">
        <v>2023</v>
      </c>
      <c r="Z4" s="3">
        <v>2024</v>
      </c>
      <c r="AA4" s="3">
        <v>2025</v>
      </c>
      <c r="AB4" s="3">
        <v>2026</v>
      </c>
      <c r="AC4" s="3">
        <v>2027</v>
      </c>
      <c r="AD4" s="3">
        <v>2028</v>
      </c>
    </row>
    <row r="5" spans="1:30" ht="15" customHeight="1" x14ac:dyDescent="0.25">
      <c r="A5" s="20" t="s">
        <v>297</v>
      </c>
    </row>
    <row r="6" spans="1:30" ht="15" customHeight="1" x14ac:dyDescent="0.25">
      <c r="A6" s="3" t="s">
        <v>291</v>
      </c>
      <c r="B6" s="78">
        <v>13.190443861111801</v>
      </c>
      <c r="C6" s="78">
        <v>11.774730246551901</v>
      </c>
      <c r="D6" s="78">
        <v>12.1403616218699</v>
      </c>
      <c r="E6" s="78">
        <v>12.1786518185049</v>
      </c>
      <c r="F6" s="78">
        <v>12.0406792670057</v>
      </c>
      <c r="G6" s="78">
        <v>12.069850774331901</v>
      </c>
      <c r="H6" s="78">
        <v>11.5752310007422</v>
      </c>
      <c r="I6" s="78">
        <v>11.575609168640399</v>
      </c>
      <c r="J6" s="78">
        <v>11.9490433733201</v>
      </c>
      <c r="K6" s="78">
        <v>12.777443654361599</v>
      </c>
      <c r="L6" s="78">
        <v>12.865345198142499</v>
      </c>
      <c r="M6" s="78">
        <v>12.790142878266099</v>
      </c>
      <c r="N6" s="78">
        <v>12.8503324055956</v>
      </c>
      <c r="O6" s="78">
        <v>13.1943140209776</v>
      </c>
      <c r="P6" s="78">
        <v>13.0506154338097</v>
      </c>
      <c r="Q6" s="78">
        <v>13.1276146887403</v>
      </c>
      <c r="R6" s="78">
        <v>13.1673551567328</v>
      </c>
      <c r="S6" s="78">
        <v>13.4739985163699</v>
      </c>
      <c r="T6" s="78">
        <v>13.1093026180245</v>
      </c>
      <c r="U6" s="78">
        <v>12.7856374147091</v>
      </c>
      <c r="V6" s="78">
        <v>13.2050074528791</v>
      </c>
      <c r="W6" s="78">
        <v>12.553754696876201</v>
      </c>
      <c r="X6" s="78">
        <v>11.872572498037901</v>
      </c>
      <c r="Y6" s="78">
        <v>12.0238966128668</v>
      </c>
      <c r="Z6" s="78">
        <v>12.426971162921401</v>
      </c>
      <c r="AA6" s="78">
        <v>12.2186747666365</v>
      </c>
      <c r="AB6" s="78">
        <v>12.2827966104353</v>
      </c>
      <c r="AC6" s="78">
        <v>12.526753570280301</v>
      </c>
      <c r="AD6" s="78">
        <v>12.647966910818999</v>
      </c>
    </row>
    <row r="7" spans="1:30" ht="15" customHeight="1" x14ac:dyDescent="0.25">
      <c r="A7" s="3" t="s">
        <v>292</v>
      </c>
      <c r="B7" s="78">
        <v>4.2022065896932901</v>
      </c>
      <c r="C7" s="78">
        <v>4.0595020923881</v>
      </c>
      <c r="D7" s="78">
        <v>4.1037898115136002</v>
      </c>
      <c r="E7" s="78">
        <v>3.9794057498431701</v>
      </c>
      <c r="F7" s="78">
        <v>3.9518560950236399</v>
      </c>
      <c r="G7" s="78">
        <v>3.7306417029154502</v>
      </c>
      <c r="H7" s="78">
        <v>3.2826958825011401</v>
      </c>
      <c r="I7" s="78">
        <v>3.1460800449600601</v>
      </c>
      <c r="J7" s="78">
        <v>3.1123953821516701</v>
      </c>
      <c r="K7" s="78">
        <v>2.8604843431883</v>
      </c>
      <c r="L7" s="78">
        <v>2.93986830932689</v>
      </c>
      <c r="M7" s="78">
        <v>2.81442593363241</v>
      </c>
      <c r="N7" s="78">
        <v>3.0369231517155</v>
      </c>
      <c r="O7" s="78">
        <v>2.7609541939429101</v>
      </c>
      <c r="P7" s="78">
        <v>3.25038644203664</v>
      </c>
      <c r="Q7" s="78">
        <v>3.2325240461973102</v>
      </c>
      <c r="R7" s="78">
        <v>3.4090325268164001</v>
      </c>
      <c r="S7" s="78">
        <v>3.3734606005638899</v>
      </c>
      <c r="T7" s="78">
        <v>3.4319734069376202</v>
      </c>
      <c r="U7" s="78">
        <v>3.51918068566237</v>
      </c>
      <c r="V7" s="78">
        <v>3.63898915198852</v>
      </c>
      <c r="W7" s="78">
        <v>3.2528742078402799</v>
      </c>
      <c r="X7" s="78">
        <v>3.29979271900344</v>
      </c>
      <c r="Y7" s="78">
        <v>3.3577213916461202</v>
      </c>
      <c r="Z7" s="78">
        <v>3.5351686766714501</v>
      </c>
      <c r="AA7" s="78">
        <v>3.6333518660744701</v>
      </c>
      <c r="AB7" s="78">
        <v>3.6195499448190298</v>
      </c>
      <c r="AC7" s="78">
        <v>3.6535437643199802</v>
      </c>
      <c r="AD7" s="78">
        <v>3.65067057079531</v>
      </c>
    </row>
    <row r="8" spans="1:30" ht="15" customHeight="1" x14ac:dyDescent="0.25">
      <c r="A8" s="3" t="s">
        <v>293</v>
      </c>
      <c r="B8" s="78">
        <v>2.4947422659893701</v>
      </c>
      <c r="C8" s="78">
        <v>2.3702688320105398</v>
      </c>
      <c r="D8" s="78">
        <v>2.3157639376338501</v>
      </c>
      <c r="E8" s="78">
        <v>2.7459647582739199</v>
      </c>
      <c r="F8" s="78">
        <v>2.4724732068784498</v>
      </c>
      <c r="G8" s="78">
        <v>2.3105210062156298</v>
      </c>
      <c r="H8" s="78">
        <v>4.38101333914382</v>
      </c>
      <c r="I8" s="78">
        <v>4.41893139576894</v>
      </c>
      <c r="J8" s="78">
        <v>4.6705123146204697</v>
      </c>
      <c r="K8" s="78">
        <v>4.8075687152575597</v>
      </c>
      <c r="L8" s="78">
        <v>4.9391778197324401</v>
      </c>
      <c r="M8" s="78">
        <v>5.3358698684324901</v>
      </c>
      <c r="N8" s="78">
        <v>5.5661225829190899</v>
      </c>
      <c r="O8" s="78">
        <v>5.7043092581212704</v>
      </c>
      <c r="P8" s="78">
        <v>5.3289951622909202</v>
      </c>
      <c r="Q8" s="78">
        <v>5.1186040690814201</v>
      </c>
      <c r="R8" s="78">
        <v>5.1990141285104396</v>
      </c>
      <c r="S8" s="78">
        <v>5.2048248610594996</v>
      </c>
      <c r="T8" s="78">
        <v>5.2459566122552204</v>
      </c>
      <c r="U8" s="78">
        <v>5.2634052691900202</v>
      </c>
      <c r="V8" s="78">
        <v>5.4355188171417401</v>
      </c>
      <c r="W8" s="78">
        <v>5.3159104929616996</v>
      </c>
      <c r="X8" s="78">
        <v>4.8874041576945597</v>
      </c>
      <c r="Y8" s="78">
        <v>4.9624437639975296</v>
      </c>
      <c r="Z8" s="78">
        <v>4.9924368345571901</v>
      </c>
      <c r="AA8" s="78">
        <v>5.0723050422423102</v>
      </c>
      <c r="AB8" s="78">
        <v>5.1967829804347598</v>
      </c>
      <c r="AC8" s="78">
        <v>5.5042764623634204</v>
      </c>
      <c r="AD8" s="78">
        <v>5.61723591431178</v>
      </c>
    </row>
    <row r="9" spans="1:30" ht="15" customHeight="1" x14ac:dyDescent="0.25">
      <c r="A9" s="3" t="s">
        <v>518</v>
      </c>
      <c r="B9" s="78">
        <v>3.7010909106992398</v>
      </c>
      <c r="C9" s="78">
        <v>3.6401962144444102</v>
      </c>
      <c r="D9" s="78">
        <v>3.06103984680882</v>
      </c>
      <c r="E9" s="78">
        <v>2.6008883261054101</v>
      </c>
      <c r="F9" s="78">
        <v>2.8206850235057099</v>
      </c>
      <c r="G9" s="78">
        <v>3.0859376412436998</v>
      </c>
      <c r="H9" s="78">
        <v>3.0482905604619299</v>
      </c>
      <c r="I9" s="78">
        <v>2.9789249729035401</v>
      </c>
      <c r="J9" s="78">
        <v>2.8886886053870802</v>
      </c>
      <c r="K9" s="78">
        <v>1.8413991078640299</v>
      </c>
      <c r="L9" s="78">
        <v>1.98780135049811</v>
      </c>
      <c r="M9" s="78">
        <v>1.8915783681116101</v>
      </c>
      <c r="N9" s="78">
        <v>1.8008847944189901</v>
      </c>
      <c r="O9" s="78">
        <v>1.8701347873317</v>
      </c>
      <c r="P9" s="78">
        <v>2.1382880433581302</v>
      </c>
      <c r="Q9" s="78">
        <v>2.3038581184967999</v>
      </c>
      <c r="R9" s="78">
        <v>2.9208178567709302</v>
      </c>
      <c r="S9" s="78">
        <v>2.8517928085224802</v>
      </c>
      <c r="T9" s="78">
        <v>2.9993407623530799</v>
      </c>
      <c r="U9" s="78">
        <v>3.1248531214184201</v>
      </c>
      <c r="V9" s="78">
        <v>2.6549886522720598</v>
      </c>
      <c r="W9" s="78">
        <v>3.4429925410801401</v>
      </c>
      <c r="X9" s="78">
        <v>3.8513010404298602</v>
      </c>
      <c r="Y9" s="78">
        <v>4.4505474433752701</v>
      </c>
      <c r="Z9" s="78">
        <v>4.0329979692838398</v>
      </c>
      <c r="AA9" s="78">
        <v>4.02671020862139</v>
      </c>
      <c r="AB9" s="78">
        <v>3.93881121210344</v>
      </c>
      <c r="AC9" s="78">
        <v>3.8327992793277099</v>
      </c>
      <c r="AD9" s="78">
        <v>3.77096778736311</v>
      </c>
    </row>
    <row r="10" spans="1:30" ht="15" customHeight="1" x14ac:dyDescent="0.25">
      <c r="A10" s="3" t="s">
        <v>294</v>
      </c>
      <c r="B10" s="78">
        <v>11.452019168891001</v>
      </c>
      <c r="C10" s="78">
        <v>12.032318647619499</v>
      </c>
      <c r="D10" s="78">
        <v>11.883452210275999</v>
      </c>
      <c r="E10" s="78">
        <v>11.919572888768901</v>
      </c>
      <c r="F10" s="78">
        <v>12.059491358665699</v>
      </c>
      <c r="G10" s="78">
        <v>12.194235629752599</v>
      </c>
      <c r="H10" s="78">
        <v>12.2733400970986</v>
      </c>
      <c r="I10" s="78">
        <v>11.9646742402955</v>
      </c>
      <c r="J10" s="78">
        <v>11.944130115354101</v>
      </c>
      <c r="K10" s="78">
        <v>11.648388617094</v>
      </c>
      <c r="L10" s="78">
        <v>11.637082401535199</v>
      </c>
      <c r="M10" s="78">
        <v>11.3833110014588</v>
      </c>
      <c r="N10" s="78">
        <v>11.1342201533806</v>
      </c>
      <c r="O10" s="78">
        <v>11.4591017884</v>
      </c>
      <c r="P10" s="78">
        <v>11.8828163335676</v>
      </c>
      <c r="Q10" s="78">
        <v>11.6959273429399</v>
      </c>
      <c r="R10" s="78">
        <v>12.0969208872844</v>
      </c>
      <c r="S10" s="78">
        <v>12.0746716103247</v>
      </c>
      <c r="T10" s="78">
        <v>12.220157429506701</v>
      </c>
      <c r="U10" s="78">
        <v>12.432887786571399</v>
      </c>
      <c r="V10" s="78">
        <v>12.867698842446</v>
      </c>
      <c r="W10" s="78">
        <v>12.789523862935299</v>
      </c>
      <c r="X10" s="78">
        <v>11.9516612666278</v>
      </c>
      <c r="Y10" s="78">
        <v>11.5319516035515</v>
      </c>
      <c r="Z10" s="78">
        <v>11.394202286662001</v>
      </c>
      <c r="AA10" s="78">
        <v>11.2889988400368</v>
      </c>
      <c r="AB10" s="78">
        <v>11.5933332821183</v>
      </c>
      <c r="AC10" s="78">
        <v>11.892200622886399</v>
      </c>
      <c r="AD10" s="78">
        <v>11.793201473929299</v>
      </c>
    </row>
    <row r="11" spans="1:30" ht="15" customHeight="1" x14ac:dyDescent="0.25">
      <c r="A11" s="3" t="s">
        <v>295</v>
      </c>
      <c r="B11" s="78">
        <v>2.1955324188230199</v>
      </c>
      <c r="C11" s="78">
        <v>2.1789411128895702</v>
      </c>
      <c r="D11" s="78">
        <v>2.0328056615516799</v>
      </c>
      <c r="E11" s="78">
        <v>1.9281376419933201</v>
      </c>
      <c r="F11" s="78">
        <v>1.9854281538001399</v>
      </c>
      <c r="G11" s="78">
        <v>2.1845090233257798</v>
      </c>
      <c r="H11" s="78">
        <v>1.92886470880629</v>
      </c>
      <c r="I11" s="78">
        <v>1.84031150897194</v>
      </c>
      <c r="J11" s="78">
        <v>1.8430858944970001</v>
      </c>
      <c r="K11" s="78">
        <v>1.66097246311727</v>
      </c>
      <c r="L11" s="78">
        <v>1.7133161851383001</v>
      </c>
      <c r="M11" s="78">
        <v>1.70377721173208</v>
      </c>
      <c r="N11" s="78">
        <v>1.6676490963672399</v>
      </c>
      <c r="O11" s="78">
        <v>1.6675851295001101</v>
      </c>
      <c r="P11" s="78">
        <v>1.8627316626070001</v>
      </c>
      <c r="Q11" s="78">
        <v>1.7831015124968701</v>
      </c>
      <c r="R11" s="78">
        <v>1.75873919533447</v>
      </c>
      <c r="S11" s="78">
        <v>1.7896396242154</v>
      </c>
      <c r="T11" s="78">
        <v>1.8312559104427599</v>
      </c>
      <c r="U11" s="78">
        <v>1.9858978534853799</v>
      </c>
      <c r="V11" s="78">
        <v>1.8980596414865101</v>
      </c>
      <c r="W11" s="78">
        <v>1.7984263751320699</v>
      </c>
      <c r="X11" s="78">
        <v>2.2208350034241602</v>
      </c>
      <c r="Y11" s="78">
        <v>2.2380828412671798</v>
      </c>
      <c r="Z11" s="78">
        <v>1.6968181529736199</v>
      </c>
      <c r="AA11" s="78">
        <v>1.72435277326013</v>
      </c>
      <c r="AB11" s="78">
        <v>1.6947178268341601</v>
      </c>
      <c r="AC11" s="78">
        <v>1.6661229316175099</v>
      </c>
      <c r="AD11" s="78">
        <v>1.6499302386944601</v>
      </c>
    </row>
    <row r="12" spans="1:30" ht="15" customHeight="1" x14ac:dyDescent="0.25">
      <c r="A12" s="3" t="s">
        <v>57</v>
      </c>
      <c r="B12" s="78">
        <v>37.2360352152077</v>
      </c>
      <c r="C12" s="78">
        <v>36.055957145904003</v>
      </c>
      <c r="D12" s="78">
        <v>35.537213089653797</v>
      </c>
      <c r="E12" s="78">
        <v>35.352621183489603</v>
      </c>
      <c r="F12" s="78">
        <v>35.330613104879298</v>
      </c>
      <c r="G12" s="78">
        <v>35.575695777785</v>
      </c>
      <c r="H12" s="78">
        <v>36.489435588753999</v>
      </c>
      <c r="I12" s="78">
        <v>35.924531331540301</v>
      </c>
      <c r="J12" s="78">
        <v>36.407855685330397</v>
      </c>
      <c r="K12" s="78">
        <v>35.5962569008828</v>
      </c>
      <c r="L12" s="78">
        <v>36.082591264373498</v>
      </c>
      <c r="M12" s="78">
        <v>35.919105261633497</v>
      </c>
      <c r="N12" s="78">
        <v>36.056132184397001</v>
      </c>
      <c r="O12" s="78">
        <v>36.656399178273603</v>
      </c>
      <c r="P12" s="78">
        <v>37.5138330776701</v>
      </c>
      <c r="Q12" s="78">
        <v>37.261629777952599</v>
      </c>
      <c r="R12" s="78">
        <v>38.551879751449299</v>
      </c>
      <c r="S12" s="78">
        <v>38.768388021055799</v>
      </c>
      <c r="T12" s="78">
        <v>38.837986739519799</v>
      </c>
      <c r="U12" s="78">
        <v>39.111862131036702</v>
      </c>
      <c r="V12" s="78">
        <v>39.7002625582139</v>
      </c>
      <c r="W12" s="78">
        <v>39.153482176825797</v>
      </c>
      <c r="X12" s="78">
        <v>38.083566685217697</v>
      </c>
      <c r="Y12" s="78">
        <v>38.564643656704398</v>
      </c>
      <c r="Z12" s="78">
        <v>38.078595083069601</v>
      </c>
      <c r="AA12" s="78">
        <v>37.964393496871701</v>
      </c>
      <c r="AB12" s="78">
        <v>38.325991856744999</v>
      </c>
      <c r="AC12" s="78">
        <v>39.075696630795299</v>
      </c>
      <c r="AD12" s="78">
        <v>39.1299728959129</v>
      </c>
    </row>
    <row r="13" spans="1:30" ht="15" customHeight="1" x14ac:dyDescent="0.25">
      <c r="A13" s="33"/>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row>
    <row r="14" spans="1:30" ht="15" customHeight="1" x14ac:dyDescent="0.25">
      <c r="A14" s="3" t="s">
        <v>296</v>
      </c>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row>
    <row r="15" spans="1:30" ht="15" customHeight="1" x14ac:dyDescent="0.25">
      <c r="A15" s="33"/>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row>
    <row r="16" spans="1:30" ht="15" customHeight="1" x14ac:dyDescent="0.25">
      <c r="A16" s="3" t="s">
        <v>291</v>
      </c>
      <c r="B16" s="78">
        <v>-0.26367623420544101</v>
      </c>
      <c r="C16" s="78">
        <v>-1.0560816935575801</v>
      </c>
      <c r="D16" s="78">
        <v>-0.156656341869091</v>
      </c>
      <c r="E16" s="78">
        <v>0.23625578812113299</v>
      </c>
      <c r="F16" s="78">
        <v>0.20860093384301001</v>
      </c>
      <c r="G16" s="78">
        <v>0.20526567776024901</v>
      </c>
      <c r="H16" s="78">
        <v>-0.30058553557286</v>
      </c>
      <c r="I16" s="78">
        <v>1.7402119434959999E-2</v>
      </c>
      <c r="J16" s="78">
        <v>0.25127824494127099</v>
      </c>
      <c r="K16" s="78">
        <v>0.35224403426135698</v>
      </c>
      <c r="L16" s="78">
        <v>0.28639327410666099</v>
      </c>
      <c r="M16" s="78">
        <v>-0.156931188463039</v>
      </c>
      <c r="N16" s="78">
        <v>0.18073047722531099</v>
      </c>
      <c r="O16" s="78">
        <v>0.41043184704556102</v>
      </c>
      <c r="P16" s="78">
        <v>0.188280474495298</v>
      </c>
      <c r="Q16" s="78">
        <v>1.7744771890984001E-2</v>
      </c>
      <c r="R16" s="78">
        <v>-0.52517881611091299</v>
      </c>
      <c r="S16" s="78">
        <v>0.46078012380904199</v>
      </c>
      <c r="T16" s="78">
        <v>-0.37984793457111199</v>
      </c>
      <c r="U16" s="78">
        <v>-0.54646863286306002</v>
      </c>
      <c r="V16" s="78">
        <v>-0.46635260259807898</v>
      </c>
      <c r="W16" s="78">
        <v>-0.40901669763357301</v>
      </c>
      <c r="X16" s="78">
        <v>4.0920868150972997E-2</v>
      </c>
      <c r="Y16" s="78">
        <v>-8.5155863234791102E-2</v>
      </c>
      <c r="Z16" s="78">
        <v>0.460214683509445</v>
      </c>
      <c r="AA16" s="78">
        <v>-0.35206625727454299</v>
      </c>
      <c r="AB16" s="78">
        <v>3.1873864539331701E-3</v>
      </c>
      <c r="AC16" s="78">
        <v>0.15161870121378701</v>
      </c>
      <c r="AD16" s="78">
        <v>-1.06663759270752E-2</v>
      </c>
    </row>
    <row r="17" spans="1:30" ht="15" customHeight="1" x14ac:dyDescent="0.25">
      <c r="A17" s="3" t="s">
        <v>292</v>
      </c>
      <c r="B17" s="78">
        <v>6.8037073091780703E-3</v>
      </c>
      <c r="C17" s="78">
        <v>-0.18120075366382801</v>
      </c>
      <c r="D17" s="78">
        <v>-2.0225307025081699E-2</v>
      </c>
      <c r="E17" s="78">
        <v>-0.14252960324198999</v>
      </c>
      <c r="F17" s="78">
        <v>8.0646318418492097E-2</v>
      </c>
      <c r="G17" s="78">
        <v>2.4953204921995702E-2</v>
      </c>
      <c r="H17" s="78">
        <v>-0.24013150805789699</v>
      </c>
      <c r="I17" s="78">
        <v>-0.13776545509018701</v>
      </c>
      <c r="J17" s="78">
        <v>3.9877548071133202E-2</v>
      </c>
      <c r="K17" s="78">
        <v>-0.42552087443708703</v>
      </c>
      <c r="L17" s="78">
        <v>9.9381852285007496E-2</v>
      </c>
      <c r="M17" s="78">
        <v>-7.8994606716410801E-2</v>
      </c>
      <c r="N17" s="78">
        <v>0.17274034203590499</v>
      </c>
      <c r="O17" s="78">
        <v>-0.26388872008653502</v>
      </c>
      <c r="P17" s="78">
        <v>0.52586741830649697</v>
      </c>
      <c r="Q17" s="78">
        <v>-3.2271041382084698E-2</v>
      </c>
      <c r="R17" s="78">
        <v>0.19408588693817699</v>
      </c>
      <c r="S17" s="78">
        <v>6.0841087235741401E-2</v>
      </c>
      <c r="T17" s="78">
        <v>8.0241216416886696E-3</v>
      </c>
      <c r="U17" s="78">
        <v>9.3417404127920003E-2</v>
      </c>
      <c r="V17" s="78">
        <v>0.11062503088216299</v>
      </c>
      <c r="W17" s="78">
        <v>-0.203097997092336</v>
      </c>
      <c r="X17" s="78">
        <v>0.21215747854859501</v>
      </c>
      <c r="Y17" s="78">
        <v>3.2639713428991197E-2</v>
      </c>
      <c r="Z17" s="78">
        <v>5.1107204109408097E-2</v>
      </c>
      <c r="AA17" s="78">
        <v>4.3223448841529302E-2</v>
      </c>
      <c r="AB17" s="78">
        <v>-8.6142064533926005E-3</v>
      </c>
      <c r="AC17" s="78">
        <v>-2.8028247061832798E-2</v>
      </c>
      <c r="AD17" s="78">
        <v>-1.15850704536149E-2</v>
      </c>
    </row>
    <row r="18" spans="1:30" ht="15" customHeight="1" x14ac:dyDescent="0.25">
      <c r="A18" s="3" t="s">
        <v>293</v>
      </c>
      <c r="B18" s="78">
        <v>0.16056678900663099</v>
      </c>
      <c r="C18" s="78">
        <v>-0.100307775068329</v>
      </c>
      <c r="D18" s="78">
        <v>1.61051183262245E-2</v>
      </c>
      <c r="E18" s="78">
        <v>0.39631328723589099</v>
      </c>
      <c r="F18" s="78">
        <v>-0.18091826859254401</v>
      </c>
      <c r="G18" s="78">
        <v>2.9707850160804999E-2</v>
      </c>
      <c r="H18" s="78">
        <v>2.0602163123711801</v>
      </c>
      <c r="I18" s="78">
        <v>0.13012345016035501</v>
      </c>
      <c r="J18" s="78">
        <v>0.33302087203243103</v>
      </c>
      <c r="K18" s="78">
        <v>-0.125048820766714</v>
      </c>
      <c r="L18" s="78">
        <v>9.0395114354928294E-2</v>
      </c>
      <c r="M18" s="78">
        <v>0.466607014104363</v>
      </c>
      <c r="N18" s="78">
        <v>9.3631368615217495E-2</v>
      </c>
      <c r="O18" s="78">
        <v>0.118768538093059</v>
      </c>
      <c r="P18" s="78">
        <v>-0.38338101529614499</v>
      </c>
      <c r="Q18" s="78">
        <v>-0.14786689589219801</v>
      </c>
      <c r="R18" s="78">
        <v>6.0107612671968402E-2</v>
      </c>
      <c r="S18" s="78">
        <v>0.108855157371998</v>
      </c>
      <c r="T18" s="78">
        <v>0.14217637145418199</v>
      </c>
      <c r="U18" s="78">
        <v>0.130738310422053</v>
      </c>
      <c r="V18" s="78">
        <v>-0.10552886731122101</v>
      </c>
      <c r="W18" s="78">
        <v>0.20867060785428501</v>
      </c>
      <c r="X18" s="78">
        <v>-8.2019547295137996E-2</v>
      </c>
      <c r="Y18" s="78">
        <v>2.5850533010637399E-2</v>
      </c>
      <c r="Z18" s="78">
        <v>-0.14233534443961399</v>
      </c>
      <c r="AA18" s="78">
        <v>0.100506861362849</v>
      </c>
      <c r="AB18" s="78">
        <v>0.10051960937028501</v>
      </c>
      <c r="AC18" s="78">
        <v>0.31620897276061599</v>
      </c>
      <c r="AD18" s="78">
        <v>0.11656029257375899</v>
      </c>
    </row>
    <row r="19" spans="1:30" ht="15" customHeight="1" x14ac:dyDescent="0.25">
      <c r="A19" s="3" t="s">
        <v>518</v>
      </c>
      <c r="B19" s="78">
        <v>-2.5921472418113201E-2</v>
      </c>
      <c r="C19" s="78">
        <v>2.8600162671457301E-2</v>
      </c>
      <c r="D19" s="78">
        <v>-2.5745542252303698E-2</v>
      </c>
      <c r="E19" s="78">
        <v>4.9096622624911601E-2</v>
      </c>
      <c r="F19" s="78">
        <v>4.98320780102069E-2</v>
      </c>
      <c r="G19" s="78">
        <v>-0.14660110780730201</v>
      </c>
      <c r="H19" s="78">
        <v>-9.5210367902502299E-2</v>
      </c>
      <c r="I19" s="78">
        <v>0.13425240824211501</v>
      </c>
      <c r="J19" s="78">
        <v>-0.15054664250039301</v>
      </c>
      <c r="K19" s="78">
        <v>-0.17370008504131401</v>
      </c>
      <c r="L19" s="78">
        <v>-0.14740727363332401</v>
      </c>
      <c r="M19" s="78">
        <v>-3.40227806359886E-3</v>
      </c>
      <c r="N19" s="78">
        <v>0.25586648287290997</v>
      </c>
      <c r="O19" s="78">
        <v>0.18358983670120599</v>
      </c>
      <c r="P19" s="78">
        <v>0.108201832736161</v>
      </c>
      <c r="Q19" s="78">
        <v>-1.56834834898677E-2</v>
      </c>
      <c r="R19" s="78">
        <v>-2.0858560009896599E-2</v>
      </c>
      <c r="S19" s="78">
        <v>-2.23396762711177E-2</v>
      </c>
      <c r="T19" s="78">
        <v>-6.5664084297892694E-2</v>
      </c>
      <c r="U19" s="78">
        <v>0.17949377153795401</v>
      </c>
      <c r="V19" s="78">
        <v>-0.36450304724097199</v>
      </c>
      <c r="W19" s="78">
        <v>0.73213605515497904</v>
      </c>
      <c r="X19" s="78">
        <v>-0.122558914250463</v>
      </c>
      <c r="Y19" s="78">
        <v>0.176815117425691</v>
      </c>
      <c r="Z19" s="78">
        <v>-7.8061144680727501E-2</v>
      </c>
      <c r="AA19" s="78">
        <v>0.163322679908707</v>
      </c>
      <c r="AB19" s="78">
        <v>-9.3447023140275799E-3</v>
      </c>
      <c r="AC19" s="78">
        <v>-1.4574642775432E-2</v>
      </c>
      <c r="AD19" s="78">
        <v>-1.9142344470712499E-3</v>
      </c>
    </row>
    <row r="20" spans="1:30" ht="15" customHeight="1" x14ac:dyDescent="0.25">
      <c r="A20" s="3" t="s">
        <v>294</v>
      </c>
      <c r="B20" s="78">
        <v>9.0725153463396199E-2</v>
      </c>
      <c r="C20" s="78">
        <v>0.67466278470248298</v>
      </c>
      <c r="D20" s="78">
        <v>-4.8934942100560798E-2</v>
      </c>
      <c r="E20" s="78">
        <v>0.10910148998093799</v>
      </c>
      <c r="F20" s="78">
        <v>0.117649751148854</v>
      </c>
      <c r="G20" s="78">
        <v>0.19831765012285099</v>
      </c>
      <c r="H20" s="78">
        <v>6.4924025585675399E-3</v>
      </c>
      <c r="I20" s="78">
        <v>-5.9580147214032299E-3</v>
      </c>
      <c r="J20" s="78">
        <v>0.15567420015254299</v>
      </c>
      <c r="K20" s="78">
        <v>5.05144334629717E-2</v>
      </c>
      <c r="L20" s="78">
        <v>-6.1529135650051699E-2</v>
      </c>
      <c r="M20" s="78">
        <v>-3.33733613399783E-2</v>
      </c>
      <c r="N20" s="78">
        <v>0.12012933309763101</v>
      </c>
      <c r="O20" s="78">
        <v>0.871079130460232</v>
      </c>
      <c r="P20" s="78">
        <v>0.37676146804153399</v>
      </c>
      <c r="Q20" s="78">
        <v>-6.2302266193357998E-2</v>
      </c>
      <c r="R20" s="78">
        <v>0.126863803768728</v>
      </c>
      <c r="S20" s="78">
        <v>4.7488457666539398E-2</v>
      </c>
      <c r="T20" s="78">
        <v>0.10415909202901701</v>
      </c>
      <c r="U20" s="78">
        <v>0.48218343573322098</v>
      </c>
      <c r="V20" s="78">
        <v>0.16167550649760701</v>
      </c>
      <c r="W20" s="78">
        <v>8.4769303691655404E-2</v>
      </c>
      <c r="X20" s="78">
        <v>-0.46629241209130201</v>
      </c>
      <c r="Y20" s="78">
        <v>0.37182588396289101</v>
      </c>
      <c r="Z20" s="78">
        <v>4.85481908469379E-3</v>
      </c>
      <c r="AA20" s="78">
        <v>-3.0801970074684399E-2</v>
      </c>
      <c r="AB20" s="78">
        <v>0.42437703492177697</v>
      </c>
      <c r="AC20" s="78">
        <v>0.39299751316556297</v>
      </c>
      <c r="AD20" s="78">
        <v>-3.0731100366692299E-2</v>
      </c>
    </row>
    <row r="21" spans="1:30" ht="15" customHeight="1" x14ac:dyDescent="0.25">
      <c r="A21" s="3" t="s">
        <v>295</v>
      </c>
      <c r="B21" s="78">
        <v>1.29607362090566E-3</v>
      </c>
      <c r="C21" s="78">
        <v>-3.3417032174018597E-2</v>
      </c>
      <c r="D21" s="78">
        <v>-2.6027427751416501E-2</v>
      </c>
      <c r="E21" s="78">
        <v>9.4743485332691394E-3</v>
      </c>
      <c r="F21" s="78">
        <v>1.51527398497749E-6</v>
      </c>
      <c r="G21" s="78">
        <v>9.1499524233506504E-4</v>
      </c>
      <c r="H21" s="78">
        <v>7.3220736112467096E-3</v>
      </c>
      <c r="I21" s="78">
        <v>-0.20733891230483201</v>
      </c>
      <c r="J21" s="78">
        <v>3.90189073100237E-2</v>
      </c>
      <c r="K21" s="78">
        <v>3.6849434745024903E-2</v>
      </c>
      <c r="L21" s="78">
        <v>-6.5505821417293298E-3</v>
      </c>
      <c r="M21" s="78">
        <v>-9.9530031631888004E-5</v>
      </c>
      <c r="N21" s="78">
        <v>-7.2620512093510298E-3</v>
      </c>
      <c r="O21" s="78">
        <v>-1.9518953803522199E-2</v>
      </c>
      <c r="P21" s="78">
        <v>0.205539036640939</v>
      </c>
      <c r="Q21" s="78">
        <v>-9.4013353432739893E-2</v>
      </c>
      <c r="R21" s="78">
        <v>-5.0473772660631501E-2</v>
      </c>
      <c r="S21" s="78">
        <v>-5.9568854792224199E-3</v>
      </c>
      <c r="T21" s="78">
        <v>-3.64839564180321E-2</v>
      </c>
      <c r="U21" s="78">
        <v>0.155161297288234</v>
      </c>
      <c r="V21" s="78">
        <v>-7.0254035168908893E-2</v>
      </c>
      <c r="W21" s="78">
        <v>-7.7149632010268698E-2</v>
      </c>
      <c r="X21" s="78">
        <v>0.74442678481296598</v>
      </c>
      <c r="Y21" s="78">
        <v>-0.10987231088124599</v>
      </c>
      <c r="Z21" s="78">
        <v>-0.58565088577265401</v>
      </c>
      <c r="AA21" s="78">
        <v>9.46366177745398E-2</v>
      </c>
      <c r="AB21" s="78">
        <v>-1.52554024995378E-2</v>
      </c>
      <c r="AC21" s="78">
        <v>-2.5307007322990802E-3</v>
      </c>
      <c r="AD21" s="78">
        <v>-1.73474556253307E-3</v>
      </c>
    </row>
    <row r="22" spans="1:30" ht="15" customHeight="1" x14ac:dyDescent="0.25">
      <c r="A22" s="3" t="s">
        <v>57</v>
      </c>
      <c r="B22" s="78">
        <v>-3.02059832234432E-2</v>
      </c>
      <c r="C22" s="78">
        <v>-0.66774430708981503</v>
      </c>
      <c r="D22" s="78">
        <v>-0.26148444267222898</v>
      </c>
      <c r="E22" s="78">
        <v>0.657711933254154</v>
      </c>
      <c r="F22" s="78">
        <v>0.27581232810200501</v>
      </c>
      <c r="G22" s="78">
        <v>0.31255827040093498</v>
      </c>
      <c r="H22" s="78">
        <v>1.4381033770077301</v>
      </c>
      <c r="I22" s="78">
        <v>-6.9284404278993295E-2</v>
      </c>
      <c r="J22" s="78">
        <v>0.66832313000700905</v>
      </c>
      <c r="K22" s="78">
        <v>-0.28466187777576102</v>
      </c>
      <c r="L22" s="78">
        <v>0.26068324932149201</v>
      </c>
      <c r="M22" s="78">
        <v>0.19380604948970401</v>
      </c>
      <c r="N22" s="78">
        <v>0.81583595263762299</v>
      </c>
      <c r="O22" s="78">
        <v>1.30046167841</v>
      </c>
      <c r="P22" s="78">
        <v>1.0212692149242799</v>
      </c>
      <c r="Q22" s="78">
        <v>-0.33439226849926401</v>
      </c>
      <c r="R22" s="78">
        <v>-0.21545384540256701</v>
      </c>
      <c r="S22" s="78">
        <v>0.64966826433298097</v>
      </c>
      <c r="T22" s="78">
        <v>-0.22763639016214901</v>
      </c>
      <c r="U22" s="78">
        <v>0.49452558624632198</v>
      </c>
      <c r="V22" s="78">
        <v>-0.73433801493941098</v>
      </c>
      <c r="W22" s="78">
        <v>0.336311639964741</v>
      </c>
      <c r="X22" s="78">
        <v>0.32663425787563199</v>
      </c>
      <c r="Y22" s="78">
        <v>0.41210307371217297</v>
      </c>
      <c r="Z22" s="78">
        <v>-0.28987066818944901</v>
      </c>
      <c r="AA22" s="78">
        <v>1.8821380538397801E-2</v>
      </c>
      <c r="AB22" s="78">
        <v>0.49486971947903602</v>
      </c>
      <c r="AC22" s="78">
        <v>0.81569159657040202</v>
      </c>
      <c r="AD22" s="78">
        <v>5.9928765816771999E-2</v>
      </c>
    </row>
    <row r="23" spans="1:30" ht="15" customHeight="1" x14ac:dyDescent="0.2">
      <c r="A23" s="16"/>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row>
    <row r="24" spans="1:30" x14ac:dyDescent="0.2">
      <c r="A24" s="28"/>
    </row>
    <row r="25" spans="1:30" x14ac:dyDescent="0.2">
      <c r="A25" s="28"/>
    </row>
  </sheetData>
  <hyperlinks>
    <hyperlink ref="A1" location="contents!A1" display="to contents" xr:uid="{00000000-0004-0000-1400-000000000000}"/>
  </hyperlinks>
  <pageMargins left="0.7" right="0.7" top="0.75" bottom="0.75" header="0.3" footer="0.3"/>
  <pageSetup paperSize="9" orientation="portrait" horizontalDpi="90" verticalDpi="9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13"/>
  <sheetViews>
    <sheetView workbookViewId="0"/>
  </sheetViews>
  <sheetFormatPr defaultColWidth="11.42578125" defaultRowHeight="12.75" x14ac:dyDescent="0.2"/>
  <cols>
    <col min="1" max="1" width="65.7109375" customWidth="1"/>
    <col min="2" max="13" width="8" customWidth="1"/>
  </cols>
  <sheetData>
    <row r="1" spans="1:12" x14ac:dyDescent="0.2">
      <c r="A1" s="1" t="s">
        <v>452</v>
      </c>
    </row>
    <row r="2" spans="1:12" x14ac:dyDescent="0.2">
      <c r="A2" s="13"/>
    </row>
    <row r="3" spans="1:12" ht="33" customHeight="1" x14ac:dyDescent="0.25">
      <c r="A3" s="72" t="s">
        <v>495</v>
      </c>
      <c r="B3" s="22"/>
      <c r="C3" s="22"/>
      <c r="D3" s="22"/>
      <c r="E3" s="22"/>
      <c r="F3" s="22"/>
      <c r="G3" s="22"/>
      <c r="H3" s="22"/>
      <c r="I3" s="22"/>
      <c r="J3" s="22"/>
      <c r="K3" s="22"/>
      <c r="L3" s="22"/>
    </row>
    <row r="4" spans="1:12" ht="15" customHeight="1" x14ac:dyDescent="0.25">
      <c r="A4" s="3"/>
      <c r="B4" s="3">
        <v>2018</v>
      </c>
      <c r="C4" s="3">
        <v>2019</v>
      </c>
      <c r="D4" s="3">
        <v>2020</v>
      </c>
      <c r="E4" s="3">
        <v>2021</v>
      </c>
      <c r="F4" s="3">
        <v>2022</v>
      </c>
      <c r="G4" s="3">
        <v>2023</v>
      </c>
      <c r="H4" s="3">
        <v>2024</v>
      </c>
      <c r="I4" s="3">
        <v>2025</v>
      </c>
      <c r="J4" s="3">
        <v>2026</v>
      </c>
      <c r="K4" s="3">
        <v>2027</v>
      </c>
      <c r="L4" s="3">
        <v>2028</v>
      </c>
    </row>
    <row r="5" spans="1:12" ht="15" customHeight="1" x14ac:dyDescent="0.25">
      <c r="A5" s="20" t="s">
        <v>302</v>
      </c>
    </row>
    <row r="6" spans="1:12" ht="15" customHeight="1" x14ac:dyDescent="0.25">
      <c r="A6" s="3" t="s">
        <v>298</v>
      </c>
      <c r="B6" s="14">
        <v>1.56292692446459</v>
      </c>
      <c r="C6" s="14">
        <v>3.64321741860901</v>
      </c>
      <c r="D6" s="14">
        <v>-5.6455937164223</v>
      </c>
      <c r="E6" s="14">
        <v>-1.85511169499467</v>
      </c>
      <c r="F6" s="14">
        <v>1.3755547260901999</v>
      </c>
      <c r="G6" s="14">
        <v>4.0842977671663201</v>
      </c>
      <c r="H6" s="14">
        <v>2.66933928611612</v>
      </c>
      <c r="I6" s="14">
        <v>0.32443550241160002</v>
      </c>
      <c r="J6" s="14">
        <v>5.4614465473721303</v>
      </c>
      <c r="K6" s="14">
        <v>6.3900798143716502</v>
      </c>
      <c r="L6" s="14">
        <v>1.4613063842792702</v>
      </c>
    </row>
    <row r="7" spans="1:12" ht="15" customHeight="1" x14ac:dyDescent="0.25">
      <c r="A7" s="3" t="s">
        <v>299</v>
      </c>
      <c r="B7" s="14">
        <v>0.51214837373994704</v>
      </c>
      <c r="C7" s="14">
        <v>0.110537850263683</v>
      </c>
      <c r="D7" s="14">
        <v>-5.0893914776163305</v>
      </c>
      <c r="E7" s="14">
        <v>-2.21629883785182</v>
      </c>
      <c r="F7" s="14">
        <v>-4.2078967553912801</v>
      </c>
      <c r="G7" s="14">
        <v>2.0304486653699101</v>
      </c>
      <c r="H7" s="14">
        <v>1.4787679000995899</v>
      </c>
      <c r="I7" s="14">
        <v>-0.16292345999902802</v>
      </c>
      <c r="J7" s="14">
        <v>3.5423762191646602</v>
      </c>
      <c r="K7" s="14">
        <v>5.79802596249624</v>
      </c>
      <c r="L7" s="14">
        <v>0.71945548452439301</v>
      </c>
    </row>
    <row r="8" spans="1:12" ht="15" customHeight="1" x14ac:dyDescent="0.25">
      <c r="A8" s="3" t="s">
        <v>529</v>
      </c>
      <c r="B8" s="14">
        <v>0.84352768659626498</v>
      </c>
      <c r="C8" s="14">
        <v>3.5107706123748899</v>
      </c>
      <c r="D8" s="14">
        <v>-0.43075555559878398</v>
      </c>
      <c r="E8" s="14">
        <v>0.151784563856145</v>
      </c>
      <c r="F8" s="14">
        <v>5.8143113759204601</v>
      </c>
      <c r="G8" s="14">
        <v>1.8581046617671499</v>
      </c>
      <c r="H8" s="14">
        <v>1.23299707707668</v>
      </c>
      <c r="I8" s="14">
        <v>0.47927973591113499</v>
      </c>
      <c r="J8" s="14">
        <v>1.4960634030719699</v>
      </c>
      <c r="K8" s="14">
        <v>0.37556083286667596</v>
      </c>
      <c r="L8" s="14">
        <v>0.66525868173416802</v>
      </c>
    </row>
    <row r="9" spans="1:12" ht="15" customHeight="1" x14ac:dyDescent="0.25">
      <c r="A9" s="3" t="s">
        <v>300</v>
      </c>
      <c r="B9" s="14">
        <v>0.130250864128373</v>
      </c>
      <c r="C9" s="14">
        <v>2.7908955970429701E-2</v>
      </c>
      <c r="D9" s="14">
        <v>-0.14344668320718901</v>
      </c>
      <c r="E9" s="14">
        <v>0.17440257900099701</v>
      </c>
      <c r="F9" s="14">
        <v>-0.16385989443898</v>
      </c>
      <c r="G9" s="14">
        <v>-4.3565559970743004E-2</v>
      </c>
      <c r="H9" s="14">
        <v>-7.4100691060150298E-2</v>
      </c>
      <c r="I9" s="14">
        <v>-3.5265773500506699E-2</v>
      </c>
      <c r="J9" s="14">
        <v>2.9371925135497998E-2</v>
      </c>
      <c r="K9" s="14">
        <v>0.11300301900873001</v>
      </c>
      <c r="L9" s="14">
        <v>7.0272218020707794E-2</v>
      </c>
    </row>
    <row r="10" spans="1:12" ht="15" customHeight="1" x14ac:dyDescent="0.25">
      <c r="A10" s="44"/>
      <c r="B10" s="16"/>
      <c r="C10" s="16"/>
      <c r="D10" s="16"/>
      <c r="E10" s="16"/>
      <c r="F10" s="16"/>
      <c r="G10" s="16"/>
      <c r="H10" s="16"/>
      <c r="I10" s="16"/>
      <c r="J10" s="16"/>
      <c r="K10" s="16"/>
      <c r="L10" s="16"/>
    </row>
    <row r="11" spans="1:12" x14ac:dyDescent="0.2">
      <c r="A11" s="80" t="s">
        <v>301</v>
      </c>
    </row>
    <row r="12" spans="1:12" x14ac:dyDescent="0.2">
      <c r="A12" s="80" t="s">
        <v>530</v>
      </c>
    </row>
    <row r="13" spans="1:12" x14ac:dyDescent="0.2">
      <c r="A13" s="28"/>
    </row>
  </sheetData>
  <hyperlinks>
    <hyperlink ref="A1" location="contents!A1" display="to contents" xr:uid="{00000000-0004-0000-1500-000000000000}"/>
  </hyperlink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J31"/>
  <sheetViews>
    <sheetView workbookViewId="0">
      <pane xSplit="2" ySplit="4" topLeftCell="C5" activePane="bottomRight" state="frozen"/>
      <selection pane="topRight" activeCell="C1" sqref="C1"/>
      <selection pane="bottomLeft" activeCell="A4" sqref="A4"/>
      <selection pane="bottomRight"/>
    </sheetView>
  </sheetViews>
  <sheetFormatPr defaultColWidth="11.42578125" defaultRowHeight="12.75" x14ac:dyDescent="0.2"/>
  <cols>
    <col min="1" max="1" width="65.7109375" customWidth="1"/>
    <col min="2" max="26" width="7.7109375" customWidth="1"/>
    <col min="27" max="28" width="15.7109375" customWidth="1"/>
    <col min="29" max="50" width="7.7109375" customWidth="1"/>
    <col min="51" max="62" width="8" customWidth="1"/>
  </cols>
  <sheetData>
    <row r="1" spans="1:61" x14ac:dyDescent="0.2">
      <c r="A1" s="1" t="s">
        <v>452</v>
      </c>
    </row>
    <row r="2" spans="1:61" x14ac:dyDescent="0.2">
      <c r="A2" s="13"/>
    </row>
    <row r="3" spans="1:61" ht="33" customHeight="1" x14ac:dyDescent="0.25">
      <c r="A3" s="97" t="s">
        <v>496</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row>
    <row r="4" spans="1:61" ht="15" customHeight="1" x14ac:dyDescent="0.25">
      <c r="A4" s="95"/>
      <c r="B4" s="98">
        <v>1970</v>
      </c>
      <c r="C4" s="98">
        <v>1971</v>
      </c>
      <c r="D4" s="98">
        <v>1972</v>
      </c>
      <c r="E4" s="98">
        <v>1973</v>
      </c>
      <c r="F4" s="98">
        <v>1974</v>
      </c>
      <c r="G4" s="98">
        <v>1975</v>
      </c>
      <c r="H4" s="98">
        <v>1976</v>
      </c>
      <c r="I4" s="98">
        <v>1977</v>
      </c>
      <c r="J4" s="98">
        <v>1978</v>
      </c>
      <c r="K4" s="98">
        <v>1979</v>
      </c>
      <c r="L4" s="98">
        <v>1980</v>
      </c>
      <c r="M4" s="98">
        <v>1981</v>
      </c>
      <c r="N4" s="98">
        <v>1982</v>
      </c>
      <c r="O4" s="98">
        <v>1983</v>
      </c>
      <c r="P4" s="98">
        <v>1984</v>
      </c>
      <c r="Q4" s="98">
        <v>1985</v>
      </c>
      <c r="R4" s="98">
        <v>1986</v>
      </c>
      <c r="S4" s="98">
        <v>1987</v>
      </c>
      <c r="T4" s="98">
        <v>1988</v>
      </c>
      <c r="U4" s="98">
        <v>1989</v>
      </c>
      <c r="V4" s="98">
        <v>1990</v>
      </c>
      <c r="W4" s="98">
        <v>1991</v>
      </c>
      <c r="X4" s="98">
        <v>1992</v>
      </c>
      <c r="Y4" s="98">
        <v>1993</v>
      </c>
      <c r="Z4" s="98">
        <v>1994</v>
      </c>
      <c r="AA4" s="96">
        <v>1995</v>
      </c>
      <c r="AB4" s="96">
        <v>1995</v>
      </c>
      <c r="AC4" s="99">
        <v>1996</v>
      </c>
      <c r="AD4" s="99">
        <v>1997</v>
      </c>
      <c r="AE4" s="99">
        <v>1998</v>
      </c>
      <c r="AF4" s="99">
        <v>1999</v>
      </c>
      <c r="AG4" s="99">
        <v>2000</v>
      </c>
      <c r="AH4" s="99">
        <v>2001</v>
      </c>
      <c r="AI4" s="99">
        <v>2002</v>
      </c>
      <c r="AJ4" s="99">
        <v>2003</v>
      </c>
      <c r="AK4" s="99">
        <v>2004</v>
      </c>
      <c r="AL4" s="99">
        <v>2005</v>
      </c>
      <c r="AM4" s="99">
        <v>2006</v>
      </c>
      <c r="AN4" s="99">
        <v>2007</v>
      </c>
      <c r="AO4" s="99">
        <v>2008</v>
      </c>
      <c r="AP4" s="99">
        <v>2009</v>
      </c>
      <c r="AQ4" s="100">
        <v>2010</v>
      </c>
      <c r="AR4" s="100">
        <v>2011</v>
      </c>
      <c r="AS4" s="100">
        <v>2012</v>
      </c>
      <c r="AT4" s="100">
        <v>2013</v>
      </c>
      <c r="AU4" s="100">
        <v>2014</v>
      </c>
      <c r="AV4" s="100">
        <v>2015</v>
      </c>
      <c r="AW4" s="100">
        <v>2016</v>
      </c>
      <c r="AX4" s="100">
        <v>2017</v>
      </c>
      <c r="AY4" s="95">
        <v>2018</v>
      </c>
      <c r="AZ4" s="95">
        <v>2019</v>
      </c>
      <c r="BA4" s="95">
        <v>2020</v>
      </c>
      <c r="BB4" s="95">
        <v>2021</v>
      </c>
      <c r="BC4" s="95">
        <v>2022</v>
      </c>
      <c r="BD4" s="95">
        <v>2023</v>
      </c>
      <c r="BE4" s="95">
        <v>2024</v>
      </c>
      <c r="BF4" s="95">
        <v>2025</v>
      </c>
      <c r="BG4" s="95">
        <v>2026</v>
      </c>
      <c r="BH4" s="95">
        <v>2027</v>
      </c>
      <c r="BI4" s="95">
        <v>2028</v>
      </c>
    </row>
    <row r="5" spans="1:61" ht="15" customHeight="1" x14ac:dyDescent="0.25">
      <c r="A5" s="20" t="s">
        <v>319</v>
      </c>
      <c r="AA5" s="52" t="s">
        <v>430</v>
      </c>
      <c r="AB5" s="52" t="s">
        <v>431</v>
      </c>
    </row>
    <row r="6" spans="1:61" ht="15" customHeight="1" x14ac:dyDescent="0.2">
      <c r="A6" s="94" t="s">
        <v>318</v>
      </c>
      <c r="B6" s="82"/>
      <c r="C6" s="82"/>
      <c r="D6" s="82"/>
      <c r="E6" s="82"/>
      <c r="F6" s="82"/>
      <c r="G6" s="82"/>
      <c r="H6" s="82"/>
      <c r="I6" s="82"/>
      <c r="J6" s="82"/>
      <c r="K6" s="82"/>
      <c r="L6" s="82"/>
      <c r="M6" s="82"/>
      <c r="N6" s="82"/>
      <c r="O6" s="82"/>
      <c r="P6" s="82"/>
      <c r="Q6" s="82"/>
      <c r="R6" s="83"/>
      <c r="S6" s="83"/>
      <c r="T6" s="83"/>
      <c r="U6" s="83"/>
      <c r="V6" s="83"/>
      <c r="W6" s="83"/>
      <c r="X6" s="83"/>
      <c r="Y6" s="83"/>
      <c r="Z6" s="83"/>
      <c r="AA6" s="83"/>
    </row>
    <row r="7" spans="1:61" ht="15" customHeight="1" x14ac:dyDescent="0.25">
      <c r="A7" s="82" t="s">
        <v>303</v>
      </c>
      <c r="B7" s="84">
        <v>2029.7900000000002</v>
      </c>
      <c r="C7" s="84">
        <v>2080.1636999999996</v>
      </c>
      <c r="D7" s="84">
        <v>2186.7406000000001</v>
      </c>
      <c r="E7" s="84">
        <v>2262.8175000000001</v>
      </c>
      <c r="F7" s="84">
        <v>2370.3924999999999</v>
      </c>
      <c r="G7" s="84">
        <v>2520.0800000000004</v>
      </c>
      <c r="H7" s="84">
        <v>2633.12</v>
      </c>
      <c r="I7" s="84">
        <v>2780.14</v>
      </c>
      <c r="J7" s="84">
        <v>2877.2</v>
      </c>
      <c r="K7" s="84">
        <v>2981.3599999999997</v>
      </c>
      <c r="L7" s="84">
        <v>3059.4</v>
      </c>
      <c r="M7" s="84">
        <v>3240.8800000000006</v>
      </c>
      <c r="N7" s="85">
        <v>3426.3799999999997</v>
      </c>
      <c r="O7" s="85">
        <v>3568.1800000000003</v>
      </c>
      <c r="P7" s="85">
        <v>3664.3199999999997</v>
      </c>
      <c r="Q7" s="85">
        <v>3733.4</v>
      </c>
      <c r="R7" s="84">
        <v>3780.2</v>
      </c>
      <c r="S7" s="84">
        <v>3827.6</v>
      </c>
      <c r="T7" s="84">
        <v>3862.3</v>
      </c>
      <c r="U7" s="84">
        <v>3933.4</v>
      </c>
      <c r="V7" s="84">
        <v>3990.6969999999997</v>
      </c>
      <c r="W7" s="84">
        <v>4020.6469999999999</v>
      </c>
      <c r="X7" s="84">
        <v>4056.1699999999996</v>
      </c>
      <c r="Y7" s="84">
        <v>4141.8</v>
      </c>
      <c r="Z7" s="84">
        <v>4173.3999999999996</v>
      </c>
      <c r="AA7" s="84">
        <v>4180.7208171078164</v>
      </c>
      <c r="AB7" s="19">
        <v>4180.7208171078164</v>
      </c>
      <c r="AC7" s="19">
        <v>4158.5524734814371</v>
      </c>
      <c r="AD7" s="19">
        <v>4127.8159015674082</v>
      </c>
      <c r="AE7" s="19">
        <v>4073.584081</v>
      </c>
      <c r="AF7" s="19">
        <v>4046.6401503000002</v>
      </c>
      <c r="AG7" s="19">
        <v>4028.702401</v>
      </c>
      <c r="AH7" s="19">
        <v>3991.7871030397805</v>
      </c>
      <c r="AI7" s="19">
        <v>4033.4725002570372</v>
      </c>
      <c r="AJ7" s="19">
        <v>4090.377524769272</v>
      </c>
      <c r="AK7" s="19">
        <v>4131.3108851627176</v>
      </c>
      <c r="AL7" s="19">
        <v>4140.9091572872467</v>
      </c>
      <c r="AM7" s="19">
        <v>4110.2462948981474</v>
      </c>
      <c r="AN7" s="19">
        <v>4043.7062381711789</v>
      </c>
      <c r="AO7" s="19">
        <v>4011.8913686801216</v>
      </c>
      <c r="AP7" s="19">
        <v>4122.6368127692494</v>
      </c>
      <c r="AQ7" s="19">
        <v>4260.6836194443176</v>
      </c>
      <c r="AR7" s="19">
        <v>4345.9182069671797</v>
      </c>
      <c r="AS7" s="19">
        <v>4450.4041510391453</v>
      </c>
      <c r="AT7" s="19">
        <v>4614.5868430769733</v>
      </c>
      <c r="AU7" s="19">
        <v>4727.216893479489</v>
      </c>
      <c r="AV7" s="19">
        <v>4784.0196212577312</v>
      </c>
      <c r="AW7" s="19">
        <v>4883.6695801626774</v>
      </c>
      <c r="AX7" s="19">
        <v>4882.2</v>
      </c>
      <c r="AY7" s="19">
        <v>4962.9000000000005</v>
      </c>
      <c r="AZ7" s="19">
        <v>4940.2000000000007</v>
      </c>
      <c r="BA7" s="19">
        <v>5047.1000000000004</v>
      </c>
      <c r="BB7" s="19">
        <v>5098.1000000000004</v>
      </c>
      <c r="BC7" s="19">
        <v>5088.9000000000005</v>
      </c>
      <c r="BD7" s="19">
        <v>5094.6000000000004</v>
      </c>
      <c r="BE7" s="19">
        <v>5158.5</v>
      </c>
      <c r="BF7" s="19">
        <v>5245</v>
      </c>
      <c r="BG7" s="19">
        <v>5340</v>
      </c>
      <c r="BH7" s="19">
        <v>5425</v>
      </c>
      <c r="BI7" s="19">
        <v>5475</v>
      </c>
    </row>
    <row r="8" spans="1:61" ht="15" customHeight="1" x14ac:dyDescent="0.25">
      <c r="A8" s="86" t="s">
        <v>304</v>
      </c>
      <c r="B8" s="84">
        <v>1328.64</v>
      </c>
      <c r="C8" s="84">
        <v>1355.2511999999999</v>
      </c>
      <c r="D8" s="84">
        <v>1382.2655999999999</v>
      </c>
      <c r="E8" s="84">
        <v>1409.28</v>
      </c>
      <c r="F8" s="84">
        <v>1441.28</v>
      </c>
      <c r="G8" s="84">
        <v>1473.28</v>
      </c>
      <c r="H8" s="84">
        <v>1502.72</v>
      </c>
      <c r="I8" s="84">
        <v>1533.44</v>
      </c>
      <c r="J8" s="84">
        <v>1568</v>
      </c>
      <c r="K8" s="84">
        <v>1602.56</v>
      </c>
      <c r="L8" s="84">
        <v>1638.4</v>
      </c>
      <c r="M8" s="84">
        <v>1671.68</v>
      </c>
      <c r="N8" s="85">
        <v>1697.28</v>
      </c>
      <c r="O8" s="85">
        <v>1716.48</v>
      </c>
      <c r="P8" s="85">
        <v>1733.12</v>
      </c>
      <c r="Q8" s="85">
        <v>1781</v>
      </c>
      <c r="R8" s="84">
        <v>1820</v>
      </c>
      <c r="S8" s="84">
        <v>1856.3</v>
      </c>
      <c r="T8" s="84">
        <v>1893.5</v>
      </c>
      <c r="U8" s="84">
        <v>1927.8</v>
      </c>
      <c r="V8" s="84">
        <v>1955.9</v>
      </c>
      <c r="W8" s="84">
        <v>1981.9</v>
      </c>
      <c r="X8" s="84">
        <v>2007.2</v>
      </c>
      <c r="Y8" s="84">
        <v>2032.4</v>
      </c>
      <c r="Z8" s="84">
        <v>2055.5</v>
      </c>
      <c r="AA8" s="84">
        <v>2079.3000000000002</v>
      </c>
      <c r="AB8" s="19">
        <v>2079.3000000000002</v>
      </c>
      <c r="AC8" s="19">
        <v>2103.4</v>
      </c>
      <c r="AD8" s="19">
        <v>2126.6</v>
      </c>
      <c r="AE8" s="19">
        <v>2150.1999999999998</v>
      </c>
      <c r="AF8" s="19">
        <v>2171.4</v>
      </c>
      <c r="AG8" s="19">
        <v>2191.886</v>
      </c>
      <c r="AH8" s="19">
        <v>2212.7804999999998</v>
      </c>
      <c r="AI8" s="19">
        <v>2235.6440000001598</v>
      </c>
      <c r="AJ8" s="19">
        <v>2264.259</v>
      </c>
      <c r="AK8" s="19">
        <v>2299.5129999999999</v>
      </c>
      <c r="AL8" s="19">
        <v>2339.8164999999999</v>
      </c>
      <c r="AM8" s="19">
        <v>2380.4743384100002</v>
      </c>
      <c r="AN8" s="19">
        <v>2426.8930000000701</v>
      </c>
      <c r="AO8" s="19">
        <v>2480.2816233499998</v>
      </c>
      <c r="AP8" s="19">
        <v>2543.6109597899999</v>
      </c>
      <c r="AQ8" s="19">
        <v>2605.200915000029</v>
      </c>
      <c r="AR8" s="19">
        <v>2695.3263078999871</v>
      </c>
      <c r="AS8" s="19">
        <v>2811.041069099977</v>
      </c>
      <c r="AT8" s="19">
        <v>2896.1287417416602</v>
      </c>
      <c r="AU8" s="19">
        <v>2972.7534958976112</v>
      </c>
      <c r="AV8" s="19">
        <v>3043.3313794857668</v>
      </c>
      <c r="AW8" s="19">
        <v>3071.7965196439518</v>
      </c>
      <c r="AX8" s="19">
        <v>3093.7000000000003</v>
      </c>
      <c r="AY8" s="19">
        <v>3113.9</v>
      </c>
      <c r="AZ8" s="19">
        <v>3126.7000000000003</v>
      </c>
      <c r="BA8" s="19">
        <v>3185.2000000000003</v>
      </c>
      <c r="BB8" s="19">
        <v>3240.4</v>
      </c>
      <c r="BC8" s="19">
        <v>3256.9</v>
      </c>
      <c r="BD8" s="19">
        <v>3268.2000000000003</v>
      </c>
      <c r="BE8" s="19">
        <v>3296.4</v>
      </c>
      <c r="BF8" s="19">
        <v>3365</v>
      </c>
      <c r="BG8" s="19">
        <v>3440</v>
      </c>
      <c r="BH8" s="19">
        <v>3515</v>
      </c>
      <c r="BI8" s="19">
        <v>3545</v>
      </c>
    </row>
    <row r="9" spans="1:61" ht="15" customHeight="1" x14ac:dyDescent="0.25">
      <c r="A9" s="86" t="s">
        <v>423</v>
      </c>
      <c r="B9" s="84">
        <v>146.15</v>
      </c>
      <c r="C9" s="84">
        <v>149.11250000000001</v>
      </c>
      <c r="D9" s="84">
        <v>152.07499999999999</v>
      </c>
      <c r="E9" s="84">
        <v>155.03749999999999</v>
      </c>
      <c r="F9" s="84">
        <v>157.01249999999999</v>
      </c>
      <c r="G9" s="84">
        <v>158</v>
      </c>
      <c r="H9" s="84">
        <v>161</v>
      </c>
      <c r="I9" s="84">
        <v>162</v>
      </c>
      <c r="J9" s="84">
        <v>163</v>
      </c>
      <c r="K9" s="84">
        <v>164</v>
      </c>
      <c r="L9" s="84">
        <v>165</v>
      </c>
      <c r="M9" s="84">
        <v>165</v>
      </c>
      <c r="N9" s="85">
        <v>166</v>
      </c>
      <c r="O9" s="85">
        <v>168</v>
      </c>
      <c r="P9" s="85">
        <v>169</v>
      </c>
      <c r="Q9" s="85">
        <v>168</v>
      </c>
      <c r="R9" s="84">
        <v>166</v>
      </c>
      <c r="S9" s="84">
        <v>164.9</v>
      </c>
      <c r="T9" s="84">
        <v>163.6</v>
      </c>
      <c r="U9" s="84">
        <v>172.7</v>
      </c>
      <c r="V9" s="84">
        <v>184.7</v>
      </c>
      <c r="W9" s="84">
        <v>187.8</v>
      </c>
      <c r="X9" s="84">
        <v>188.5</v>
      </c>
      <c r="Y9" s="84">
        <v>188.5</v>
      </c>
      <c r="Z9" s="84">
        <v>188.5</v>
      </c>
      <c r="AA9" s="84">
        <v>187.9748051994963</v>
      </c>
      <c r="AB9" s="19">
        <v>187.9748051994963</v>
      </c>
      <c r="AC9" s="19">
        <v>186.99780013427815</v>
      </c>
      <c r="AD9" s="19">
        <v>179.76801825634465</v>
      </c>
      <c r="AE9" s="19">
        <v>146.51092</v>
      </c>
      <c r="AF9" s="19">
        <v>143.1411493</v>
      </c>
      <c r="AG9" s="19">
        <v>138.4</v>
      </c>
      <c r="AH9" s="19">
        <v>133.96954593579574</v>
      </c>
      <c r="AI9" s="19">
        <v>129.68487271000001</v>
      </c>
      <c r="AJ9" s="19">
        <v>124.91219104</v>
      </c>
      <c r="AK9" s="19">
        <v>119.763804140001</v>
      </c>
      <c r="AL9" s="19">
        <v>113.77578088999999</v>
      </c>
      <c r="AM9" s="19">
        <v>110.20715190999999</v>
      </c>
      <c r="AN9" s="19">
        <v>103</v>
      </c>
      <c r="AO9" s="19">
        <v>96.999999999999801</v>
      </c>
      <c r="AP9" s="19">
        <v>90</v>
      </c>
      <c r="AQ9" s="19">
        <v>83.100000000000506</v>
      </c>
      <c r="AR9" s="19">
        <v>75.772588716196367</v>
      </c>
      <c r="AS9" s="19">
        <v>65.815551721702604</v>
      </c>
      <c r="AT9" s="19">
        <v>52.855798621475003</v>
      </c>
      <c r="AU9" s="19">
        <v>34.8800586965653</v>
      </c>
      <c r="AV9" s="19">
        <v>28.4065131590691</v>
      </c>
      <c r="AW9" s="19">
        <v>27.635066597795198</v>
      </c>
      <c r="AX9" s="19">
        <v>26.1</v>
      </c>
      <c r="AY9" s="19">
        <v>24.400000000000002</v>
      </c>
      <c r="AZ9" s="19">
        <v>22.900000000000002</v>
      </c>
      <c r="BA9" s="19">
        <v>21.3</v>
      </c>
      <c r="BB9" s="19">
        <v>19.5</v>
      </c>
      <c r="BC9" s="19">
        <v>18.600000000000001</v>
      </c>
      <c r="BD9" s="19">
        <v>19.200000000000003</v>
      </c>
      <c r="BE9" s="19">
        <v>17.5</v>
      </c>
      <c r="BF9" s="19">
        <v>15</v>
      </c>
      <c r="BG9" s="19">
        <v>15</v>
      </c>
      <c r="BH9" s="19">
        <v>15</v>
      </c>
      <c r="BI9" s="19">
        <v>15</v>
      </c>
    </row>
    <row r="10" spans="1:61" ht="15" customHeight="1" x14ac:dyDescent="0.25">
      <c r="A10" s="82" t="s">
        <v>305</v>
      </c>
      <c r="B10" s="84">
        <v>218.2</v>
      </c>
      <c r="C10" s="84">
        <v>218.6</v>
      </c>
      <c r="D10" s="84">
        <v>228.5</v>
      </c>
      <c r="E10" s="84">
        <v>241.2</v>
      </c>
      <c r="F10" s="84">
        <v>258</v>
      </c>
      <c r="G10" s="84">
        <v>264.7</v>
      </c>
      <c r="H10" s="84">
        <v>271.3</v>
      </c>
      <c r="I10" s="84">
        <v>274.60000000000002</v>
      </c>
      <c r="J10" s="84">
        <v>287</v>
      </c>
      <c r="K10" s="84">
        <v>291.7</v>
      </c>
      <c r="L10" s="84">
        <v>291.8</v>
      </c>
      <c r="M10" s="84">
        <v>274.60000000000002</v>
      </c>
      <c r="N10" s="85">
        <v>259.3</v>
      </c>
      <c r="O10" s="85">
        <v>247.3</v>
      </c>
      <c r="P10" s="85">
        <v>248.5</v>
      </c>
      <c r="Q10" s="85">
        <v>243.8</v>
      </c>
      <c r="R10" s="84">
        <v>262.10000000000002</v>
      </c>
      <c r="S10" s="84">
        <v>275.8</v>
      </c>
      <c r="T10" s="84">
        <v>287</v>
      </c>
      <c r="U10" s="84">
        <v>315.3</v>
      </c>
      <c r="V10" s="84">
        <v>344.8</v>
      </c>
      <c r="W10" s="84">
        <v>345.1</v>
      </c>
      <c r="X10" s="84">
        <v>340.1</v>
      </c>
      <c r="Y10" s="84">
        <v>342.7</v>
      </c>
      <c r="Z10" s="84">
        <v>291</v>
      </c>
      <c r="AA10" s="84">
        <v>306.10000000000002</v>
      </c>
      <c r="AB10" s="19">
        <v>306.10000000000002</v>
      </c>
      <c r="AC10" s="19">
        <v>288.10000000000002</v>
      </c>
      <c r="AD10" s="19">
        <v>300.8</v>
      </c>
      <c r="AE10" s="19">
        <v>333.7</v>
      </c>
      <c r="AF10" s="19">
        <v>363.3</v>
      </c>
      <c r="AG10" s="19">
        <v>381.4</v>
      </c>
      <c r="AH10" s="19">
        <v>352.45885710398483</v>
      </c>
      <c r="AI10" s="19">
        <v>352.51236416303198</v>
      </c>
      <c r="AJ10" s="19">
        <v>314.86189685167398</v>
      </c>
      <c r="AK10" s="19">
        <v>285.68849426382798</v>
      </c>
      <c r="AL10" s="19">
        <v>279.11657936308001</v>
      </c>
      <c r="AM10" s="19">
        <v>321.24073315078999</v>
      </c>
      <c r="AN10" s="19">
        <v>318.53949898696999</v>
      </c>
      <c r="AO10" s="19">
        <v>305.739075926054</v>
      </c>
      <c r="AP10" s="19">
        <v>312.70569092923199</v>
      </c>
      <c r="AQ10" s="19">
        <v>326.27822505048192</v>
      </c>
      <c r="AR10" s="19">
        <v>323.40217379865811</v>
      </c>
      <c r="AS10" s="19">
        <v>315.27212401997798</v>
      </c>
      <c r="AT10" s="19">
        <v>301.53921356646367</v>
      </c>
      <c r="AU10" s="19">
        <v>295.64713461131481</v>
      </c>
      <c r="AV10" s="19">
        <v>298.43475416359593</v>
      </c>
      <c r="AW10" s="19">
        <v>361.46621871143611</v>
      </c>
      <c r="AX10" s="19">
        <v>374.6</v>
      </c>
      <c r="AY10" s="19">
        <v>405.8</v>
      </c>
      <c r="AZ10" s="19">
        <v>421.6</v>
      </c>
      <c r="BA10" s="19">
        <v>453.90000000000003</v>
      </c>
      <c r="BB10" s="19">
        <v>477.90000000000003</v>
      </c>
      <c r="BC10" s="19">
        <v>527.5</v>
      </c>
      <c r="BD10" s="19">
        <v>523.1</v>
      </c>
      <c r="BE10" s="19">
        <v>529</v>
      </c>
      <c r="BF10" s="19">
        <v>530</v>
      </c>
      <c r="BG10" s="19">
        <v>535</v>
      </c>
      <c r="BH10" s="19">
        <v>535</v>
      </c>
      <c r="BI10" s="19">
        <v>540</v>
      </c>
    </row>
    <row r="11" spans="1:61" ht="15" customHeight="1" x14ac:dyDescent="0.25">
      <c r="A11" s="82" t="s">
        <v>306</v>
      </c>
      <c r="B11" s="84">
        <v>195.6</v>
      </c>
      <c r="C11" s="84">
        <v>210.1</v>
      </c>
      <c r="D11" s="84">
        <v>229.2</v>
      </c>
      <c r="E11" s="84">
        <v>253</v>
      </c>
      <c r="F11" s="84">
        <v>279.89999999999998</v>
      </c>
      <c r="G11" s="84">
        <v>311.3</v>
      </c>
      <c r="H11" s="84">
        <v>359.2</v>
      </c>
      <c r="I11" s="84">
        <v>490.2</v>
      </c>
      <c r="J11" s="84">
        <v>543.1</v>
      </c>
      <c r="K11" s="84">
        <v>572.29999999999995</v>
      </c>
      <c r="L11" s="84">
        <v>610.79999999999995</v>
      </c>
      <c r="M11" s="84">
        <v>637.20000000000005</v>
      </c>
      <c r="N11" s="85">
        <v>650.70000000000005</v>
      </c>
      <c r="O11" s="85">
        <v>665.6</v>
      </c>
      <c r="P11" s="85">
        <v>684.6</v>
      </c>
      <c r="Q11" s="85">
        <v>702.5</v>
      </c>
      <c r="R11" s="84">
        <v>718</v>
      </c>
      <c r="S11" s="84">
        <v>725</v>
      </c>
      <c r="T11" s="84">
        <v>739</v>
      </c>
      <c r="U11" s="84">
        <v>758.4</v>
      </c>
      <c r="V11" s="84">
        <v>790.49699999999996</v>
      </c>
      <c r="W11" s="84">
        <v>801.34699999999998</v>
      </c>
      <c r="X11" s="84">
        <v>805.47</v>
      </c>
      <c r="Y11" s="84">
        <v>805.1</v>
      </c>
      <c r="Z11" s="84">
        <v>788.9</v>
      </c>
      <c r="AA11" s="84">
        <v>752.04601185832007</v>
      </c>
      <c r="AB11" s="19">
        <v>752.04601185832007</v>
      </c>
      <c r="AC11" s="19">
        <v>737.05467316215868</v>
      </c>
      <c r="AD11" s="19">
        <v>742.74788345356387</v>
      </c>
      <c r="AE11" s="19">
        <v>756.97316000000001</v>
      </c>
      <c r="AF11" s="19">
        <v>766.49899999999991</v>
      </c>
      <c r="AG11" s="19">
        <v>788.1164</v>
      </c>
      <c r="AH11" s="19">
        <v>797.56820000000005</v>
      </c>
      <c r="AI11" s="19">
        <v>811.37179635997495</v>
      </c>
      <c r="AJ11" s="19">
        <v>815.74577021093103</v>
      </c>
      <c r="AK11" s="19">
        <v>801.04969787000005</v>
      </c>
      <c r="AL11" s="19">
        <v>777.91738036749996</v>
      </c>
      <c r="AM11" s="19">
        <v>729.87282142735705</v>
      </c>
      <c r="AN11" s="19">
        <v>715.36540585080604</v>
      </c>
      <c r="AO11" s="19">
        <v>706.398836070735</v>
      </c>
      <c r="AP11" s="19">
        <v>701.31499538335095</v>
      </c>
      <c r="AQ11" s="19">
        <v>704.15947939380658</v>
      </c>
      <c r="AR11" s="19">
        <v>700.29630321900493</v>
      </c>
      <c r="AS11" s="19">
        <v>665.74873953081965</v>
      </c>
      <c r="AT11" s="19">
        <v>667.49308914737469</v>
      </c>
      <c r="AU11" s="19">
        <v>671.76120427399758</v>
      </c>
      <c r="AV11" s="19">
        <v>671.68430778263303</v>
      </c>
      <c r="AW11" s="19">
        <v>670.97794186616113</v>
      </c>
      <c r="AX11" s="19">
        <v>673</v>
      </c>
      <c r="AY11" s="19">
        <v>768.40000000000009</v>
      </c>
      <c r="AZ11" s="19">
        <v>779.5</v>
      </c>
      <c r="BA11" s="19">
        <v>779.30000000000007</v>
      </c>
      <c r="BB11" s="19">
        <v>782.7</v>
      </c>
      <c r="BC11" s="19">
        <v>792.30000000000007</v>
      </c>
      <c r="BD11" s="19">
        <v>801.80000000000007</v>
      </c>
      <c r="BE11" s="19">
        <v>818.30000000000007</v>
      </c>
      <c r="BF11" s="19">
        <v>825</v>
      </c>
      <c r="BG11" s="19">
        <v>830</v>
      </c>
      <c r="BH11" s="19">
        <v>835</v>
      </c>
      <c r="BI11" s="19">
        <v>845</v>
      </c>
    </row>
    <row r="12" spans="1:61" ht="15" customHeight="1" x14ac:dyDescent="0.25">
      <c r="A12" s="86" t="s">
        <v>307</v>
      </c>
      <c r="B12" s="84">
        <v>64.2</v>
      </c>
      <c r="C12" s="84">
        <v>64.099999999999994</v>
      </c>
      <c r="D12" s="84">
        <v>99.7</v>
      </c>
      <c r="E12" s="84">
        <v>95.3</v>
      </c>
      <c r="F12" s="84">
        <v>110.2</v>
      </c>
      <c r="G12" s="84">
        <v>158.80000000000001</v>
      </c>
      <c r="H12" s="84">
        <v>167.9</v>
      </c>
      <c r="I12" s="84">
        <v>149.9</v>
      </c>
      <c r="J12" s="84">
        <v>144.1</v>
      </c>
      <c r="K12" s="84">
        <v>169.8</v>
      </c>
      <c r="L12" s="84">
        <v>161.4</v>
      </c>
      <c r="M12" s="84">
        <v>260.39999999999998</v>
      </c>
      <c r="N12" s="85">
        <v>352.1</v>
      </c>
      <c r="O12" s="85">
        <v>368.8</v>
      </c>
      <c r="P12" s="85">
        <v>314.10000000000002</v>
      </c>
      <c r="Q12" s="85">
        <v>266.10000000000002</v>
      </c>
      <c r="R12" s="84">
        <v>231.1</v>
      </c>
      <c r="S12" s="84">
        <v>228</v>
      </c>
      <c r="T12" s="84">
        <v>207.5</v>
      </c>
      <c r="U12" s="84">
        <v>195.7</v>
      </c>
      <c r="V12" s="84">
        <v>184.7</v>
      </c>
      <c r="W12" s="84">
        <v>205.3</v>
      </c>
      <c r="X12" s="84">
        <v>232.8</v>
      </c>
      <c r="Y12" s="84">
        <v>296.5</v>
      </c>
      <c r="Z12" s="84">
        <v>364.2</v>
      </c>
      <c r="AA12" s="84">
        <v>340.40000005000002</v>
      </c>
      <c r="AB12" s="19">
        <v>340.40000005000002</v>
      </c>
      <c r="AC12" s="19">
        <v>336.00000018499998</v>
      </c>
      <c r="AD12" s="19">
        <v>288.99999985750003</v>
      </c>
      <c r="AE12" s="19">
        <v>235.70000100000001</v>
      </c>
      <c r="AF12" s="19">
        <v>193.30000100000001</v>
      </c>
      <c r="AG12" s="19">
        <v>156.70000099999999</v>
      </c>
      <c r="AH12" s="19">
        <v>144.91</v>
      </c>
      <c r="AI12" s="19">
        <v>163.22999999999999</v>
      </c>
      <c r="AJ12" s="19">
        <v>222.89999999999998</v>
      </c>
      <c r="AK12" s="19">
        <v>270.7</v>
      </c>
      <c r="AL12" s="19">
        <v>280.67</v>
      </c>
      <c r="AM12" s="19">
        <v>240.39999999999998</v>
      </c>
      <c r="AN12" s="19">
        <v>184</v>
      </c>
      <c r="AO12" s="19">
        <v>147.90100000000001</v>
      </c>
      <c r="AP12" s="19">
        <v>197.00099999999998</v>
      </c>
      <c r="AQ12" s="19">
        <v>234.4</v>
      </c>
      <c r="AR12" s="19">
        <v>225.4</v>
      </c>
      <c r="AS12" s="19">
        <v>261.59999999999997</v>
      </c>
      <c r="AT12" s="19">
        <v>335</v>
      </c>
      <c r="AU12" s="19">
        <v>363.8</v>
      </c>
      <c r="AV12" s="19">
        <v>339.02100000000002</v>
      </c>
      <c r="AW12" s="19">
        <v>332.72300001000002</v>
      </c>
      <c r="AX12" s="19">
        <v>291</v>
      </c>
      <c r="AY12" s="19">
        <v>245.5</v>
      </c>
      <c r="AZ12" s="19">
        <v>204.60000000000002</v>
      </c>
      <c r="BA12" s="19">
        <v>223.5</v>
      </c>
      <c r="BB12" s="19">
        <v>198.60000000000002</v>
      </c>
      <c r="BC12" s="19">
        <v>135.4</v>
      </c>
      <c r="BD12" s="19">
        <v>129.1</v>
      </c>
      <c r="BE12" s="19">
        <v>138.30000000000001</v>
      </c>
      <c r="BF12" s="19">
        <v>145</v>
      </c>
      <c r="BG12" s="19">
        <v>165</v>
      </c>
      <c r="BH12" s="19">
        <v>170</v>
      </c>
      <c r="BI12" s="19">
        <v>180</v>
      </c>
    </row>
    <row r="13" spans="1:61" ht="15" customHeight="1" x14ac:dyDescent="0.25">
      <c r="A13" s="82" t="s">
        <v>308</v>
      </c>
      <c r="B13" s="84">
        <v>77</v>
      </c>
      <c r="C13" s="84">
        <v>83</v>
      </c>
      <c r="D13" s="84">
        <v>95</v>
      </c>
      <c r="E13" s="84">
        <v>109</v>
      </c>
      <c r="F13" s="84">
        <v>124</v>
      </c>
      <c r="G13" s="84">
        <v>154</v>
      </c>
      <c r="H13" s="84">
        <v>171</v>
      </c>
      <c r="I13" s="84">
        <v>170</v>
      </c>
      <c r="J13" s="84">
        <v>172</v>
      </c>
      <c r="K13" s="84">
        <v>181</v>
      </c>
      <c r="L13" s="84">
        <v>192</v>
      </c>
      <c r="M13" s="84">
        <v>232</v>
      </c>
      <c r="N13" s="85">
        <v>301</v>
      </c>
      <c r="O13" s="85">
        <v>402</v>
      </c>
      <c r="P13" s="85">
        <v>515</v>
      </c>
      <c r="Q13" s="85">
        <v>572</v>
      </c>
      <c r="R13" s="84">
        <v>583</v>
      </c>
      <c r="S13" s="84">
        <v>577.6</v>
      </c>
      <c r="T13" s="84">
        <v>571.70000000000005</v>
      </c>
      <c r="U13" s="84">
        <v>563.5</v>
      </c>
      <c r="V13" s="84">
        <v>530.1</v>
      </c>
      <c r="W13" s="84">
        <v>499.2</v>
      </c>
      <c r="X13" s="84">
        <v>482.1</v>
      </c>
      <c r="Y13" s="84">
        <v>476.6</v>
      </c>
      <c r="Z13" s="84">
        <v>485.3</v>
      </c>
      <c r="AA13" s="84">
        <v>514.9</v>
      </c>
      <c r="AB13" s="19">
        <v>514.9</v>
      </c>
      <c r="AC13" s="19">
        <v>507</v>
      </c>
      <c r="AD13" s="19">
        <v>488.9</v>
      </c>
      <c r="AE13" s="19">
        <v>450.5</v>
      </c>
      <c r="AF13" s="19">
        <v>409</v>
      </c>
      <c r="AG13" s="19">
        <v>372.2</v>
      </c>
      <c r="AH13" s="19">
        <v>350.1</v>
      </c>
      <c r="AI13" s="19">
        <v>341.02946702386998</v>
      </c>
      <c r="AJ13" s="19">
        <v>347.69866666666701</v>
      </c>
      <c r="AK13" s="19">
        <v>354.59588888888902</v>
      </c>
      <c r="AL13" s="19">
        <v>349.61291666666699</v>
      </c>
      <c r="AM13" s="19">
        <v>328.05124999999998</v>
      </c>
      <c r="AN13" s="19">
        <v>295.90833333333296</v>
      </c>
      <c r="AO13" s="19">
        <v>274.57083333333304</v>
      </c>
      <c r="AP13" s="19">
        <v>278.004166666667</v>
      </c>
      <c r="AQ13" s="19">
        <v>307.54500000000002</v>
      </c>
      <c r="AR13" s="19">
        <v>325.72083333333302</v>
      </c>
      <c r="AS13" s="19">
        <v>330.92666666666696</v>
      </c>
      <c r="AT13" s="19">
        <v>361.57</v>
      </c>
      <c r="AU13" s="19">
        <v>388.375</v>
      </c>
      <c r="AV13" s="19">
        <v>403.14166666666659</v>
      </c>
      <c r="AW13" s="19">
        <v>419.07083333333333</v>
      </c>
      <c r="AX13" s="19">
        <v>423.90000000000003</v>
      </c>
      <c r="AY13" s="19">
        <v>404.90000000000003</v>
      </c>
      <c r="AZ13" s="19">
        <v>384.90000000000003</v>
      </c>
      <c r="BA13" s="19">
        <v>383.90000000000003</v>
      </c>
      <c r="BB13" s="19">
        <v>378.90000000000003</v>
      </c>
      <c r="BC13" s="19">
        <v>358.20000000000005</v>
      </c>
      <c r="BD13" s="19">
        <v>353.20000000000005</v>
      </c>
      <c r="BE13" s="19">
        <v>359</v>
      </c>
      <c r="BF13" s="19">
        <v>360</v>
      </c>
      <c r="BG13" s="19">
        <v>355</v>
      </c>
      <c r="BH13" s="19">
        <v>350</v>
      </c>
      <c r="BI13" s="19">
        <v>350</v>
      </c>
    </row>
    <row r="14" spans="1:61" ht="15" customHeight="1" x14ac:dyDescent="0.25">
      <c r="A14" s="82" t="s">
        <v>309</v>
      </c>
      <c r="B14" s="84">
        <v>4720.680336398781</v>
      </c>
      <c r="C14" s="84">
        <v>4764.9795021354885</v>
      </c>
      <c r="D14" s="84">
        <v>4733.8706612426186</v>
      </c>
      <c r="E14" s="84">
        <v>4769.1317796412332</v>
      </c>
      <c r="F14" s="84">
        <v>4782.6849708840055</v>
      </c>
      <c r="G14" s="84">
        <v>4759.3694853041179</v>
      </c>
      <c r="H14" s="84">
        <v>4780.6354648144961</v>
      </c>
      <c r="I14" s="84">
        <v>4803.3868852633304</v>
      </c>
      <c r="J14" s="84">
        <v>4836.9193515039469</v>
      </c>
      <c r="K14" s="84">
        <v>4922.9188952538852</v>
      </c>
      <c r="L14" s="84">
        <v>4987.7520164181369</v>
      </c>
      <c r="M14" s="84">
        <v>4955.8604711617672</v>
      </c>
      <c r="N14" s="85">
        <v>4858.9097555744802</v>
      </c>
      <c r="O14" s="85">
        <v>4788.0458557644943</v>
      </c>
      <c r="P14" s="85">
        <v>4801.7414335429166</v>
      </c>
      <c r="Q14" s="85">
        <v>4897.0737258730251</v>
      </c>
      <c r="R14" s="84">
        <v>4995.7063078146102</v>
      </c>
      <c r="S14" s="84">
        <v>5068.9505954556253</v>
      </c>
      <c r="T14" s="84">
        <v>5141.3537444705835</v>
      </c>
      <c r="U14" s="84">
        <v>5234.5073867672518</v>
      </c>
      <c r="V14" s="84">
        <v>5350.5961830329061</v>
      </c>
      <c r="W14" s="84">
        <v>5424.6738928959021</v>
      </c>
      <c r="X14" s="84">
        <v>5505.3947959781981</v>
      </c>
      <c r="Y14" s="84">
        <v>5509.4010539303918</v>
      </c>
      <c r="Z14" s="84">
        <v>5561.772730518509</v>
      </c>
      <c r="AA14" s="84">
        <v>5653.186183215159</v>
      </c>
      <c r="AB14" s="19">
        <v>5653.186183215159</v>
      </c>
      <c r="AC14" s="19">
        <v>5810.2547145455246</v>
      </c>
      <c r="AD14" s="19">
        <v>5985.4206524612846</v>
      </c>
      <c r="AE14" s="19">
        <v>6130.7415168946682</v>
      </c>
      <c r="AF14" s="19">
        <v>6265.4566417931446</v>
      </c>
      <c r="AG14" s="19">
        <v>6346.8092509481103</v>
      </c>
      <c r="AH14" s="19">
        <v>6479.9520570520617</v>
      </c>
      <c r="AI14" s="19">
        <v>6466.8836905957896</v>
      </c>
      <c r="AJ14" s="19">
        <v>6425.4414388161804</v>
      </c>
      <c r="AK14" s="19">
        <v>6407.3595401528901</v>
      </c>
      <c r="AL14" s="19">
        <v>6432.4199898976103</v>
      </c>
      <c r="AM14" s="19">
        <v>6538.4246764851496</v>
      </c>
      <c r="AN14" s="19">
        <v>6732.1811922258503</v>
      </c>
      <c r="AO14" s="19">
        <v>6875.1944754952001</v>
      </c>
      <c r="AP14" s="19">
        <v>6786.0464986869902</v>
      </c>
      <c r="AQ14" s="19">
        <v>6729.4377869432283</v>
      </c>
      <c r="AR14" s="19">
        <v>6775.139513287967</v>
      </c>
      <c r="AS14" s="19">
        <v>6739.7723356182814</v>
      </c>
      <c r="AT14" s="19">
        <v>6635.5498316895109</v>
      </c>
      <c r="AU14" s="19">
        <v>6631.729388519454</v>
      </c>
      <c r="AV14" s="19">
        <v>6716.1306088959154</v>
      </c>
      <c r="AW14" s="19">
        <v>6798.4439667286624</v>
      </c>
      <c r="AX14" s="19">
        <v>6952.6</v>
      </c>
      <c r="AY14" s="19">
        <v>7158.6</v>
      </c>
      <c r="AZ14" s="19">
        <v>7344.7000000000007</v>
      </c>
      <c r="BA14" s="19">
        <v>7173.2000000000007</v>
      </c>
      <c r="BB14" s="19">
        <v>7387.4000000000005</v>
      </c>
      <c r="BC14" s="19">
        <v>7563.8</v>
      </c>
      <c r="BD14" s="19">
        <v>7674.3</v>
      </c>
      <c r="BE14" s="19">
        <v>7728.3</v>
      </c>
      <c r="BF14" s="19">
        <v>7745</v>
      </c>
      <c r="BG14" s="19">
        <v>7765</v>
      </c>
      <c r="BH14" s="19">
        <v>7775</v>
      </c>
      <c r="BI14" s="19">
        <v>7775</v>
      </c>
    </row>
    <row r="15" spans="1:61" ht="15" customHeight="1" x14ac:dyDescent="0.25">
      <c r="A15" s="87"/>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19"/>
      <c r="AC15" s="19"/>
      <c r="AD15" s="19"/>
      <c r="AE15" s="19"/>
      <c r="AF15" s="19"/>
      <c r="AG15" s="19"/>
      <c r="AH15" s="19"/>
      <c r="AI15" s="19"/>
      <c r="AJ15" s="19"/>
      <c r="AK15" s="19"/>
      <c r="AL15" s="19"/>
      <c r="AM15" s="19"/>
      <c r="AN15" s="19"/>
      <c r="AO15" s="19"/>
      <c r="AP15" s="19"/>
      <c r="AQ15" s="19"/>
      <c r="AR15" s="19"/>
      <c r="AS15" s="19"/>
      <c r="AT15" s="19"/>
      <c r="AU15" s="19"/>
      <c r="AV15" s="19"/>
      <c r="AW15" s="19"/>
      <c r="AX15" s="19"/>
    </row>
    <row r="16" spans="1:61" ht="15" customHeight="1" x14ac:dyDescent="0.25">
      <c r="A16" s="82" t="s">
        <v>310</v>
      </c>
      <c r="B16" s="88">
        <v>42.997827756929759</v>
      </c>
      <c r="C16" s="88">
        <v>43.655249703965083</v>
      </c>
      <c r="D16" s="88">
        <v>46.193501185053314</v>
      </c>
      <c r="E16" s="88">
        <v>47.447158194698169</v>
      </c>
      <c r="F16" s="88">
        <v>49.561961835882109</v>
      </c>
      <c r="G16" s="88">
        <v>52.949870939447983</v>
      </c>
      <c r="H16" s="88">
        <v>55.078870149790291</v>
      </c>
      <c r="I16" s="88">
        <v>57.878744028081499</v>
      </c>
      <c r="J16" s="88">
        <v>59.484142507056482</v>
      </c>
      <c r="K16" s="88">
        <v>60.560818966046462</v>
      </c>
      <c r="L16" s="88">
        <v>61.338253985551042</v>
      </c>
      <c r="M16" s="88">
        <v>65.394900015017257</v>
      </c>
      <c r="N16" s="89">
        <v>70.517465282597968</v>
      </c>
      <c r="O16" s="89">
        <v>74.52267809223558</v>
      </c>
      <c r="P16" s="89">
        <v>76.312313995139846</v>
      </c>
      <c r="Q16" s="89">
        <v>76.237365598052719</v>
      </c>
      <c r="R16" s="88">
        <v>75.668979861501555</v>
      </c>
      <c r="S16" s="88">
        <v>75.510698475370603</v>
      </c>
      <c r="T16" s="88">
        <v>75.122238071127114</v>
      </c>
      <c r="U16" s="88">
        <v>75.143651720572038</v>
      </c>
      <c r="V16" s="88">
        <v>74.584155923684975</v>
      </c>
      <c r="W16" s="88">
        <v>74.11776411602176</v>
      </c>
      <c r="X16" s="88">
        <v>73.676278456235579</v>
      </c>
      <c r="Y16" s="88">
        <v>75.176955887886422</v>
      </c>
      <c r="Z16" s="88">
        <v>75.037226478165081</v>
      </c>
      <c r="AA16" s="88">
        <v>73.953354473283923</v>
      </c>
      <c r="AB16" s="14">
        <v>73.953354473283923</v>
      </c>
      <c r="AC16" s="14">
        <v>71.57263627480603</v>
      </c>
      <c r="AD16" s="14">
        <v>68.964507947657708</v>
      </c>
      <c r="AE16" s="14">
        <v>66.445210090399371</v>
      </c>
      <c r="AF16" s="14">
        <v>64.586515902245083</v>
      </c>
      <c r="AG16" s="14">
        <v>63.476027744148396</v>
      </c>
      <c r="AH16" s="14">
        <v>61.60210859423816</v>
      </c>
      <c r="AI16" s="14">
        <v>62.371192884179372</v>
      </c>
      <c r="AJ16" s="14">
        <v>63.659089631713783</v>
      </c>
      <c r="AK16" s="14">
        <v>64.477587987268421</v>
      </c>
      <c r="AL16" s="14">
        <v>64.375603020180918</v>
      </c>
      <c r="AM16" s="14">
        <v>62.862944795866113</v>
      </c>
      <c r="AN16" s="14">
        <v>60.065320922151457</v>
      </c>
      <c r="AO16" s="14">
        <v>58.353132889250482</v>
      </c>
      <c r="AP16" s="14">
        <v>60.751673504844462</v>
      </c>
      <c r="AQ16" s="14">
        <v>63.314109652831576</v>
      </c>
      <c r="AR16" s="14">
        <v>64.145073299872323</v>
      </c>
      <c r="AS16" s="14">
        <v>66.031965612839684</v>
      </c>
      <c r="AT16" s="14">
        <v>69.543398213046501</v>
      </c>
      <c r="AU16" s="14">
        <v>71.281812277549051</v>
      </c>
      <c r="AV16" s="14">
        <v>71.231783594574708</v>
      </c>
      <c r="AW16" s="14">
        <v>71.83510821098443</v>
      </c>
      <c r="AX16" s="14">
        <v>70.221212208382468</v>
      </c>
      <c r="AY16" s="14">
        <v>69.3</v>
      </c>
      <c r="AZ16" s="14">
        <v>67.3</v>
      </c>
      <c r="BA16" s="14">
        <v>70.400000000000006</v>
      </c>
      <c r="BB16" s="14">
        <v>69</v>
      </c>
      <c r="BC16" s="14">
        <v>67.3</v>
      </c>
      <c r="BD16" s="14">
        <v>66.400000000000006</v>
      </c>
      <c r="BE16" s="14">
        <v>66.7</v>
      </c>
      <c r="BF16" s="14">
        <v>67.7</v>
      </c>
      <c r="BG16" s="14">
        <v>68.8</v>
      </c>
      <c r="BH16" s="14">
        <v>69.8</v>
      </c>
      <c r="BI16" s="14">
        <v>70.400000000000006</v>
      </c>
    </row>
    <row r="17" spans="1:62" ht="15" customHeight="1" x14ac:dyDescent="0.2">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row>
    <row r="18" spans="1:62" ht="15" customHeight="1" x14ac:dyDescent="0.2">
      <c r="A18" s="90" t="s">
        <v>317</v>
      </c>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row>
    <row r="19" spans="1:62" ht="15" customHeight="1" x14ac:dyDescent="0.2">
      <c r="A19" s="81" t="s">
        <v>311</v>
      </c>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row>
    <row r="20" spans="1:62" ht="15" customHeight="1" x14ac:dyDescent="0.25">
      <c r="A20" s="82" t="s">
        <v>312</v>
      </c>
      <c r="B20" s="91" t="s">
        <v>231</v>
      </c>
      <c r="C20" s="91" t="s">
        <v>231</v>
      </c>
      <c r="D20" s="91" t="s">
        <v>231</v>
      </c>
      <c r="E20" s="91" t="s">
        <v>231</v>
      </c>
      <c r="F20" s="91" t="s">
        <v>231</v>
      </c>
      <c r="G20" s="91" t="s">
        <v>231</v>
      </c>
      <c r="H20" s="91" t="s">
        <v>231</v>
      </c>
      <c r="I20" s="91" t="s">
        <v>231</v>
      </c>
      <c r="J20" s="91" t="s">
        <v>231</v>
      </c>
      <c r="K20" s="91" t="s">
        <v>231</v>
      </c>
      <c r="L20" s="91" t="s">
        <v>231</v>
      </c>
      <c r="M20" s="91" t="s">
        <v>231</v>
      </c>
      <c r="N20" s="91" t="s">
        <v>231</v>
      </c>
      <c r="O20" s="91" t="s">
        <v>231</v>
      </c>
      <c r="P20" s="91" t="s">
        <v>231</v>
      </c>
      <c r="Q20" s="91" t="s">
        <v>231</v>
      </c>
      <c r="R20" s="91" t="s">
        <v>231</v>
      </c>
      <c r="S20" s="91" t="s">
        <v>231</v>
      </c>
      <c r="T20" s="91" t="s">
        <v>231</v>
      </c>
      <c r="U20" s="91" t="s">
        <v>231</v>
      </c>
      <c r="V20" s="91" t="s">
        <v>231</v>
      </c>
      <c r="W20" s="91" t="s">
        <v>231</v>
      </c>
      <c r="X20" s="91" t="s">
        <v>231</v>
      </c>
      <c r="Y20" s="91" t="s">
        <v>231</v>
      </c>
      <c r="Z20" s="91" t="s">
        <v>231</v>
      </c>
      <c r="AA20" s="91" t="s">
        <v>231</v>
      </c>
      <c r="AB20" s="15">
        <v>-0.25</v>
      </c>
      <c r="AC20" s="15">
        <v>-0.25</v>
      </c>
      <c r="AD20" s="15">
        <v>-0.75</v>
      </c>
      <c r="AE20" s="15">
        <v>-0.5</v>
      </c>
      <c r="AF20" s="15">
        <v>0</v>
      </c>
      <c r="AG20" s="15">
        <v>1.25</v>
      </c>
      <c r="AH20" s="15">
        <v>2.25</v>
      </c>
      <c r="AI20" s="15">
        <v>3.75</v>
      </c>
      <c r="AJ20" s="15">
        <v>4.25</v>
      </c>
      <c r="AK20" s="15">
        <v>4</v>
      </c>
      <c r="AL20" s="15">
        <v>2.75</v>
      </c>
      <c r="AM20" s="15">
        <v>2.25</v>
      </c>
      <c r="AN20" s="15">
        <v>1.75</v>
      </c>
      <c r="AO20" s="15">
        <v>1.25</v>
      </c>
      <c r="AP20" s="15">
        <v>1.75</v>
      </c>
      <c r="AQ20" s="15">
        <v>3</v>
      </c>
      <c r="AR20" s="15">
        <v>3</v>
      </c>
      <c r="AS20" s="15">
        <v>3.75</v>
      </c>
      <c r="AT20" s="15">
        <v>2.75</v>
      </c>
      <c r="AU20" s="15">
        <v>1.75</v>
      </c>
      <c r="AV20" s="15">
        <v>2</v>
      </c>
      <c r="AW20" s="15">
        <v>4</v>
      </c>
      <c r="AX20" s="15">
        <v>6.25</v>
      </c>
      <c r="AY20" s="140">
        <v>9.25</v>
      </c>
      <c r="AZ20" s="140">
        <v>12.75</v>
      </c>
      <c r="BA20" s="140">
        <v>15.75</v>
      </c>
      <c r="BB20" s="140">
        <v>20.25</v>
      </c>
      <c r="BC20" s="140">
        <v>24.75</v>
      </c>
      <c r="BD20" s="140">
        <v>28.25</v>
      </c>
      <c r="BE20" s="140">
        <v>33.5</v>
      </c>
      <c r="BF20" s="140">
        <v>39.5</v>
      </c>
      <c r="BG20" s="140">
        <v>45.25</v>
      </c>
      <c r="BH20" s="140">
        <v>51.5</v>
      </c>
      <c r="BI20" s="140">
        <v>57.5</v>
      </c>
    </row>
    <row r="21" spans="1:62" ht="15" customHeight="1" x14ac:dyDescent="0.25">
      <c r="A21" s="82" t="s">
        <v>313</v>
      </c>
      <c r="B21" s="91" t="s">
        <v>231</v>
      </c>
      <c r="C21" s="91" t="s">
        <v>231</v>
      </c>
      <c r="D21" s="91" t="s">
        <v>231</v>
      </c>
      <c r="E21" s="91" t="s">
        <v>231</v>
      </c>
      <c r="F21" s="91" t="s">
        <v>231</v>
      </c>
      <c r="G21" s="91" t="s">
        <v>231</v>
      </c>
      <c r="H21" s="91" t="s">
        <v>231</v>
      </c>
      <c r="I21" s="91" t="s">
        <v>231</v>
      </c>
      <c r="J21" s="91" t="s">
        <v>231</v>
      </c>
      <c r="K21" s="91" t="s">
        <v>231</v>
      </c>
      <c r="L21" s="91" t="s">
        <v>231</v>
      </c>
      <c r="M21" s="91" t="s">
        <v>231</v>
      </c>
      <c r="N21" s="91" t="s">
        <v>231</v>
      </c>
      <c r="O21" s="91" t="s">
        <v>231</v>
      </c>
      <c r="P21" s="91" t="s">
        <v>231</v>
      </c>
      <c r="Q21" s="91" t="s">
        <v>231</v>
      </c>
      <c r="R21" s="91" t="s">
        <v>231</v>
      </c>
      <c r="S21" s="91" t="s">
        <v>231</v>
      </c>
      <c r="T21" s="91" t="s">
        <v>231</v>
      </c>
      <c r="U21" s="91" t="s">
        <v>231</v>
      </c>
      <c r="V21" s="91" t="s">
        <v>231</v>
      </c>
      <c r="W21" s="91" t="s">
        <v>231</v>
      </c>
      <c r="X21" s="91" t="s">
        <v>231</v>
      </c>
      <c r="Y21" s="91" t="s">
        <v>231</v>
      </c>
      <c r="Z21" s="91" t="s">
        <v>231</v>
      </c>
      <c r="AA21" s="91" t="s">
        <v>231</v>
      </c>
      <c r="AB21" s="15">
        <v>-2</v>
      </c>
      <c r="AC21" s="15">
        <v>-2.5</v>
      </c>
      <c r="AD21" s="15">
        <v>-2.25</v>
      </c>
      <c r="AE21" s="15">
        <v>-1.25</v>
      </c>
      <c r="AF21" s="15">
        <v>0.25</v>
      </c>
      <c r="AG21" s="15">
        <v>2.5</v>
      </c>
      <c r="AH21" s="15">
        <v>5</v>
      </c>
      <c r="AI21" s="15">
        <v>4.5</v>
      </c>
      <c r="AJ21" s="15">
        <v>4.25</v>
      </c>
      <c r="AK21" s="15">
        <v>4.25</v>
      </c>
      <c r="AL21" s="15">
        <v>4.5</v>
      </c>
      <c r="AM21" s="15">
        <v>4.5</v>
      </c>
      <c r="AN21" s="15">
        <v>5.5</v>
      </c>
      <c r="AO21" s="15">
        <v>7.5</v>
      </c>
      <c r="AP21" s="15">
        <v>4.75</v>
      </c>
      <c r="AQ21" s="15">
        <v>0.75</v>
      </c>
      <c r="AR21" s="15">
        <v>-2.75</v>
      </c>
      <c r="AS21" s="15">
        <v>-6</v>
      </c>
      <c r="AT21" s="15">
        <v>-10.25</v>
      </c>
      <c r="AU21" s="15">
        <v>-12.75</v>
      </c>
      <c r="AV21" s="15">
        <v>-15</v>
      </c>
      <c r="AW21" s="15">
        <v>-16</v>
      </c>
      <c r="AX21" s="15">
        <v>-15.5</v>
      </c>
      <c r="AY21" s="140">
        <v>-13.75</v>
      </c>
      <c r="AZ21" s="140">
        <v>-9.5</v>
      </c>
      <c r="BA21" s="140">
        <v>-9.5</v>
      </c>
      <c r="BB21" s="140">
        <v>-9</v>
      </c>
      <c r="BC21" s="140">
        <v>-4.25</v>
      </c>
      <c r="BD21" s="140">
        <v>0.5</v>
      </c>
      <c r="BE21" s="140">
        <v>5.75</v>
      </c>
      <c r="BF21" s="140">
        <v>11.25</v>
      </c>
      <c r="BG21" s="140">
        <v>16.25</v>
      </c>
      <c r="BH21" s="140">
        <v>21.75</v>
      </c>
      <c r="BI21" s="140">
        <v>26.75</v>
      </c>
    </row>
    <row r="22" spans="1:62" ht="15" customHeight="1" x14ac:dyDescent="0.25">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15"/>
      <c r="AC22" s="15"/>
      <c r="AD22" s="15"/>
      <c r="AE22" s="15"/>
      <c r="AF22" s="15"/>
      <c r="AG22" s="15"/>
      <c r="AH22" s="15"/>
      <c r="AI22" s="15"/>
      <c r="AJ22" s="15"/>
      <c r="AK22" s="15"/>
      <c r="AL22" s="15"/>
      <c r="AM22" s="15"/>
      <c r="AN22" s="15"/>
      <c r="AO22" s="15"/>
      <c r="AP22" s="15"/>
      <c r="AQ22" s="15"/>
      <c r="AR22" s="15"/>
      <c r="AS22" s="15"/>
      <c r="AT22" s="15"/>
      <c r="AU22" s="15"/>
      <c r="AV22" s="15"/>
      <c r="AW22" s="15"/>
      <c r="AX22" s="15"/>
    </row>
    <row r="23" spans="1:62" ht="15" customHeight="1" x14ac:dyDescent="0.25">
      <c r="A23" s="81" t="s">
        <v>314</v>
      </c>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15"/>
      <c r="AC23" s="15"/>
      <c r="AD23" s="15"/>
      <c r="AE23" s="15"/>
      <c r="AF23" s="15"/>
      <c r="AG23" s="15"/>
      <c r="AH23" s="15"/>
      <c r="AI23" s="15"/>
      <c r="AJ23" s="15"/>
      <c r="AK23" s="15"/>
      <c r="AL23" s="15"/>
      <c r="AM23" s="15"/>
      <c r="AN23" s="15"/>
      <c r="AO23" s="15"/>
      <c r="AP23" s="15"/>
      <c r="AQ23" s="15"/>
      <c r="AR23" s="15"/>
      <c r="AS23" s="15"/>
      <c r="AT23" s="15"/>
      <c r="AU23" s="15"/>
      <c r="AV23" s="15"/>
      <c r="AW23" s="15"/>
      <c r="AX23" s="15"/>
    </row>
    <row r="24" spans="1:62" ht="15" customHeight="1" x14ac:dyDescent="0.25">
      <c r="A24" s="82" t="s">
        <v>315</v>
      </c>
      <c r="B24" s="91" t="s">
        <v>231</v>
      </c>
      <c r="C24" s="91" t="s">
        <v>231</v>
      </c>
      <c r="D24" s="91" t="s">
        <v>231</v>
      </c>
      <c r="E24" s="91" t="s">
        <v>231</v>
      </c>
      <c r="F24" s="91" t="s">
        <v>231</v>
      </c>
      <c r="G24" s="91" t="s">
        <v>231</v>
      </c>
      <c r="H24" s="91" t="s">
        <v>231</v>
      </c>
      <c r="I24" s="91" t="s">
        <v>231</v>
      </c>
      <c r="J24" s="91" t="s">
        <v>231</v>
      </c>
      <c r="K24" s="91" t="s">
        <v>231</v>
      </c>
      <c r="L24" s="91" t="s">
        <v>231</v>
      </c>
      <c r="M24" s="91" t="s">
        <v>231</v>
      </c>
      <c r="N24" s="91" t="s">
        <v>231</v>
      </c>
      <c r="O24" s="91" t="s">
        <v>231</v>
      </c>
      <c r="P24" s="91" t="s">
        <v>231</v>
      </c>
      <c r="Q24" s="91" t="s">
        <v>231</v>
      </c>
      <c r="R24" s="91" t="s">
        <v>231</v>
      </c>
      <c r="S24" s="91" t="s">
        <v>231</v>
      </c>
      <c r="T24" s="91" t="s">
        <v>231</v>
      </c>
      <c r="U24" s="91" t="s">
        <v>231</v>
      </c>
      <c r="V24" s="91" t="s">
        <v>231</v>
      </c>
      <c r="W24" s="91" t="s">
        <v>231</v>
      </c>
      <c r="X24" s="91" t="s">
        <v>231</v>
      </c>
      <c r="Y24" s="91" t="s">
        <v>231</v>
      </c>
      <c r="Z24" s="91" t="s">
        <v>231</v>
      </c>
      <c r="AA24" s="91" t="s">
        <v>231</v>
      </c>
      <c r="AB24" s="15">
        <v>-0.5</v>
      </c>
      <c r="AC24" s="15">
        <v>0</v>
      </c>
      <c r="AD24" s="15">
        <v>0</v>
      </c>
      <c r="AE24" s="15">
        <v>0</v>
      </c>
      <c r="AF24" s="15">
        <v>0.75</v>
      </c>
      <c r="AG24" s="15">
        <v>0.75</v>
      </c>
      <c r="AH24" s="15">
        <v>-1.5</v>
      </c>
      <c r="AI24" s="15">
        <v>-2.5</v>
      </c>
      <c r="AJ24" s="15">
        <v>-2.75</v>
      </c>
      <c r="AK24" s="15">
        <v>-0.75</v>
      </c>
      <c r="AL24" s="15">
        <v>0.25</v>
      </c>
      <c r="AM24" s="15">
        <v>0.25</v>
      </c>
      <c r="AN24" s="15">
        <v>0.75</v>
      </c>
      <c r="AO24" s="15">
        <v>-0.75</v>
      </c>
      <c r="AP24" s="15">
        <v>-4</v>
      </c>
      <c r="AQ24" s="15">
        <v>-7.25</v>
      </c>
      <c r="AR24" s="15">
        <v>-10.5</v>
      </c>
      <c r="AS24" s="15">
        <v>-15</v>
      </c>
      <c r="AT24" s="15">
        <v>-18.25</v>
      </c>
      <c r="AU24" s="15">
        <v>-21</v>
      </c>
      <c r="AV24" s="15">
        <v>-20.5</v>
      </c>
      <c r="AW24" s="15">
        <v>-17.25</v>
      </c>
      <c r="AX24" s="15">
        <v>-15.75</v>
      </c>
      <c r="AY24" s="15">
        <v>-14.5</v>
      </c>
      <c r="AZ24" s="15">
        <v>-15.25</v>
      </c>
      <c r="BA24" s="15">
        <v>-15</v>
      </c>
      <c r="BB24" s="15">
        <v>-14.5</v>
      </c>
      <c r="BC24" s="15">
        <v>-13.5</v>
      </c>
      <c r="BD24" s="15">
        <v>-14.25</v>
      </c>
      <c r="BE24" s="15">
        <v>-14.25</v>
      </c>
      <c r="BF24" s="15">
        <v>-14.25</v>
      </c>
      <c r="BG24" s="15">
        <v>-14.25</v>
      </c>
      <c r="BH24" s="15">
        <v>-14.25</v>
      </c>
      <c r="BI24" s="15">
        <v>-14.25</v>
      </c>
      <c r="BJ24" s="19"/>
    </row>
    <row r="25" spans="1:62" ht="15" customHeight="1" x14ac:dyDescent="0.25">
      <c r="A25" s="82" t="s">
        <v>316</v>
      </c>
      <c r="B25" s="91" t="s">
        <v>231</v>
      </c>
      <c r="C25" s="91" t="s">
        <v>231</v>
      </c>
      <c r="D25" s="91" t="s">
        <v>231</v>
      </c>
      <c r="E25" s="91" t="s">
        <v>231</v>
      </c>
      <c r="F25" s="91" t="s">
        <v>231</v>
      </c>
      <c r="G25" s="91" t="s">
        <v>231</v>
      </c>
      <c r="H25" s="91" t="s">
        <v>231</v>
      </c>
      <c r="I25" s="91" t="s">
        <v>231</v>
      </c>
      <c r="J25" s="91" t="s">
        <v>231</v>
      </c>
      <c r="K25" s="91" t="s">
        <v>231</v>
      </c>
      <c r="L25" s="91" t="s">
        <v>231</v>
      </c>
      <c r="M25" s="91" t="s">
        <v>231</v>
      </c>
      <c r="N25" s="91" t="s">
        <v>231</v>
      </c>
      <c r="O25" s="91" t="s">
        <v>231</v>
      </c>
      <c r="P25" s="91" t="s">
        <v>231</v>
      </c>
      <c r="Q25" s="91" t="s">
        <v>231</v>
      </c>
      <c r="R25" s="91" t="s">
        <v>231</v>
      </c>
      <c r="S25" s="91" t="s">
        <v>231</v>
      </c>
      <c r="T25" s="91" t="s">
        <v>231</v>
      </c>
      <c r="U25" s="91" t="s">
        <v>231</v>
      </c>
      <c r="V25" s="91" t="s">
        <v>231</v>
      </c>
      <c r="W25" s="91" t="s">
        <v>231</v>
      </c>
      <c r="X25" s="91" t="s">
        <v>231</v>
      </c>
      <c r="Y25" s="91" t="s">
        <v>231</v>
      </c>
      <c r="Z25" s="91" t="s">
        <v>231</v>
      </c>
      <c r="AA25" s="91" t="s">
        <v>231</v>
      </c>
      <c r="AB25" s="15">
        <v>-1.25</v>
      </c>
      <c r="AC25" s="15">
        <v>-1.25</v>
      </c>
      <c r="AD25" s="15">
        <v>-1.75</v>
      </c>
      <c r="AE25" s="15">
        <v>-1.75</v>
      </c>
      <c r="AF25" s="15">
        <v>-1.25</v>
      </c>
      <c r="AG25" s="15">
        <v>0</v>
      </c>
      <c r="AH25" s="15">
        <v>0.25</v>
      </c>
      <c r="AI25" s="15">
        <v>-2</v>
      </c>
      <c r="AJ25" s="15">
        <v>-2.25</v>
      </c>
      <c r="AK25" s="15">
        <v>-3.75</v>
      </c>
      <c r="AL25" s="15">
        <v>-5.75</v>
      </c>
      <c r="AM25" s="15">
        <v>-7.25</v>
      </c>
      <c r="AN25" s="15">
        <v>-7.5</v>
      </c>
      <c r="AO25" s="15">
        <v>-6.75</v>
      </c>
      <c r="AP25" s="15">
        <v>-9.25</v>
      </c>
      <c r="AQ25" s="15">
        <v>-5.25</v>
      </c>
      <c r="AR25" s="15">
        <v>-4.5</v>
      </c>
      <c r="AS25" s="15">
        <v>-3.5</v>
      </c>
      <c r="AT25" s="15">
        <v>-1.5</v>
      </c>
      <c r="AU25" s="15">
        <v>-1.5</v>
      </c>
      <c r="AV25" s="15">
        <v>-2.5</v>
      </c>
      <c r="AW25" s="15">
        <v>-0.75</v>
      </c>
      <c r="AX25" s="15">
        <v>-0.25</v>
      </c>
      <c r="AY25" s="15">
        <v>0</v>
      </c>
      <c r="AZ25" s="15">
        <v>0</v>
      </c>
      <c r="BA25" s="15">
        <v>-0.75</v>
      </c>
      <c r="BB25" s="15">
        <v>-1.25</v>
      </c>
      <c r="BC25" s="15">
        <v>-0.5</v>
      </c>
      <c r="BD25" s="15">
        <v>0.25</v>
      </c>
      <c r="BE25" s="15">
        <v>-0.5</v>
      </c>
      <c r="BF25" s="15">
        <v>-1</v>
      </c>
      <c r="BG25" s="15">
        <v>-1</v>
      </c>
      <c r="BH25" s="15">
        <v>-1</v>
      </c>
      <c r="BI25" s="15">
        <v>-0.75</v>
      </c>
    </row>
    <row r="26" spans="1:62" ht="15" customHeight="1" x14ac:dyDescent="0.25">
      <c r="A26" s="92"/>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141"/>
      <c r="AZ26" s="141"/>
      <c r="BA26" s="141"/>
      <c r="BB26" s="141"/>
      <c r="BC26" s="141"/>
      <c r="BD26" s="141"/>
      <c r="BE26" s="142"/>
      <c r="BF26" s="142"/>
      <c r="BG26" s="142"/>
      <c r="BH26" s="142"/>
      <c r="BI26" s="142"/>
    </row>
    <row r="27" spans="1:62" ht="15" customHeight="1" x14ac:dyDescent="0.25">
      <c r="A27" s="9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row>
    <row r="28" spans="1:62" ht="15" customHeight="1" x14ac:dyDescent="0.25">
      <c r="A28" s="93"/>
      <c r="B28" s="93"/>
      <c r="C28" s="93"/>
      <c r="D28" s="93"/>
      <c r="E28" s="93"/>
      <c r="F28" s="93"/>
      <c r="G28" s="93"/>
      <c r="H28" s="93"/>
      <c r="I28" s="93"/>
      <c r="J28" s="93"/>
      <c r="K28" s="93"/>
      <c r="L28" s="93"/>
      <c r="M28" s="93"/>
      <c r="N28" s="93"/>
      <c r="O28" s="93"/>
      <c r="P28" s="93"/>
      <c r="Q28" s="93"/>
      <c r="R28" s="93"/>
      <c r="S28" s="93"/>
      <c r="T28" s="93"/>
      <c r="U28" s="93"/>
      <c r="V28" s="93"/>
      <c r="W28" s="93"/>
      <c r="X28" s="93"/>
      <c r="Y28" s="93"/>
      <c r="Z28" s="3"/>
      <c r="AA28" s="3"/>
      <c r="BE28" s="15"/>
      <c r="BF28" s="15"/>
      <c r="BG28" s="15"/>
      <c r="BH28" s="15"/>
      <c r="BI28" s="15"/>
    </row>
    <row r="29" spans="1:62" ht="15" customHeight="1" x14ac:dyDescent="0.25">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3"/>
      <c r="AA29" s="3"/>
      <c r="AX29" s="28"/>
      <c r="BE29" s="19"/>
      <c r="BF29" s="19"/>
      <c r="BG29" s="19"/>
      <c r="BH29" s="19"/>
      <c r="BI29" s="19"/>
    </row>
    <row r="30" spans="1:62" ht="15" customHeight="1" x14ac:dyDescent="0.25">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BE30" s="19"/>
      <c r="BF30" s="19"/>
      <c r="BG30" s="19"/>
      <c r="BH30" s="19"/>
      <c r="BI30" s="19"/>
    </row>
    <row r="31" spans="1:62" ht="15" customHeight="1" x14ac:dyDescent="0.2"/>
  </sheetData>
  <hyperlinks>
    <hyperlink ref="A1" location="contents!A1" display="to contents" xr:uid="{00000000-0004-0000-1600-000000000000}"/>
  </hyperlinks>
  <pageMargins left="0.7" right="0.7" top="0.75" bottom="0.75" header="0.3" footer="0.3"/>
  <pageSetup paperSize="9" orientation="portrait" horizontalDpi="90" verticalDpi="9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C55"/>
  <sheetViews>
    <sheetView workbookViewId="0"/>
  </sheetViews>
  <sheetFormatPr defaultColWidth="11.42578125" defaultRowHeight="12.75" x14ac:dyDescent="0.2"/>
  <cols>
    <col min="1" max="1" width="65.7109375" customWidth="1"/>
    <col min="2" max="18" width="7.7109375" customWidth="1"/>
    <col min="19" max="30" width="8" customWidth="1"/>
  </cols>
  <sheetData>
    <row r="1" spans="1:29" ht="15" x14ac:dyDescent="0.25">
      <c r="A1" s="4" t="s">
        <v>452</v>
      </c>
    </row>
    <row r="2" spans="1:29" ht="15" x14ac:dyDescent="0.25">
      <c r="A2" s="3"/>
    </row>
    <row r="3" spans="1:29" ht="33" customHeight="1" x14ac:dyDescent="0.25">
      <c r="A3" s="102" t="s">
        <v>497</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row>
    <row r="4" spans="1:29" ht="16.5" customHeight="1" x14ac:dyDescent="0.25">
      <c r="A4" s="3"/>
      <c r="B4" s="98">
        <v>2001</v>
      </c>
      <c r="C4" s="98">
        <v>2002</v>
      </c>
      <c r="D4" s="98">
        <v>2003</v>
      </c>
      <c r="E4" s="98">
        <v>2004</v>
      </c>
      <c r="F4" s="98">
        <v>2005</v>
      </c>
      <c r="G4" s="98">
        <v>2006</v>
      </c>
      <c r="H4" s="98">
        <v>2007</v>
      </c>
      <c r="I4" s="98">
        <v>2008</v>
      </c>
      <c r="J4" s="98">
        <v>2009</v>
      </c>
      <c r="K4" s="98">
        <v>2010</v>
      </c>
      <c r="L4" s="98">
        <v>2011</v>
      </c>
      <c r="M4" s="98">
        <v>2012</v>
      </c>
      <c r="N4" s="98">
        <v>2013</v>
      </c>
      <c r="O4" s="98">
        <v>2014</v>
      </c>
      <c r="P4" s="98">
        <v>2015</v>
      </c>
      <c r="Q4" s="107">
        <v>2016</v>
      </c>
      <c r="R4" s="107">
        <v>2017</v>
      </c>
      <c r="S4" s="3">
        <v>2018</v>
      </c>
      <c r="T4" s="3">
        <v>2019</v>
      </c>
      <c r="U4" s="3">
        <v>2020</v>
      </c>
      <c r="V4" s="3">
        <v>2021</v>
      </c>
      <c r="W4" s="3">
        <v>2022</v>
      </c>
      <c r="X4" s="3">
        <v>2023</v>
      </c>
      <c r="Y4" s="3">
        <v>2024</v>
      </c>
      <c r="Z4" s="3">
        <v>2025</v>
      </c>
      <c r="AA4" s="3">
        <v>2026</v>
      </c>
      <c r="AB4" s="3">
        <v>2027</v>
      </c>
      <c r="AC4" s="3">
        <v>2028</v>
      </c>
    </row>
    <row r="5" spans="1:29" ht="15" x14ac:dyDescent="0.2">
      <c r="A5" s="90" t="s">
        <v>320</v>
      </c>
      <c r="B5" s="86"/>
      <c r="C5" s="86"/>
      <c r="D5" s="86"/>
      <c r="E5" s="86"/>
      <c r="F5" s="86"/>
      <c r="G5" s="86"/>
      <c r="H5" s="86"/>
      <c r="I5" s="86"/>
      <c r="J5" s="86"/>
      <c r="K5" s="86"/>
      <c r="L5" s="86"/>
      <c r="M5" s="86"/>
      <c r="N5" s="86"/>
      <c r="O5" s="86"/>
      <c r="P5" s="86"/>
      <c r="Q5" s="104"/>
      <c r="R5" s="104"/>
    </row>
    <row r="6" spans="1:29" ht="15" x14ac:dyDescent="0.2">
      <c r="A6" s="81" t="s">
        <v>321</v>
      </c>
      <c r="B6" s="86"/>
      <c r="C6" s="86"/>
      <c r="D6" s="86"/>
      <c r="E6" s="86"/>
      <c r="F6" s="86"/>
      <c r="G6" s="86"/>
      <c r="H6" s="86"/>
      <c r="I6" s="86"/>
      <c r="J6" s="86"/>
      <c r="K6" s="86"/>
      <c r="L6" s="86"/>
      <c r="M6" s="86"/>
      <c r="N6" s="86"/>
      <c r="O6" s="86"/>
      <c r="P6" s="86"/>
      <c r="Q6" s="104"/>
      <c r="R6" s="104"/>
    </row>
    <row r="7" spans="1:29" ht="15" x14ac:dyDescent="0.25">
      <c r="A7" s="86" t="s">
        <v>322</v>
      </c>
      <c r="B7" s="105">
        <v>17.89999701100604</v>
      </c>
      <c r="C7" s="105">
        <v>17.899996218445001</v>
      </c>
      <c r="D7" s="105">
        <v>17.899987754522002</v>
      </c>
      <c r="E7" s="105">
        <v>17.899996218445001</v>
      </c>
      <c r="F7" s="105">
        <v>17.899999999999999</v>
      </c>
      <c r="G7" s="105">
        <v>17.899999999999999</v>
      </c>
      <c r="H7" s="105">
        <v>17.899999999999999</v>
      </c>
      <c r="I7" s="105">
        <v>17.899999999999999</v>
      </c>
      <c r="J7" s="105">
        <v>17.899999999999999</v>
      </c>
      <c r="K7" s="105">
        <v>17.899999999999999</v>
      </c>
      <c r="L7" s="105">
        <v>17.899999999999999</v>
      </c>
      <c r="M7" s="105">
        <v>17.899999999999999</v>
      </c>
      <c r="N7" s="105">
        <v>17.899999999999999</v>
      </c>
      <c r="O7" s="105">
        <v>17.899999999999999</v>
      </c>
      <c r="P7" s="105">
        <v>17.899999999999999</v>
      </c>
      <c r="Q7" s="105">
        <v>17.899999999999999</v>
      </c>
      <c r="R7" s="105">
        <v>17.899999999999999</v>
      </c>
      <c r="S7" s="15">
        <v>17.899999999999999</v>
      </c>
      <c r="T7" s="15">
        <v>17.899999999999999</v>
      </c>
      <c r="U7" s="15">
        <v>17.899999999999999</v>
      </c>
      <c r="V7" s="15">
        <v>17.899999999999999</v>
      </c>
      <c r="W7" s="15">
        <v>17.899999999999999</v>
      </c>
      <c r="X7" s="15">
        <v>17.899999999999999</v>
      </c>
      <c r="Y7" s="15">
        <v>17.899999999999999</v>
      </c>
      <c r="Z7" s="15">
        <v>17.899999999999999</v>
      </c>
      <c r="AA7" s="15">
        <v>17.899999999999999</v>
      </c>
      <c r="AB7" s="15">
        <v>17.899999999999999</v>
      </c>
      <c r="AC7" s="15">
        <v>17.899999999999999</v>
      </c>
    </row>
    <row r="8" spans="1:29" ht="15" x14ac:dyDescent="0.25">
      <c r="A8" s="86" t="s">
        <v>424</v>
      </c>
      <c r="B8" s="105">
        <v>1.2499997503554061</v>
      </c>
      <c r="C8" s="105">
        <v>1.2499996114909999</v>
      </c>
      <c r="D8" s="105">
        <v>1.249996209946</v>
      </c>
      <c r="E8" s="105">
        <v>1.2499996114909999</v>
      </c>
      <c r="F8" s="105">
        <v>1.2499996114909999</v>
      </c>
      <c r="G8" s="105">
        <v>1.2499996114909999</v>
      </c>
      <c r="H8" s="105">
        <v>1.2499996114909999</v>
      </c>
      <c r="I8" s="105">
        <v>1.0999999999999999</v>
      </c>
      <c r="J8" s="105">
        <v>1.0999999999999999</v>
      </c>
      <c r="K8" s="105">
        <v>1.0999999999999999</v>
      </c>
      <c r="L8" s="105">
        <v>1.0999999999999999</v>
      </c>
      <c r="M8" s="105">
        <v>1.0999999999999999</v>
      </c>
      <c r="N8" s="105">
        <v>0.6</v>
      </c>
      <c r="O8" s="105">
        <v>0.6</v>
      </c>
      <c r="P8" s="105">
        <v>0.6</v>
      </c>
      <c r="Q8" s="105">
        <v>0.6</v>
      </c>
      <c r="R8" s="105">
        <v>0.1</v>
      </c>
      <c r="S8" s="140">
        <v>0.1</v>
      </c>
      <c r="T8" s="140">
        <v>0.1</v>
      </c>
      <c r="U8" s="140">
        <v>0.1</v>
      </c>
      <c r="V8" s="140">
        <v>0.1</v>
      </c>
      <c r="W8" s="140">
        <v>0.1</v>
      </c>
      <c r="X8" s="140">
        <v>0.1</v>
      </c>
      <c r="Y8" s="140">
        <v>0.1</v>
      </c>
      <c r="Z8" s="140">
        <v>0.1</v>
      </c>
      <c r="AA8" s="140">
        <v>0.1</v>
      </c>
      <c r="AB8" s="140">
        <v>0.1</v>
      </c>
      <c r="AC8" s="140">
        <v>0.1</v>
      </c>
    </row>
    <row r="9" spans="1:29" ht="15" x14ac:dyDescent="0.25">
      <c r="A9" s="82" t="s">
        <v>323</v>
      </c>
      <c r="B9" s="105">
        <v>10.249998239133221</v>
      </c>
      <c r="C9" s="105">
        <v>10.249997689576</v>
      </c>
      <c r="D9" s="105">
        <v>12.300006721239001</v>
      </c>
      <c r="E9" s="105">
        <v>13.4</v>
      </c>
      <c r="F9" s="105">
        <v>13.449997689575998</v>
      </c>
      <c r="G9" s="105">
        <v>12.55</v>
      </c>
      <c r="H9" s="105">
        <v>12</v>
      </c>
      <c r="I9" s="105">
        <v>12.15</v>
      </c>
      <c r="J9" s="105">
        <v>12.15</v>
      </c>
      <c r="K9" s="105">
        <v>12.15</v>
      </c>
      <c r="L9" s="105">
        <v>12.15</v>
      </c>
      <c r="M9" s="105">
        <v>12.15</v>
      </c>
      <c r="N9" s="105">
        <v>12.65</v>
      </c>
      <c r="O9" s="105">
        <v>12.65</v>
      </c>
      <c r="P9" s="105">
        <v>9.65</v>
      </c>
      <c r="Q9" s="105">
        <v>9.65</v>
      </c>
      <c r="R9" s="105">
        <v>9.65</v>
      </c>
      <c r="S9" s="140">
        <v>9.65</v>
      </c>
      <c r="T9" s="140">
        <v>9.65</v>
      </c>
      <c r="U9" s="140">
        <v>9.65</v>
      </c>
      <c r="V9" s="140">
        <v>9.65</v>
      </c>
      <c r="W9" s="140">
        <v>9.65</v>
      </c>
      <c r="X9" s="140">
        <v>9.65</v>
      </c>
      <c r="Y9" s="140">
        <v>9.65</v>
      </c>
      <c r="Z9" s="140">
        <v>9.65</v>
      </c>
      <c r="AA9" s="140">
        <v>9.65</v>
      </c>
      <c r="AB9" s="140">
        <v>9.65</v>
      </c>
      <c r="AC9" s="140">
        <v>9.65</v>
      </c>
    </row>
    <row r="10" spans="1:29" ht="15" x14ac:dyDescent="0.25">
      <c r="A10" s="82" t="s">
        <v>324</v>
      </c>
      <c r="B10" s="105">
        <v>2.95</v>
      </c>
      <c r="C10" s="105">
        <v>2.9499999999999997</v>
      </c>
      <c r="D10" s="105">
        <v>1.7000000000000002</v>
      </c>
      <c r="E10" s="105">
        <v>1</v>
      </c>
      <c r="F10" s="105">
        <v>1.7999999999999998</v>
      </c>
      <c r="G10" s="105">
        <v>2.4500000000000002</v>
      </c>
      <c r="H10" s="105">
        <v>2.5</v>
      </c>
      <c r="I10" s="105">
        <v>2.4500000000000002</v>
      </c>
      <c r="J10" s="105">
        <v>2.35</v>
      </c>
      <c r="K10" s="105">
        <v>2.2999999999999998</v>
      </c>
      <c r="L10" s="105">
        <v>1.8499999999999999</v>
      </c>
      <c r="M10" s="105">
        <v>1.95</v>
      </c>
      <c r="N10" s="105">
        <v>5.8500000000000005</v>
      </c>
      <c r="O10" s="105">
        <v>5.0999999999999996</v>
      </c>
      <c r="P10" s="105">
        <v>8.35</v>
      </c>
      <c r="Q10" s="105">
        <v>8.4</v>
      </c>
      <c r="R10" s="105">
        <v>8.9</v>
      </c>
      <c r="S10" s="140">
        <v>8.9</v>
      </c>
      <c r="T10" s="140">
        <v>9</v>
      </c>
      <c r="U10" s="140">
        <v>9.7000000000000011</v>
      </c>
      <c r="V10" s="140">
        <v>9.4500000000000028</v>
      </c>
      <c r="W10" s="140">
        <v>9.42</v>
      </c>
      <c r="X10" s="140">
        <v>9.2799999999999994</v>
      </c>
      <c r="Y10" s="140">
        <v>9.32</v>
      </c>
      <c r="Z10" s="140">
        <v>8.17</v>
      </c>
      <c r="AA10" s="140">
        <v>7.95</v>
      </c>
      <c r="AB10" s="140">
        <v>7.86</v>
      </c>
      <c r="AC10" s="140">
        <v>7.71</v>
      </c>
    </row>
    <row r="11" spans="1:29" ht="15" x14ac:dyDescent="0.25">
      <c r="A11" s="82" t="s">
        <v>325</v>
      </c>
      <c r="B11" s="105">
        <v>8.2000000000000011</v>
      </c>
      <c r="C11" s="105">
        <v>8.4500000000000011</v>
      </c>
      <c r="D11" s="105">
        <v>7.1999999999999993</v>
      </c>
      <c r="E11" s="105">
        <v>7.95</v>
      </c>
      <c r="F11" s="105">
        <v>9.35</v>
      </c>
      <c r="G11" s="105">
        <v>9.75</v>
      </c>
      <c r="H11" s="105">
        <v>10.25</v>
      </c>
      <c r="I11" s="105">
        <v>10.7</v>
      </c>
      <c r="J11" s="105">
        <v>10.85</v>
      </c>
      <c r="K11" s="105">
        <v>10.8</v>
      </c>
      <c r="L11" s="105">
        <v>10.8</v>
      </c>
      <c r="M11" s="105">
        <v>10.8</v>
      </c>
      <c r="N11" s="105">
        <v>10.85</v>
      </c>
      <c r="O11" s="105">
        <v>10.85</v>
      </c>
      <c r="P11" s="105">
        <v>13.850000000000001</v>
      </c>
      <c r="Q11" s="105">
        <v>12.25</v>
      </c>
      <c r="R11" s="105">
        <v>13.15</v>
      </c>
      <c r="S11" s="140">
        <v>13.200000000000001</v>
      </c>
      <c r="T11" s="140">
        <v>10.45</v>
      </c>
      <c r="U11" s="140">
        <v>9.6999999999999993</v>
      </c>
      <c r="V11" s="140">
        <v>9.4499999999999993</v>
      </c>
      <c r="W11" s="140">
        <v>9.42</v>
      </c>
      <c r="X11" s="140">
        <v>9.2799999999999994</v>
      </c>
      <c r="Y11" s="140">
        <v>9.32</v>
      </c>
      <c r="Z11" s="140">
        <v>8.17</v>
      </c>
      <c r="AA11" s="140">
        <v>7.95</v>
      </c>
      <c r="AB11" s="140">
        <v>7.86</v>
      </c>
      <c r="AC11" s="140">
        <v>7.71</v>
      </c>
    </row>
    <row r="12" spans="1:29" ht="15" x14ac:dyDescent="0.25">
      <c r="A12" s="82" t="s">
        <v>326</v>
      </c>
      <c r="B12" s="105">
        <v>42</v>
      </c>
      <c r="C12" s="105">
        <v>42</v>
      </c>
      <c r="D12" s="105">
        <v>42</v>
      </c>
      <c r="E12" s="105">
        <v>42</v>
      </c>
      <c r="F12" s="105">
        <v>42</v>
      </c>
      <c r="G12" s="105">
        <v>42</v>
      </c>
      <c r="H12" s="105">
        <v>42</v>
      </c>
      <c r="I12" s="105">
        <v>42</v>
      </c>
      <c r="J12" s="105">
        <v>42</v>
      </c>
      <c r="K12" s="105">
        <v>42</v>
      </c>
      <c r="L12" s="105">
        <v>42</v>
      </c>
      <c r="M12" s="105">
        <v>42</v>
      </c>
      <c r="N12" s="105">
        <v>42</v>
      </c>
      <c r="O12" s="105">
        <v>42</v>
      </c>
      <c r="P12" s="105">
        <v>42</v>
      </c>
      <c r="Q12" s="105">
        <v>40.400000000000006</v>
      </c>
      <c r="R12" s="105">
        <v>40.799999999999997</v>
      </c>
      <c r="S12" s="140">
        <v>40.849999999999994</v>
      </c>
      <c r="T12" s="140">
        <v>38.1</v>
      </c>
      <c r="U12" s="140">
        <v>37.35</v>
      </c>
      <c r="V12" s="140">
        <v>37.1</v>
      </c>
      <c r="W12" s="140">
        <v>37.07</v>
      </c>
      <c r="X12" s="140">
        <v>36.93</v>
      </c>
      <c r="Y12" s="140">
        <v>36.97</v>
      </c>
      <c r="Z12" s="140">
        <v>37.480000000000004</v>
      </c>
      <c r="AA12" s="140">
        <v>37.51</v>
      </c>
      <c r="AB12" s="140">
        <v>37.54</v>
      </c>
      <c r="AC12" s="140">
        <v>37.44</v>
      </c>
    </row>
    <row r="13" spans="1:29" ht="15" x14ac:dyDescent="0.25">
      <c r="A13" s="82" t="s">
        <v>327</v>
      </c>
      <c r="B13" s="105">
        <v>52</v>
      </c>
      <c r="C13" s="105">
        <v>52</v>
      </c>
      <c r="D13" s="105">
        <v>52</v>
      </c>
      <c r="E13" s="105">
        <v>52</v>
      </c>
      <c r="F13" s="105">
        <v>52</v>
      </c>
      <c r="G13" s="105">
        <v>52</v>
      </c>
      <c r="H13" s="105">
        <v>52</v>
      </c>
      <c r="I13" s="105">
        <v>52</v>
      </c>
      <c r="J13" s="105">
        <v>52</v>
      </c>
      <c r="K13" s="105">
        <v>52</v>
      </c>
      <c r="L13" s="105">
        <v>52</v>
      </c>
      <c r="M13" s="105">
        <v>52</v>
      </c>
      <c r="N13" s="105">
        <v>52</v>
      </c>
      <c r="O13" s="105">
        <v>52</v>
      </c>
      <c r="P13" s="105">
        <v>52</v>
      </c>
      <c r="Q13" s="105">
        <v>52</v>
      </c>
      <c r="R13" s="105">
        <v>52</v>
      </c>
      <c r="S13" s="140">
        <v>51.949999999999996</v>
      </c>
      <c r="T13" s="140">
        <v>51.749999999999993</v>
      </c>
      <c r="U13" s="140">
        <v>49.5</v>
      </c>
      <c r="V13" s="140">
        <v>49.5</v>
      </c>
      <c r="W13" s="140">
        <v>49.5</v>
      </c>
      <c r="X13" s="140">
        <v>49.5</v>
      </c>
      <c r="Y13" s="140">
        <v>49.5</v>
      </c>
      <c r="Z13" s="140">
        <v>49.5</v>
      </c>
      <c r="AA13" s="140">
        <v>49.5</v>
      </c>
      <c r="AB13" s="140">
        <v>49.5</v>
      </c>
      <c r="AC13" s="140">
        <v>49.5</v>
      </c>
    </row>
    <row r="14" spans="1:29" ht="15" x14ac:dyDescent="0.25">
      <c r="A14" s="82"/>
      <c r="B14" s="105"/>
      <c r="C14" s="105"/>
      <c r="D14" s="105"/>
      <c r="E14" s="105"/>
      <c r="F14" s="105"/>
      <c r="G14" s="105"/>
      <c r="H14" s="105"/>
      <c r="I14" s="105"/>
      <c r="J14" s="105"/>
      <c r="K14" s="105"/>
      <c r="L14" s="105"/>
      <c r="M14" s="105"/>
      <c r="N14" s="105"/>
      <c r="O14" s="105"/>
      <c r="P14" s="105"/>
      <c r="Q14" s="105"/>
      <c r="R14" s="105"/>
      <c r="S14" s="140"/>
      <c r="T14" s="140"/>
      <c r="U14" s="140"/>
      <c r="V14" s="140"/>
      <c r="W14" s="140"/>
      <c r="X14" s="140"/>
      <c r="Y14" s="140"/>
      <c r="Z14" s="140"/>
      <c r="AA14" s="140"/>
      <c r="AB14" s="140"/>
      <c r="AC14" s="140"/>
    </row>
    <row r="15" spans="1:29" ht="15" x14ac:dyDescent="0.25">
      <c r="A15" s="81" t="s">
        <v>328</v>
      </c>
      <c r="B15" s="105"/>
      <c r="C15" s="105"/>
      <c r="D15" s="105"/>
      <c r="E15" s="105"/>
      <c r="F15" s="105"/>
      <c r="G15" s="105"/>
      <c r="H15" s="105"/>
      <c r="I15" s="105"/>
      <c r="J15" s="105"/>
      <c r="K15" s="105"/>
      <c r="L15" s="105"/>
      <c r="M15" s="105"/>
      <c r="N15" s="105"/>
      <c r="O15" s="105"/>
      <c r="P15" s="105"/>
      <c r="Q15" s="105"/>
      <c r="R15" s="105"/>
      <c r="S15" s="140"/>
      <c r="T15" s="140"/>
      <c r="U15" s="140"/>
      <c r="V15" s="140"/>
      <c r="W15" s="140"/>
      <c r="X15" s="140"/>
      <c r="Y15" s="140"/>
      <c r="Z15" s="140"/>
      <c r="AA15" s="140"/>
      <c r="AB15" s="140"/>
      <c r="AC15" s="140"/>
    </row>
    <row r="16" spans="1:29" ht="15" x14ac:dyDescent="0.25">
      <c r="A16" s="82" t="s">
        <v>329</v>
      </c>
      <c r="B16" s="105">
        <v>6.1</v>
      </c>
      <c r="C16" s="105">
        <v>5.8500000000000005</v>
      </c>
      <c r="D16" s="105">
        <v>5.0500000000000007</v>
      </c>
      <c r="E16" s="105">
        <v>5.3</v>
      </c>
      <c r="F16" s="105">
        <v>5.6000000000000005</v>
      </c>
      <c r="G16" s="105">
        <v>5.4</v>
      </c>
      <c r="H16" s="105">
        <v>5.1499999999999995</v>
      </c>
      <c r="I16" s="105">
        <v>5.65</v>
      </c>
      <c r="J16" s="105">
        <v>5.7</v>
      </c>
      <c r="K16" s="105">
        <v>5.7</v>
      </c>
      <c r="L16" s="105">
        <v>5.0999999999999996</v>
      </c>
      <c r="M16" s="105">
        <v>5.0500000000000007</v>
      </c>
      <c r="N16" s="105">
        <v>4</v>
      </c>
      <c r="O16" s="105">
        <v>4.95</v>
      </c>
      <c r="P16" s="105">
        <v>5.25</v>
      </c>
      <c r="Q16" s="105">
        <v>5.88</v>
      </c>
      <c r="R16" s="105">
        <v>6.16</v>
      </c>
      <c r="S16" s="140">
        <v>6.2700000000000005</v>
      </c>
      <c r="T16" s="140">
        <v>6.46</v>
      </c>
      <c r="U16" s="140">
        <v>6.7700000000000005</v>
      </c>
      <c r="V16" s="140">
        <v>7.03</v>
      </c>
      <c r="W16" s="140">
        <v>6.76</v>
      </c>
      <c r="X16" s="140">
        <v>6.87</v>
      </c>
      <c r="Y16" s="140">
        <v>7.29</v>
      </c>
      <c r="Z16" s="140">
        <v>7.3500000000000005</v>
      </c>
      <c r="AA16" s="140">
        <v>7.32</v>
      </c>
      <c r="AB16" s="140">
        <v>7.41</v>
      </c>
      <c r="AC16" s="140">
        <v>7.36</v>
      </c>
    </row>
    <row r="17" spans="1:29" ht="15" x14ac:dyDescent="0.25">
      <c r="A17" s="82" t="s">
        <v>330</v>
      </c>
      <c r="B17" s="105">
        <v>1.6</v>
      </c>
      <c r="C17" s="105">
        <v>2</v>
      </c>
      <c r="D17" s="105">
        <v>2.35</v>
      </c>
      <c r="E17" s="105">
        <v>2.35</v>
      </c>
      <c r="F17" s="105">
        <v>1.6500000000000001</v>
      </c>
      <c r="G17" s="105">
        <v>1</v>
      </c>
      <c r="H17" s="105">
        <v>0.5</v>
      </c>
      <c r="I17" s="105">
        <v>0.15000000000000002</v>
      </c>
      <c r="J17" s="105">
        <v>0.15000000000000002</v>
      </c>
      <c r="K17" s="105">
        <v>0.05</v>
      </c>
      <c r="L17" s="105">
        <v>0</v>
      </c>
      <c r="M17" s="105">
        <v>0</v>
      </c>
      <c r="N17" s="105">
        <v>0</v>
      </c>
      <c r="O17" s="105">
        <v>0</v>
      </c>
      <c r="P17" s="105">
        <v>0</v>
      </c>
      <c r="Q17" s="105">
        <v>0</v>
      </c>
      <c r="R17" s="105">
        <v>0</v>
      </c>
      <c r="S17" s="140">
        <v>0</v>
      </c>
      <c r="T17" s="140">
        <v>0</v>
      </c>
      <c r="U17" s="140">
        <v>0</v>
      </c>
      <c r="V17" s="140">
        <v>0</v>
      </c>
      <c r="W17" s="140">
        <v>0</v>
      </c>
      <c r="X17" s="140">
        <v>0</v>
      </c>
      <c r="Y17" s="140">
        <v>0</v>
      </c>
      <c r="Z17" s="140">
        <v>0</v>
      </c>
      <c r="AA17" s="140">
        <v>0</v>
      </c>
      <c r="AB17" s="140">
        <v>0</v>
      </c>
      <c r="AC17" s="140">
        <v>0</v>
      </c>
    </row>
    <row r="18" spans="1:29" ht="15" x14ac:dyDescent="0.25">
      <c r="A18" s="82" t="s">
        <v>331</v>
      </c>
      <c r="B18" s="105">
        <v>0</v>
      </c>
      <c r="C18" s="105">
        <v>0</v>
      </c>
      <c r="D18" s="105">
        <v>0</v>
      </c>
      <c r="E18" s="105">
        <v>0</v>
      </c>
      <c r="F18" s="105">
        <v>0</v>
      </c>
      <c r="G18" s="105">
        <v>0</v>
      </c>
      <c r="H18" s="105">
        <v>0.75</v>
      </c>
      <c r="I18" s="105">
        <v>0.55000000000000004</v>
      </c>
      <c r="J18" s="105">
        <v>0.45</v>
      </c>
      <c r="K18" s="105">
        <v>0.60000000000000009</v>
      </c>
      <c r="L18" s="105">
        <v>0.60000000000000009</v>
      </c>
      <c r="M18" s="105">
        <v>0.55000000000000004</v>
      </c>
      <c r="N18" s="105">
        <v>0.55000000000000004</v>
      </c>
      <c r="O18" s="105">
        <v>1.03</v>
      </c>
      <c r="P18" s="105">
        <v>1.1500000000000001</v>
      </c>
      <c r="Q18" s="105">
        <v>1.1200000000000001</v>
      </c>
      <c r="R18" s="105">
        <v>1.1599999999999999</v>
      </c>
      <c r="S18" s="140">
        <v>1.22</v>
      </c>
      <c r="T18" s="140">
        <v>1.24</v>
      </c>
      <c r="U18" s="140">
        <v>1.28</v>
      </c>
      <c r="V18" s="140">
        <v>1.36</v>
      </c>
      <c r="W18" s="140">
        <v>1.52</v>
      </c>
      <c r="X18" s="140">
        <v>1.53</v>
      </c>
      <c r="Y18" s="140">
        <v>1.22</v>
      </c>
      <c r="Z18" s="140">
        <v>1.33</v>
      </c>
      <c r="AA18" s="140">
        <v>1.33</v>
      </c>
      <c r="AB18" s="140">
        <v>1.33</v>
      </c>
      <c r="AC18" s="140">
        <v>1.33</v>
      </c>
    </row>
    <row r="19" spans="1:29" ht="15" x14ac:dyDescent="0.25">
      <c r="A19" s="82" t="s">
        <v>332</v>
      </c>
      <c r="B19" s="105">
        <v>0</v>
      </c>
      <c r="C19" s="105">
        <v>0</v>
      </c>
      <c r="D19" s="105">
        <v>0</v>
      </c>
      <c r="E19" s="105">
        <v>0</v>
      </c>
      <c r="F19" s="105">
        <v>0</v>
      </c>
      <c r="G19" s="105">
        <v>0</v>
      </c>
      <c r="H19" s="105">
        <v>0.30000000000000004</v>
      </c>
      <c r="I19" s="105">
        <v>0.35000000000000003</v>
      </c>
      <c r="J19" s="105">
        <v>0.35000000000000003</v>
      </c>
      <c r="K19" s="105">
        <v>0.35000000000000003</v>
      </c>
      <c r="L19" s="105">
        <v>0.35000000000000003</v>
      </c>
      <c r="M19" s="105">
        <v>0.5</v>
      </c>
      <c r="N19" s="105">
        <v>0.5</v>
      </c>
      <c r="O19" s="105">
        <v>0.5</v>
      </c>
      <c r="P19" s="105">
        <v>0.5</v>
      </c>
      <c r="Q19" s="105">
        <v>0.5</v>
      </c>
      <c r="R19" s="105">
        <v>0.5</v>
      </c>
      <c r="S19" s="140">
        <v>0.5</v>
      </c>
      <c r="T19" s="140">
        <v>0.5</v>
      </c>
      <c r="U19" s="140">
        <v>0.5</v>
      </c>
      <c r="V19" s="140">
        <v>0.5</v>
      </c>
      <c r="W19" s="140">
        <v>0.5</v>
      </c>
      <c r="X19" s="140">
        <v>0.5</v>
      </c>
      <c r="Y19" s="140">
        <v>0.5</v>
      </c>
      <c r="Z19" s="140">
        <v>0.5</v>
      </c>
      <c r="AA19" s="140">
        <v>0.5</v>
      </c>
      <c r="AB19" s="140">
        <v>0.5</v>
      </c>
      <c r="AC19" s="140">
        <v>0.5</v>
      </c>
    </row>
    <row r="20" spans="1:29" ht="15" x14ac:dyDescent="0.25">
      <c r="A20" s="82" t="s">
        <v>333</v>
      </c>
      <c r="B20" s="105">
        <v>0.70000000000000007</v>
      </c>
      <c r="C20" s="105">
        <v>0.9</v>
      </c>
      <c r="D20" s="105">
        <v>1.3</v>
      </c>
      <c r="E20" s="105">
        <v>1.9000000000000001</v>
      </c>
      <c r="F20" s="105">
        <v>1.75</v>
      </c>
      <c r="G20" s="105">
        <v>1.5</v>
      </c>
      <c r="H20" s="105">
        <v>0.95</v>
      </c>
      <c r="I20" s="105">
        <v>1</v>
      </c>
      <c r="J20" s="105">
        <v>1.05</v>
      </c>
      <c r="K20" s="105">
        <v>1.45</v>
      </c>
      <c r="L20" s="105">
        <v>1.9</v>
      </c>
      <c r="M20" s="105">
        <v>2.25</v>
      </c>
      <c r="N20" s="105">
        <v>2.75</v>
      </c>
      <c r="O20" s="105">
        <v>2.68</v>
      </c>
      <c r="P20" s="105">
        <v>2.16</v>
      </c>
      <c r="Q20" s="105">
        <v>1.78</v>
      </c>
      <c r="R20" s="105">
        <v>1.36</v>
      </c>
      <c r="S20" s="140">
        <v>1.28</v>
      </c>
      <c r="T20" s="140">
        <v>0.77</v>
      </c>
      <c r="U20" s="140">
        <v>0</v>
      </c>
      <c r="V20" s="140">
        <v>0</v>
      </c>
      <c r="W20" s="140">
        <v>0</v>
      </c>
      <c r="X20" s="140">
        <v>0</v>
      </c>
      <c r="Y20" s="140">
        <v>0</v>
      </c>
      <c r="Z20" s="140">
        <v>0</v>
      </c>
      <c r="AA20" s="140">
        <v>0</v>
      </c>
      <c r="AB20" s="140">
        <v>0</v>
      </c>
      <c r="AC20" s="140">
        <v>0</v>
      </c>
    </row>
    <row r="21" spans="1:29" ht="15" x14ac:dyDescent="0.25">
      <c r="A21" s="82" t="s">
        <v>334</v>
      </c>
      <c r="B21" s="105">
        <v>3.6499998433752125</v>
      </c>
      <c r="C21" s="105">
        <v>3.599999502732</v>
      </c>
      <c r="D21" s="105">
        <v>1.55</v>
      </c>
      <c r="E21" s="105">
        <v>1.55</v>
      </c>
      <c r="F21" s="105">
        <v>2.4500000000000002</v>
      </c>
      <c r="G21" s="105">
        <v>3.45</v>
      </c>
      <c r="H21" s="105">
        <v>4.3999999999999995</v>
      </c>
      <c r="I21" s="105">
        <v>4.75</v>
      </c>
      <c r="J21" s="105">
        <v>4.1500000000000004</v>
      </c>
      <c r="K21" s="105">
        <v>4.2</v>
      </c>
      <c r="L21" s="105">
        <v>4.2</v>
      </c>
      <c r="M21" s="105">
        <v>4.55</v>
      </c>
      <c r="N21" s="105">
        <v>1.7000000000000002</v>
      </c>
      <c r="O21" s="105">
        <v>2.15</v>
      </c>
      <c r="P21" s="105">
        <v>2.0699999999999998</v>
      </c>
      <c r="Q21" s="105">
        <v>2.44</v>
      </c>
      <c r="R21" s="105">
        <v>2.64</v>
      </c>
      <c r="S21" s="140">
        <v>2.85</v>
      </c>
      <c r="T21" s="140">
        <v>3.6</v>
      </c>
      <c r="U21" s="140">
        <v>4.1900000000000004</v>
      </c>
      <c r="V21" s="140">
        <v>2.91</v>
      </c>
      <c r="W21" s="140">
        <v>3.95</v>
      </c>
      <c r="X21" s="140">
        <v>3.89</v>
      </c>
      <c r="Y21" s="140">
        <v>3.89</v>
      </c>
      <c r="Z21" s="140">
        <v>3.99</v>
      </c>
      <c r="AA21" s="140">
        <v>3.99</v>
      </c>
      <c r="AB21" s="140">
        <v>4.03</v>
      </c>
      <c r="AC21" s="140">
        <v>4.03</v>
      </c>
    </row>
    <row r="22" spans="1:29" ht="15" x14ac:dyDescent="0.25">
      <c r="A22" s="82" t="s">
        <v>335</v>
      </c>
      <c r="B22" s="105">
        <v>5.2499998004529589</v>
      </c>
      <c r="C22" s="105">
        <v>4.9499991871680002</v>
      </c>
      <c r="D22" s="105">
        <v>5.7999707762690003</v>
      </c>
      <c r="E22" s="105">
        <v>5.8000000000000007</v>
      </c>
      <c r="F22" s="105">
        <v>5.8500000000000005</v>
      </c>
      <c r="G22" s="105">
        <v>5.2</v>
      </c>
      <c r="H22" s="105">
        <v>3.85</v>
      </c>
      <c r="I22" s="105">
        <v>3.5000000000000004</v>
      </c>
      <c r="J22" s="105">
        <v>9.9999999999399994E-5</v>
      </c>
      <c r="K22" s="105">
        <v>9.9999999999399994E-5</v>
      </c>
      <c r="L22" s="105">
        <v>9.9999999999399994E-5</v>
      </c>
      <c r="M22" s="105">
        <v>9.9999999999399994E-5</v>
      </c>
      <c r="N22" s="105">
        <v>9.9999999999399994E-5</v>
      </c>
      <c r="O22" s="105">
        <v>0</v>
      </c>
      <c r="P22" s="105">
        <v>0</v>
      </c>
      <c r="Q22" s="105">
        <v>0</v>
      </c>
      <c r="R22" s="105">
        <v>0</v>
      </c>
      <c r="S22" s="140">
        <v>0</v>
      </c>
      <c r="T22" s="140">
        <v>0</v>
      </c>
      <c r="U22" s="140">
        <v>0</v>
      </c>
      <c r="V22" s="140">
        <v>0</v>
      </c>
      <c r="W22" s="140">
        <v>0</v>
      </c>
      <c r="X22" s="140">
        <v>0</v>
      </c>
      <c r="Y22" s="140">
        <v>0</v>
      </c>
      <c r="Z22" s="140">
        <v>0</v>
      </c>
      <c r="AA22" s="140">
        <v>0</v>
      </c>
      <c r="AB22" s="140">
        <v>0</v>
      </c>
      <c r="AC22" s="140">
        <v>0</v>
      </c>
    </row>
    <row r="23" spans="1:29" ht="15" x14ac:dyDescent="0.25">
      <c r="A23" s="82" t="s">
        <v>336</v>
      </c>
      <c r="B23" s="105">
        <v>6.25</v>
      </c>
      <c r="C23" s="105">
        <v>6.25</v>
      </c>
      <c r="D23" s="105">
        <v>6.75</v>
      </c>
      <c r="E23" s="105">
        <v>6.75</v>
      </c>
      <c r="F23" s="105">
        <v>6.75</v>
      </c>
      <c r="G23" s="105">
        <v>6.5</v>
      </c>
      <c r="H23" s="105">
        <v>6.5</v>
      </c>
      <c r="I23" s="105">
        <v>7.2</v>
      </c>
      <c r="J23" s="105">
        <v>6.9</v>
      </c>
      <c r="K23" s="105">
        <v>7.0500000000000007</v>
      </c>
      <c r="L23" s="105">
        <v>7.75</v>
      </c>
      <c r="M23" s="105">
        <v>7.1000000000000005</v>
      </c>
      <c r="N23" s="105">
        <v>7.75</v>
      </c>
      <c r="O23" s="105">
        <v>7.5</v>
      </c>
      <c r="P23" s="105">
        <v>6.95</v>
      </c>
      <c r="Q23" s="105">
        <v>6.75</v>
      </c>
      <c r="R23" s="105">
        <v>6.65</v>
      </c>
      <c r="S23" s="140">
        <v>6.9</v>
      </c>
      <c r="T23" s="140">
        <v>6.95</v>
      </c>
      <c r="U23" s="140">
        <v>6.7</v>
      </c>
      <c r="V23" s="140">
        <v>7</v>
      </c>
      <c r="W23" s="140">
        <v>6.75</v>
      </c>
      <c r="X23" s="140">
        <v>6.68</v>
      </c>
      <c r="Y23" s="140">
        <v>6.57</v>
      </c>
      <c r="Z23" s="140">
        <v>6.5200000000000005</v>
      </c>
      <c r="AA23" s="140">
        <v>6.5600000000000005</v>
      </c>
      <c r="AB23" s="140">
        <v>6.71</v>
      </c>
      <c r="AC23" s="140">
        <v>6.8</v>
      </c>
    </row>
    <row r="24" spans="1:29" ht="15" x14ac:dyDescent="0.25">
      <c r="A24" s="82"/>
      <c r="B24" s="2"/>
      <c r="C24" s="2"/>
      <c r="D24" s="2"/>
      <c r="E24" s="2"/>
      <c r="F24" s="2"/>
      <c r="G24" s="2"/>
      <c r="H24" s="2"/>
      <c r="I24" s="2"/>
      <c r="J24" s="2"/>
      <c r="K24" s="2"/>
      <c r="L24" s="2"/>
      <c r="M24" s="2"/>
      <c r="N24" s="2"/>
      <c r="O24" s="2"/>
      <c r="P24" s="2"/>
      <c r="Q24" s="2"/>
      <c r="R24" s="2"/>
    </row>
    <row r="25" spans="1:29" ht="15" x14ac:dyDescent="0.25">
      <c r="A25" s="90" t="s">
        <v>337</v>
      </c>
      <c r="B25" s="2"/>
      <c r="C25" s="2"/>
      <c r="D25" s="2"/>
      <c r="E25" s="2"/>
      <c r="F25" s="2"/>
      <c r="G25" s="2"/>
      <c r="H25" s="2"/>
      <c r="I25" s="2"/>
      <c r="J25" s="2"/>
      <c r="K25" s="2"/>
      <c r="L25" s="2"/>
      <c r="M25" s="2"/>
      <c r="N25" s="2"/>
      <c r="O25" s="2"/>
      <c r="P25" s="2"/>
      <c r="Q25" s="2"/>
      <c r="R25" s="2"/>
    </row>
    <row r="26" spans="1:29" ht="15" x14ac:dyDescent="0.25">
      <c r="A26" s="81" t="s">
        <v>338</v>
      </c>
      <c r="B26" s="2"/>
      <c r="C26" s="2"/>
      <c r="D26" s="2"/>
      <c r="E26" s="2"/>
      <c r="F26" s="2"/>
      <c r="G26" s="2"/>
      <c r="H26" s="2"/>
      <c r="I26" s="2"/>
      <c r="J26" s="2"/>
      <c r="K26" s="2"/>
      <c r="L26" s="2"/>
      <c r="M26" s="2"/>
      <c r="N26" s="2"/>
      <c r="O26" s="2"/>
      <c r="P26" s="2"/>
      <c r="Q26" s="2"/>
      <c r="R26" s="2"/>
    </row>
    <row r="27" spans="1:29" ht="15" x14ac:dyDescent="0.25">
      <c r="A27" s="82" t="s">
        <v>339</v>
      </c>
      <c r="B27" s="106">
        <v>14870</v>
      </c>
      <c r="C27" s="106">
        <v>15331</v>
      </c>
      <c r="D27" s="106">
        <v>15883</v>
      </c>
      <c r="E27" s="106">
        <v>16265</v>
      </c>
      <c r="F27" s="106">
        <v>16893</v>
      </c>
      <c r="G27" s="106">
        <v>17046</v>
      </c>
      <c r="H27" s="106">
        <v>17319</v>
      </c>
      <c r="I27" s="106">
        <v>17579</v>
      </c>
      <c r="J27" s="106">
        <v>17878</v>
      </c>
      <c r="K27" s="106">
        <v>18218</v>
      </c>
      <c r="L27" s="106">
        <v>18628</v>
      </c>
      <c r="M27" s="106">
        <v>18945</v>
      </c>
      <c r="N27" s="106">
        <v>19645</v>
      </c>
      <c r="O27" s="106">
        <v>19645</v>
      </c>
      <c r="P27" s="106">
        <v>19822</v>
      </c>
      <c r="Q27" s="106">
        <v>19922</v>
      </c>
      <c r="R27" s="106">
        <v>19982</v>
      </c>
      <c r="S27">
        <v>20142</v>
      </c>
      <c r="T27">
        <v>20384</v>
      </c>
      <c r="U27">
        <v>20711</v>
      </c>
      <c r="V27">
        <v>21043</v>
      </c>
      <c r="W27">
        <v>21317</v>
      </c>
      <c r="X27">
        <v>22660</v>
      </c>
      <c r="Y27">
        <v>24812</v>
      </c>
      <c r="Z27">
        <v>28406</v>
      </c>
      <c r="AA27">
        <v>29542</v>
      </c>
      <c r="AB27">
        <v>30615</v>
      </c>
      <c r="AC27">
        <v>31727</v>
      </c>
    </row>
    <row r="28" spans="1:29" ht="15" x14ac:dyDescent="0.25">
      <c r="A28" s="82" t="s">
        <v>340</v>
      </c>
      <c r="B28" s="106">
        <v>12139</v>
      </c>
      <c r="C28" s="106">
        <v>12516</v>
      </c>
      <c r="D28" s="106">
        <v>12967</v>
      </c>
      <c r="E28" s="106">
        <v>13278</v>
      </c>
      <c r="F28" s="106">
        <v>13464</v>
      </c>
      <c r="G28" s="106">
        <v>13585</v>
      </c>
      <c r="H28" s="106">
        <v>13803</v>
      </c>
      <c r="I28" s="106">
        <v>14010</v>
      </c>
      <c r="J28" s="106">
        <v>14249</v>
      </c>
      <c r="K28" s="106">
        <v>14520</v>
      </c>
      <c r="L28" s="106">
        <v>14808</v>
      </c>
      <c r="M28" s="106">
        <v>14918</v>
      </c>
      <c r="N28" s="106">
        <v>13718</v>
      </c>
      <c r="O28" s="106">
        <v>13718</v>
      </c>
      <c r="P28" s="106">
        <v>13767</v>
      </c>
      <c r="Q28" s="106">
        <v>13793</v>
      </c>
      <c r="R28" s="106">
        <v>13809.000000000009</v>
      </c>
      <c r="S28">
        <v>13852</v>
      </c>
      <c r="T28">
        <v>13916</v>
      </c>
      <c r="U28">
        <v>14001</v>
      </c>
      <c r="V28">
        <v>14086</v>
      </c>
      <c r="W28">
        <v>14155</v>
      </c>
      <c r="X28">
        <v>14489</v>
      </c>
      <c r="Y28">
        <v>13286</v>
      </c>
      <c r="Z28">
        <v>10035</v>
      </c>
      <c r="AA28">
        <v>9961.9999999999964</v>
      </c>
      <c r="AB28">
        <v>9749.0000000000018</v>
      </c>
      <c r="AC28">
        <v>9334</v>
      </c>
    </row>
    <row r="29" spans="1:29" ht="15" x14ac:dyDescent="0.25">
      <c r="A29" s="82" t="s">
        <v>341</v>
      </c>
      <c r="B29" s="106">
        <v>12139</v>
      </c>
      <c r="C29" s="106">
        <v>12516.000000000002</v>
      </c>
      <c r="D29" s="106">
        <v>12967</v>
      </c>
      <c r="E29" s="106">
        <v>13278</v>
      </c>
      <c r="F29" s="106">
        <v>13064</v>
      </c>
      <c r="G29" s="106">
        <v>13181</v>
      </c>
      <c r="H29" s="106">
        <v>13392</v>
      </c>
      <c r="I29" s="106">
        <v>13593</v>
      </c>
      <c r="J29" s="106">
        <v>13824</v>
      </c>
      <c r="K29" s="106">
        <v>14520</v>
      </c>
      <c r="L29" s="106">
        <v>14857</v>
      </c>
      <c r="M29" s="106">
        <v>15110</v>
      </c>
      <c r="N29" s="106">
        <v>13910</v>
      </c>
      <c r="O29" s="106">
        <v>13910</v>
      </c>
      <c r="P29" s="106">
        <v>14035</v>
      </c>
      <c r="Q29" s="106">
        <v>14105</v>
      </c>
      <c r="R29" s="106">
        <v>14148</v>
      </c>
      <c r="S29">
        <v>14262</v>
      </c>
      <c r="T29">
        <v>14433</v>
      </c>
      <c r="U29">
        <v>14664</v>
      </c>
      <c r="V29">
        <v>14898</v>
      </c>
      <c r="W29">
        <v>15092</v>
      </c>
      <c r="X29">
        <v>16043</v>
      </c>
      <c r="Y29">
        <v>15209</v>
      </c>
      <c r="Z29">
        <v>12096</v>
      </c>
      <c r="AA29">
        <v>12453</v>
      </c>
      <c r="AB29">
        <v>12598</v>
      </c>
      <c r="AC29">
        <v>12480</v>
      </c>
    </row>
    <row r="30" spans="1:29" ht="15" x14ac:dyDescent="0.25">
      <c r="A30" s="82" t="s">
        <v>342</v>
      </c>
      <c r="B30" s="106">
        <v>19300</v>
      </c>
      <c r="C30" s="106">
        <v>19898</v>
      </c>
      <c r="D30" s="106">
        <v>20614</v>
      </c>
      <c r="E30" s="106">
        <v>21109</v>
      </c>
      <c r="F30" s="106">
        <v>21405</v>
      </c>
      <c r="G30" s="106">
        <v>21597</v>
      </c>
      <c r="H30" s="106">
        <v>21942</v>
      </c>
      <c r="I30" s="106">
        <v>22271</v>
      </c>
      <c r="J30" s="106">
        <v>22649</v>
      </c>
      <c r="K30" s="106">
        <v>21629</v>
      </c>
      <c r="L30" s="106">
        <v>22258</v>
      </c>
      <c r="M30" s="106">
        <v>22628</v>
      </c>
      <c r="N30" s="106">
        <v>22628</v>
      </c>
      <c r="O30" s="106">
        <v>23168</v>
      </c>
      <c r="P30" s="106">
        <v>23996</v>
      </c>
      <c r="Q30" s="106">
        <v>32706.000000000004</v>
      </c>
      <c r="R30" s="106">
        <v>33281</v>
      </c>
      <c r="S30">
        <v>34513.000000000015</v>
      </c>
      <c r="T30">
        <v>34207</v>
      </c>
      <c r="U30">
        <v>33795</v>
      </c>
      <c r="V30">
        <v>33378.000000000007</v>
      </c>
      <c r="W30">
        <v>33925.999999999985</v>
      </c>
      <c r="X30">
        <v>35882.000000000015</v>
      </c>
      <c r="Y30">
        <v>37420</v>
      </c>
      <c r="Z30">
        <v>38375</v>
      </c>
      <c r="AA30">
        <v>41297</v>
      </c>
      <c r="AB30">
        <v>43968.999999999985</v>
      </c>
      <c r="AC30">
        <v>46419.999999999985</v>
      </c>
    </row>
    <row r="31" spans="1:29" ht="15" x14ac:dyDescent="0.25">
      <c r="A31" s="82" t="s">
        <v>343</v>
      </c>
      <c r="B31" s="106">
        <v>19300</v>
      </c>
      <c r="C31" s="106">
        <v>19897.999999999996</v>
      </c>
      <c r="D31" s="106">
        <v>20614</v>
      </c>
      <c r="E31" s="106">
        <v>21109</v>
      </c>
      <c r="F31" s="106">
        <v>21805</v>
      </c>
      <c r="G31" s="106">
        <v>22001</v>
      </c>
      <c r="H31" s="106">
        <v>22353</v>
      </c>
      <c r="I31" s="106">
        <v>22688</v>
      </c>
      <c r="J31" s="106">
        <v>23074</v>
      </c>
      <c r="K31" s="106">
        <v>21629</v>
      </c>
      <c r="L31" s="106">
        <v>22209</v>
      </c>
      <c r="M31" s="106">
        <v>22436</v>
      </c>
      <c r="N31" s="106">
        <v>22436</v>
      </c>
      <c r="O31" s="106">
        <v>22976</v>
      </c>
      <c r="P31" s="106">
        <v>23728</v>
      </c>
      <c r="Q31" s="106">
        <v>32394.000000000011</v>
      </c>
      <c r="R31" s="106">
        <v>32942</v>
      </c>
      <c r="S31">
        <v>34103</v>
      </c>
      <c r="T31">
        <v>33690</v>
      </c>
      <c r="U31">
        <v>33132.000000000015</v>
      </c>
      <c r="V31">
        <v>32566.000000000004</v>
      </c>
      <c r="W31">
        <v>32989</v>
      </c>
      <c r="X31">
        <v>34328</v>
      </c>
      <c r="Y31">
        <v>35497</v>
      </c>
      <c r="Z31">
        <v>36314</v>
      </c>
      <c r="AA31">
        <v>38806</v>
      </c>
      <c r="AB31">
        <v>41120</v>
      </c>
      <c r="AC31">
        <v>43273.999999999985</v>
      </c>
    </row>
    <row r="32" spans="1:29" ht="15" x14ac:dyDescent="0.25">
      <c r="A32" s="82" t="s">
        <v>344</v>
      </c>
      <c r="B32" s="106">
        <v>1576</v>
      </c>
      <c r="C32" s="106">
        <v>1647</v>
      </c>
      <c r="D32" s="106">
        <v>1766</v>
      </c>
      <c r="E32" s="106">
        <v>1825</v>
      </c>
      <c r="F32" s="106">
        <v>1894</v>
      </c>
      <c r="G32" s="106">
        <v>1990</v>
      </c>
      <c r="H32" s="106">
        <v>2043.0000000000002</v>
      </c>
      <c r="I32" s="106">
        <v>2074</v>
      </c>
      <c r="J32" s="106">
        <v>2007.0000000000002</v>
      </c>
      <c r="K32" s="106">
        <v>1987</v>
      </c>
      <c r="L32" s="106">
        <v>1987</v>
      </c>
      <c r="M32" s="106">
        <v>2033</v>
      </c>
      <c r="N32" s="106">
        <v>2001</v>
      </c>
      <c r="O32" s="106">
        <v>2103</v>
      </c>
      <c r="P32" s="106">
        <v>2203</v>
      </c>
      <c r="Q32" s="106">
        <v>2242</v>
      </c>
      <c r="R32" s="106">
        <v>2254</v>
      </c>
      <c r="S32">
        <v>2265</v>
      </c>
      <c r="T32">
        <v>2477</v>
      </c>
      <c r="U32">
        <v>2711</v>
      </c>
      <c r="V32">
        <v>2837</v>
      </c>
      <c r="W32">
        <v>2888</v>
      </c>
      <c r="X32">
        <v>3070</v>
      </c>
      <c r="Y32">
        <v>3362</v>
      </c>
      <c r="Z32">
        <v>3068</v>
      </c>
      <c r="AA32">
        <v>3182</v>
      </c>
      <c r="AB32">
        <v>3275</v>
      </c>
      <c r="AC32">
        <v>3351</v>
      </c>
    </row>
    <row r="33" spans="1:29" ht="15" x14ac:dyDescent="0.25">
      <c r="A33" s="82" t="s">
        <v>345</v>
      </c>
      <c r="B33" s="106">
        <v>704</v>
      </c>
      <c r="C33" s="106">
        <v>736</v>
      </c>
      <c r="D33" s="106">
        <v>813</v>
      </c>
      <c r="E33" s="106">
        <v>852</v>
      </c>
      <c r="F33" s="106">
        <v>909</v>
      </c>
      <c r="G33" s="106">
        <v>948</v>
      </c>
      <c r="H33" s="106">
        <v>957</v>
      </c>
      <c r="I33" s="106">
        <v>970</v>
      </c>
      <c r="J33" s="106">
        <v>935</v>
      </c>
      <c r="K33" s="106">
        <v>925</v>
      </c>
      <c r="L33" s="106">
        <v>910</v>
      </c>
      <c r="M33" s="106">
        <v>934</v>
      </c>
      <c r="N33" s="106">
        <v>1034</v>
      </c>
      <c r="O33" s="106">
        <v>1065</v>
      </c>
      <c r="P33" s="106">
        <v>1123</v>
      </c>
      <c r="Q33" s="106">
        <v>1145</v>
      </c>
      <c r="R33" s="106">
        <v>1151</v>
      </c>
      <c r="S33">
        <v>1157</v>
      </c>
      <c r="T33">
        <v>1268</v>
      </c>
      <c r="U33">
        <v>1413</v>
      </c>
      <c r="V33">
        <v>1469</v>
      </c>
      <c r="W33">
        <v>1494</v>
      </c>
      <c r="X33">
        <v>1583</v>
      </c>
      <c r="Y33">
        <v>1735</v>
      </c>
      <c r="Z33">
        <v>1536</v>
      </c>
      <c r="AA33">
        <v>1583</v>
      </c>
      <c r="AB33">
        <v>1625</v>
      </c>
      <c r="AC33">
        <v>1655</v>
      </c>
    </row>
    <row r="34" spans="1:29" ht="15" x14ac:dyDescent="0.25">
      <c r="A34" s="82" t="s">
        <v>346</v>
      </c>
      <c r="B34" s="106">
        <v>920</v>
      </c>
      <c r="C34" s="106">
        <v>949</v>
      </c>
      <c r="D34" s="106">
        <v>1104</v>
      </c>
      <c r="E34" s="106">
        <v>1213</v>
      </c>
      <c r="F34" s="106">
        <v>1287</v>
      </c>
      <c r="G34" s="106">
        <v>1357</v>
      </c>
      <c r="H34" s="106">
        <v>1392</v>
      </c>
      <c r="I34" s="106">
        <v>1443</v>
      </c>
      <c r="J34" s="106">
        <v>1504</v>
      </c>
      <c r="K34" s="106">
        <v>1489</v>
      </c>
      <c r="L34" s="106">
        <v>1574</v>
      </c>
      <c r="M34" s="106">
        <v>1611</v>
      </c>
      <c r="N34" s="106">
        <v>1723</v>
      </c>
      <c r="O34" s="106">
        <v>2097</v>
      </c>
      <c r="P34" s="106">
        <v>2220</v>
      </c>
      <c r="Q34" s="106">
        <v>3103</v>
      </c>
      <c r="R34" s="106">
        <v>3223</v>
      </c>
      <c r="S34">
        <v>3249</v>
      </c>
      <c r="T34">
        <v>3399</v>
      </c>
      <c r="U34">
        <v>3595</v>
      </c>
      <c r="V34">
        <v>3837</v>
      </c>
      <c r="W34">
        <v>3887</v>
      </c>
      <c r="X34">
        <v>4605</v>
      </c>
      <c r="Y34">
        <v>5158</v>
      </c>
      <c r="Z34">
        <v>5220</v>
      </c>
      <c r="AA34">
        <v>5413</v>
      </c>
      <c r="AB34">
        <v>5570</v>
      </c>
      <c r="AC34">
        <v>5699</v>
      </c>
    </row>
    <row r="35" spans="1:29" ht="15" x14ac:dyDescent="0.25">
      <c r="A35" s="82" t="s">
        <v>347</v>
      </c>
      <c r="B35" s="106">
        <v>1261.0000000000002</v>
      </c>
      <c r="C35" s="106">
        <v>1301</v>
      </c>
      <c r="D35" s="106">
        <v>1348</v>
      </c>
      <c r="E35" s="106">
        <v>1381</v>
      </c>
      <c r="F35" s="106">
        <v>1401</v>
      </c>
      <c r="G35" s="106">
        <v>1414</v>
      </c>
      <c r="H35" s="106">
        <v>1437</v>
      </c>
      <c r="I35" s="106">
        <v>1459</v>
      </c>
      <c r="J35" s="106">
        <v>902</v>
      </c>
      <c r="K35" s="106">
        <v>945.00000000000011</v>
      </c>
      <c r="L35" s="106">
        <v>931</v>
      </c>
      <c r="M35" s="106">
        <v>947.00000000000011</v>
      </c>
      <c r="N35" s="106">
        <v>947.00000000000011</v>
      </c>
      <c r="O35" s="106">
        <v>947.00000000000011</v>
      </c>
      <c r="P35" s="106">
        <v>0</v>
      </c>
      <c r="Q35" s="106">
        <v>0</v>
      </c>
      <c r="R35" s="106">
        <v>0</v>
      </c>
      <c r="S35">
        <v>0</v>
      </c>
      <c r="T35">
        <v>0</v>
      </c>
      <c r="U35">
        <v>0</v>
      </c>
      <c r="V35">
        <v>0</v>
      </c>
      <c r="W35">
        <v>0</v>
      </c>
      <c r="X35">
        <v>0</v>
      </c>
      <c r="Y35">
        <v>0</v>
      </c>
      <c r="Z35">
        <v>0</v>
      </c>
      <c r="AA35">
        <v>0</v>
      </c>
      <c r="AB35">
        <v>0</v>
      </c>
      <c r="AC35">
        <v>0</v>
      </c>
    </row>
    <row r="36" spans="1:29" ht="15" x14ac:dyDescent="0.25">
      <c r="A36" s="82" t="s">
        <v>348</v>
      </c>
      <c r="B36" s="106">
        <v>138</v>
      </c>
      <c r="C36" s="106">
        <v>190</v>
      </c>
      <c r="D36" s="106">
        <v>214</v>
      </c>
      <c r="E36" s="106">
        <v>224</v>
      </c>
      <c r="F36" s="106">
        <v>228</v>
      </c>
      <c r="G36" s="106">
        <v>146</v>
      </c>
      <c r="H36" s="106">
        <v>149</v>
      </c>
      <c r="I36" s="106">
        <v>112</v>
      </c>
      <c r="J36" s="106">
        <v>0</v>
      </c>
      <c r="K36" s="106">
        <v>0</v>
      </c>
      <c r="L36" s="106">
        <v>0</v>
      </c>
      <c r="M36" s="106">
        <v>0</v>
      </c>
      <c r="N36" s="106">
        <v>0</v>
      </c>
      <c r="O36" s="106">
        <v>0</v>
      </c>
      <c r="P36" s="106">
        <v>0</v>
      </c>
      <c r="Q36" s="106">
        <v>0</v>
      </c>
      <c r="R36" s="106">
        <v>0</v>
      </c>
      <c r="S36">
        <v>0</v>
      </c>
      <c r="T36">
        <v>0</v>
      </c>
      <c r="U36">
        <v>0</v>
      </c>
      <c r="V36">
        <v>0</v>
      </c>
      <c r="W36">
        <v>0</v>
      </c>
      <c r="X36">
        <v>0</v>
      </c>
      <c r="Y36">
        <v>0</v>
      </c>
      <c r="Z36">
        <v>0</v>
      </c>
      <c r="AA36">
        <v>0</v>
      </c>
      <c r="AB36">
        <v>0</v>
      </c>
      <c r="AC36">
        <v>0</v>
      </c>
    </row>
    <row r="37" spans="1:29" ht="15" x14ac:dyDescent="0.25">
      <c r="A37" s="82" t="s">
        <v>349</v>
      </c>
      <c r="B37" s="106">
        <v>0</v>
      </c>
      <c r="C37" s="106">
        <v>0</v>
      </c>
      <c r="D37" s="106">
        <v>0</v>
      </c>
      <c r="E37" s="106">
        <v>290</v>
      </c>
      <c r="F37" s="106">
        <v>389</v>
      </c>
      <c r="G37" s="106">
        <v>608</v>
      </c>
      <c r="H37" s="106">
        <v>700</v>
      </c>
      <c r="I37" s="106">
        <v>746</v>
      </c>
      <c r="J37" s="106">
        <v>770</v>
      </c>
      <c r="K37" s="106">
        <v>775</v>
      </c>
      <c r="L37" s="106">
        <v>780</v>
      </c>
      <c r="M37" s="106">
        <v>1024</v>
      </c>
      <c r="N37" s="106">
        <v>1024</v>
      </c>
      <c r="O37" s="106">
        <v>1024</v>
      </c>
      <c r="P37" s="106">
        <v>1033</v>
      </c>
      <c r="Q37" s="106">
        <v>1039</v>
      </c>
      <c r="R37" s="106">
        <v>1043</v>
      </c>
      <c r="S37">
        <v>1052</v>
      </c>
      <c r="T37">
        <v>0</v>
      </c>
      <c r="U37">
        <v>0</v>
      </c>
      <c r="V37">
        <v>0</v>
      </c>
      <c r="W37">
        <v>0</v>
      </c>
      <c r="X37">
        <v>0</v>
      </c>
      <c r="Y37">
        <v>0</v>
      </c>
      <c r="Z37">
        <v>0</v>
      </c>
      <c r="AA37">
        <v>0</v>
      </c>
      <c r="AB37">
        <v>0</v>
      </c>
      <c r="AC37">
        <v>0</v>
      </c>
    </row>
    <row r="38" spans="1:29" ht="15" x14ac:dyDescent="0.25">
      <c r="A38" s="82" t="s">
        <v>350</v>
      </c>
      <c r="B38" s="106">
        <v>0</v>
      </c>
      <c r="C38" s="106">
        <v>0</v>
      </c>
      <c r="D38" s="106">
        <v>0</v>
      </c>
      <c r="E38" s="106">
        <v>0</v>
      </c>
      <c r="F38" s="106">
        <v>0</v>
      </c>
      <c r="G38" s="106">
        <v>0</v>
      </c>
      <c r="H38" s="106">
        <v>0</v>
      </c>
      <c r="I38" s="106">
        <v>0</v>
      </c>
      <c r="J38" s="106">
        <v>995</v>
      </c>
      <c r="K38" s="106">
        <v>1084</v>
      </c>
      <c r="L38" s="106">
        <v>1091</v>
      </c>
      <c r="M38" s="106">
        <v>1109</v>
      </c>
      <c r="N38" s="106">
        <v>1109</v>
      </c>
      <c r="O38" s="106">
        <v>1109</v>
      </c>
      <c r="P38" s="106">
        <v>1119</v>
      </c>
      <c r="Q38" s="106">
        <v>1729.75783278518</v>
      </c>
      <c r="R38" s="106">
        <v>1735</v>
      </c>
      <c r="S38">
        <v>1749</v>
      </c>
      <c r="T38">
        <v>2835</v>
      </c>
      <c r="U38">
        <v>2881</v>
      </c>
      <c r="V38">
        <v>2815</v>
      </c>
      <c r="W38">
        <v>2534</v>
      </c>
      <c r="X38">
        <v>2694</v>
      </c>
      <c r="Y38">
        <v>2950</v>
      </c>
      <c r="Z38">
        <v>2986</v>
      </c>
      <c r="AA38">
        <v>3097</v>
      </c>
      <c r="AB38">
        <v>3028</v>
      </c>
      <c r="AC38">
        <v>2710</v>
      </c>
    </row>
    <row r="39" spans="1:29" ht="15" x14ac:dyDescent="0.25">
      <c r="A39" s="82" t="s">
        <v>351</v>
      </c>
      <c r="B39" s="106">
        <v>236</v>
      </c>
      <c r="C39" s="106">
        <v>289</v>
      </c>
      <c r="D39" s="106">
        <v>346</v>
      </c>
      <c r="E39" s="106">
        <v>418</v>
      </c>
      <c r="F39" s="106">
        <v>454</v>
      </c>
      <c r="G39" s="106">
        <v>374</v>
      </c>
      <c r="H39" s="106">
        <v>380</v>
      </c>
      <c r="I39" s="106">
        <v>486</v>
      </c>
      <c r="J39" s="106">
        <v>661</v>
      </c>
      <c r="K39" s="106">
        <v>684</v>
      </c>
      <c r="L39" s="106">
        <v>739.00000000000011</v>
      </c>
      <c r="M39" s="106">
        <v>762</v>
      </c>
      <c r="N39" s="106">
        <v>1032</v>
      </c>
      <c r="O39" s="106">
        <v>1032</v>
      </c>
      <c r="P39" s="106">
        <v>1042</v>
      </c>
      <c r="Q39" s="106">
        <v>1187</v>
      </c>
      <c r="R39" s="106">
        <v>1292</v>
      </c>
      <c r="S39">
        <v>1418</v>
      </c>
      <c r="T39">
        <v>1596</v>
      </c>
      <c r="U39">
        <v>1622</v>
      </c>
      <c r="V39">
        <v>1703</v>
      </c>
      <c r="W39">
        <v>1726</v>
      </c>
      <c r="X39">
        <v>1835</v>
      </c>
      <c r="Y39">
        <v>2009.9999999999998</v>
      </c>
      <c r="Z39">
        <v>2035.0000000000002</v>
      </c>
      <c r="AA39">
        <v>2110</v>
      </c>
      <c r="AB39">
        <v>2172</v>
      </c>
      <c r="AC39">
        <v>2222</v>
      </c>
    </row>
    <row r="40" spans="1:29" ht="15" x14ac:dyDescent="0.25">
      <c r="A40" s="82" t="s">
        <v>352</v>
      </c>
      <c r="B40" s="106">
        <v>0</v>
      </c>
      <c r="C40" s="106">
        <v>0</v>
      </c>
      <c r="D40" s="106">
        <v>0</v>
      </c>
      <c r="E40" s="106">
        <v>0</v>
      </c>
      <c r="F40" s="106">
        <v>0</v>
      </c>
      <c r="G40" s="106">
        <v>0</v>
      </c>
      <c r="H40" s="106">
        <v>0</v>
      </c>
      <c r="I40" s="106">
        <v>0</v>
      </c>
      <c r="J40" s="106">
        <v>0</v>
      </c>
      <c r="K40" s="106">
        <v>0</v>
      </c>
      <c r="L40" s="106">
        <v>0</v>
      </c>
      <c r="M40" s="106">
        <v>0</v>
      </c>
      <c r="N40" s="106">
        <v>150</v>
      </c>
      <c r="O40" s="106">
        <v>150</v>
      </c>
      <c r="P40" s="106">
        <v>152</v>
      </c>
      <c r="Q40" s="106">
        <v>69.999999999999986</v>
      </c>
      <c r="R40" s="106">
        <v>71.000000000000014</v>
      </c>
      <c r="S40">
        <v>72.000000000000014</v>
      </c>
      <c r="T40">
        <v>0</v>
      </c>
      <c r="U40">
        <v>0</v>
      </c>
      <c r="V40">
        <v>0</v>
      </c>
      <c r="W40">
        <v>0</v>
      </c>
      <c r="X40">
        <v>0</v>
      </c>
      <c r="Y40">
        <v>0</v>
      </c>
      <c r="Z40">
        <v>0</v>
      </c>
      <c r="AA40">
        <v>0</v>
      </c>
      <c r="AB40">
        <v>0</v>
      </c>
      <c r="AC40">
        <v>0</v>
      </c>
    </row>
    <row r="41" spans="1:29" ht="15" x14ac:dyDescent="0.25">
      <c r="A41" s="82" t="s">
        <v>353</v>
      </c>
      <c r="B41" s="106">
        <v>0</v>
      </c>
      <c r="C41" s="106">
        <v>0</v>
      </c>
      <c r="D41" s="106">
        <v>0</v>
      </c>
      <c r="E41" s="106">
        <v>0</v>
      </c>
      <c r="F41" s="106">
        <v>0</v>
      </c>
      <c r="G41" s="106">
        <v>562</v>
      </c>
      <c r="H41" s="106">
        <v>571</v>
      </c>
      <c r="I41" s="106">
        <v>555</v>
      </c>
      <c r="J41" s="106">
        <v>410</v>
      </c>
      <c r="K41" s="106">
        <v>418</v>
      </c>
      <c r="L41" s="106">
        <v>421</v>
      </c>
      <c r="M41" s="106">
        <v>429</v>
      </c>
      <c r="N41" s="106">
        <v>429</v>
      </c>
      <c r="O41" s="106">
        <v>429</v>
      </c>
      <c r="P41" s="106">
        <v>433</v>
      </c>
      <c r="Q41" s="106">
        <v>436</v>
      </c>
      <c r="R41" s="106">
        <v>438</v>
      </c>
      <c r="S41">
        <v>423</v>
      </c>
      <c r="T41">
        <v>429</v>
      </c>
      <c r="U41">
        <v>436</v>
      </c>
      <c r="V41">
        <v>443</v>
      </c>
      <c r="W41">
        <v>449</v>
      </c>
      <c r="X41">
        <v>478</v>
      </c>
      <c r="Y41">
        <v>524</v>
      </c>
      <c r="Z41">
        <v>531</v>
      </c>
      <c r="AA41">
        <v>551</v>
      </c>
      <c r="AB41">
        <v>567.00000000000011</v>
      </c>
      <c r="AC41">
        <v>581</v>
      </c>
    </row>
    <row r="42" spans="1:29" ht="15" x14ac:dyDescent="0.25">
      <c r="A42" s="82" t="s">
        <v>354</v>
      </c>
      <c r="B42" s="106">
        <v>248</v>
      </c>
      <c r="C42" s="106">
        <v>256</v>
      </c>
      <c r="D42" s="106">
        <v>242</v>
      </c>
      <c r="E42" s="106">
        <v>248</v>
      </c>
      <c r="F42" s="106">
        <v>287</v>
      </c>
      <c r="G42" s="106">
        <v>0</v>
      </c>
      <c r="H42" s="106">
        <v>0</v>
      </c>
      <c r="I42" s="106">
        <v>0</v>
      </c>
      <c r="J42" s="106">
        <v>0</v>
      </c>
      <c r="K42" s="106">
        <v>0</v>
      </c>
      <c r="L42" s="106">
        <v>0</v>
      </c>
      <c r="M42" s="106">
        <v>0</v>
      </c>
      <c r="N42" s="106">
        <v>0</v>
      </c>
      <c r="O42" s="106">
        <v>0</v>
      </c>
      <c r="P42" s="106">
        <v>0</v>
      </c>
      <c r="Q42" s="106">
        <v>0</v>
      </c>
      <c r="R42" s="106">
        <v>0</v>
      </c>
      <c r="S42">
        <v>0</v>
      </c>
      <c r="T42">
        <v>0</v>
      </c>
      <c r="U42">
        <v>0</v>
      </c>
      <c r="V42">
        <v>0</v>
      </c>
      <c r="W42">
        <v>0</v>
      </c>
      <c r="X42">
        <v>0</v>
      </c>
      <c r="Y42">
        <v>0</v>
      </c>
      <c r="Z42">
        <v>0</v>
      </c>
      <c r="AA42">
        <v>0</v>
      </c>
      <c r="AB42">
        <v>0</v>
      </c>
      <c r="AC42">
        <v>0</v>
      </c>
    </row>
    <row r="43" spans="1:29" ht="15" x14ac:dyDescent="0.25">
      <c r="A43" s="82"/>
      <c r="B43" s="106"/>
      <c r="C43" s="106"/>
      <c r="D43" s="106"/>
      <c r="E43" s="106"/>
      <c r="F43" s="106"/>
      <c r="G43" s="106"/>
      <c r="H43" s="106"/>
      <c r="I43" s="106"/>
      <c r="J43" s="106"/>
      <c r="K43" s="106"/>
      <c r="L43" s="106"/>
      <c r="M43" s="106"/>
      <c r="N43" s="106"/>
      <c r="O43" s="106"/>
      <c r="P43" s="106"/>
      <c r="Q43" s="106"/>
      <c r="R43" s="106"/>
    </row>
    <row r="44" spans="1:29" ht="15" x14ac:dyDescent="0.25">
      <c r="A44" s="81" t="s">
        <v>355</v>
      </c>
      <c r="B44" s="106"/>
      <c r="C44" s="106"/>
      <c r="D44" s="106"/>
      <c r="E44" s="106"/>
      <c r="F44" s="106"/>
      <c r="G44" s="106"/>
      <c r="H44" s="106"/>
      <c r="I44" s="106"/>
      <c r="J44" s="106"/>
      <c r="K44" s="106"/>
      <c r="L44" s="106"/>
      <c r="M44" s="106"/>
      <c r="N44" s="106"/>
      <c r="O44" s="106"/>
      <c r="P44" s="106"/>
      <c r="Q44" s="106"/>
      <c r="R44" s="106"/>
    </row>
    <row r="45" spans="1:29" ht="15" x14ac:dyDescent="0.25">
      <c r="A45" s="82" t="s">
        <v>425</v>
      </c>
      <c r="B45" s="106">
        <v>13857.08645874457</v>
      </c>
      <c r="C45" s="106">
        <v>14355</v>
      </c>
      <c r="D45" s="106">
        <v>14877</v>
      </c>
      <c r="E45" s="106">
        <v>15196</v>
      </c>
      <c r="F45" s="106">
        <v>15080</v>
      </c>
      <c r="G45" s="106">
        <v>15138</v>
      </c>
      <c r="H45" s="106">
        <v>15660</v>
      </c>
      <c r="I45" s="106">
        <v>15921</v>
      </c>
      <c r="J45" s="106">
        <v>16443</v>
      </c>
      <c r="K45" s="106">
        <v>16704</v>
      </c>
      <c r="L45" s="106">
        <v>16965</v>
      </c>
      <c r="M45" s="106">
        <v>17228.999999998799</v>
      </c>
      <c r="N45" s="106">
        <v>0</v>
      </c>
      <c r="O45" s="106">
        <v>0</v>
      </c>
      <c r="P45" s="106">
        <v>0</v>
      </c>
      <c r="Q45" s="106">
        <v>0</v>
      </c>
      <c r="R45" s="106">
        <v>0</v>
      </c>
      <c r="S45" s="20">
        <v>0</v>
      </c>
      <c r="T45" s="20">
        <v>0</v>
      </c>
      <c r="U45" s="20">
        <v>0</v>
      </c>
      <c r="V45" s="20">
        <v>0</v>
      </c>
      <c r="W45" s="20">
        <v>0</v>
      </c>
      <c r="X45" s="20">
        <v>0</v>
      </c>
      <c r="Y45" s="20">
        <v>0</v>
      </c>
      <c r="Z45" s="20">
        <v>0</v>
      </c>
      <c r="AA45" s="20">
        <v>0</v>
      </c>
      <c r="AB45" s="20">
        <v>0</v>
      </c>
      <c r="AC45" s="20">
        <v>0</v>
      </c>
    </row>
    <row r="46" spans="1:29" ht="15" x14ac:dyDescent="0.25">
      <c r="A46" s="82" t="s">
        <v>356</v>
      </c>
      <c r="B46" s="106">
        <v>39933</v>
      </c>
      <c r="C46" s="106">
        <v>41498.999999992899</v>
      </c>
      <c r="D46" s="106">
        <v>43064.9999999914</v>
      </c>
      <c r="E46" s="106">
        <v>43577.999999988999</v>
      </c>
      <c r="F46" s="106">
        <v>43586.999999989603</v>
      </c>
      <c r="G46" s="106">
        <v>43847.999999989494</v>
      </c>
      <c r="H46" s="106">
        <v>45017.279999999999</v>
      </c>
      <c r="I46" s="106">
        <v>46204.83</v>
      </c>
      <c r="J46" s="106">
        <v>47802.149999999994</v>
      </c>
      <c r="K46" s="106">
        <v>48715.649999999994</v>
      </c>
      <c r="L46" s="106">
        <v>49297</v>
      </c>
      <c r="M46" s="106">
        <v>50064</v>
      </c>
      <c r="N46" s="106">
        <v>50853</v>
      </c>
      <c r="O46" s="106">
        <v>51414</v>
      </c>
      <c r="P46" s="106">
        <v>51976</v>
      </c>
      <c r="Q46" s="106">
        <v>52763</v>
      </c>
      <c r="R46" s="106">
        <v>53701</v>
      </c>
      <c r="S46" s="19">
        <v>54614</v>
      </c>
      <c r="T46" s="19">
        <v>55927</v>
      </c>
      <c r="U46" s="19">
        <v>57232</v>
      </c>
      <c r="V46" s="19">
        <v>58311</v>
      </c>
      <c r="W46" s="19">
        <v>59704</v>
      </c>
      <c r="X46" s="19">
        <v>66952</v>
      </c>
      <c r="Y46" s="19">
        <v>71624</v>
      </c>
      <c r="Z46" s="19">
        <v>75860</v>
      </c>
      <c r="AA46" s="19">
        <v>78892</v>
      </c>
      <c r="AB46" s="19">
        <v>81758</v>
      </c>
      <c r="AC46" s="19">
        <v>84728.000000000015</v>
      </c>
    </row>
    <row r="47" spans="1:29" ht="15" x14ac:dyDescent="0.25">
      <c r="A47" s="82" t="s">
        <v>357</v>
      </c>
      <c r="B47" s="106">
        <v>26883</v>
      </c>
      <c r="C47" s="106">
        <v>28188</v>
      </c>
      <c r="D47" s="106">
        <v>28971</v>
      </c>
      <c r="E47" s="106">
        <v>29493</v>
      </c>
      <c r="F47" s="106">
        <v>29754</v>
      </c>
      <c r="G47" s="106">
        <v>30015</v>
      </c>
      <c r="H47" s="106">
        <v>30623</v>
      </c>
      <c r="I47" s="106">
        <v>31231</v>
      </c>
      <c r="J47" s="106">
        <v>32369</v>
      </c>
      <c r="K47" s="106">
        <v>33189</v>
      </c>
      <c r="L47" s="106">
        <v>33427</v>
      </c>
      <c r="M47" s="106">
        <v>50064</v>
      </c>
      <c r="N47" s="106">
        <v>50853</v>
      </c>
      <c r="O47" s="106">
        <v>51414</v>
      </c>
      <c r="P47" s="106">
        <v>51976</v>
      </c>
      <c r="Q47" s="106">
        <v>52763</v>
      </c>
      <c r="R47" s="106">
        <v>53701</v>
      </c>
      <c r="S47" s="19">
        <v>54614</v>
      </c>
      <c r="T47" s="19">
        <v>55927</v>
      </c>
      <c r="U47" s="19">
        <v>57232</v>
      </c>
      <c r="V47" s="19">
        <v>58311</v>
      </c>
      <c r="W47" s="19">
        <v>59704</v>
      </c>
      <c r="X47" s="19">
        <v>66952</v>
      </c>
      <c r="Y47" s="19">
        <v>71624</v>
      </c>
      <c r="Z47" s="19">
        <v>75860</v>
      </c>
      <c r="AA47" s="19">
        <v>78892</v>
      </c>
      <c r="AB47" s="19">
        <v>81758</v>
      </c>
      <c r="AC47" s="19">
        <v>84728.000000000015</v>
      </c>
    </row>
    <row r="48" spans="1:29" ht="15" x14ac:dyDescent="0.25">
      <c r="A48" s="82" t="s">
        <v>358</v>
      </c>
      <c r="B48" s="106">
        <v>157</v>
      </c>
      <c r="C48" s="106">
        <v>181.39159999999998</v>
      </c>
      <c r="D48" s="106">
        <v>355.75</v>
      </c>
      <c r="E48" s="106">
        <v>307.89</v>
      </c>
      <c r="F48" s="106">
        <v>300.82</v>
      </c>
      <c r="G48" s="106">
        <v>926</v>
      </c>
      <c r="H48" s="106">
        <v>1000.9999999999999</v>
      </c>
      <c r="I48" s="106">
        <v>1049</v>
      </c>
      <c r="J48" s="106">
        <v>1059</v>
      </c>
      <c r="K48" s="106">
        <v>1095</v>
      </c>
      <c r="L48" s="106">
        <v>1199</v>
      </c>
      <c r="M48" s="106">
        <v>1226</v>
      </c>
      <c r="N48" s="106">
        <v>1213</v>
      </c>
      <c r="O48" s="106">
        <v>1098</v>
      </c>
      <c r="P48" s="106">
        <v>1158</v>
      </c>
      <c r="Q48" s="106">
        <v>1201</v>
      </c>
      <c r="R48" s="106">
        <v>1286</v>
      </c>
      <c r="S48" s="19">
        <v>1308</v>
      </c>
      <c r="T48" s="19">
        <v>1384</v>
      </c>
      <c r="U48" s="19">
        <v>1414</v>
      </c>
      <c r="V48" s="19">
        <v>1471</v>
      </c>
      <c r="W48" s="19">
        <v>1514</v>
      </c>
      <c r="X48" s="19">
        <v>1650</v>
      </c>
      <c r="Y48" s="19">
        <v>1747</v>
      </c>
      <c r="Z48" s="19">
        <v>1864</v>
      </c>
      <c r="AA48" s="19">
        <v>2002</v>
      </c>
      <c r="AB48" s="19">
        <v>2262</v>
      </c>
      <c r="AC48" s="19">
        <v>2377</v>
      </c>
    </row>
    <row r="49" spans="1:29" ht="15" x14ac:dyDescent="0.25">
      <c r="A49" s="82" t="s">
        <v>359</v>
      </c>
      <c r="B49" s="106">
        <v>0</v>
      </c>
      <c r="C49" s="106">
        <v>0</v>
      </c>
      <c r="D49" s="106">
        <v>0</v>
      </c>
      <c r="E49" s="106">
        <v>0</v>
      </c>
      <c r="F49" s="106">
        <v>0</v>
      </c>
      <c r="G49" s="106">
        <v>1014.9999999999999</v>
      </c>
      <c r="H49" s="106">
        <v>1059</v>
      </c>
      <c r="I49" s="106">
        <v>1200</v>
      </c>
      <c r="J49" s="106">
        <v>1209</v>
      </c>
      <c r="K49" s="106">
        <v>1262</v>
      </c>
      <c r="L49" s="106">
        <v>1374</v>
      </c>
      <c r="M49" s="106">
        <v>1426</v>
      </c>
      <c r="N49" s="106">
        <v>1478</v>
      </c>
      <c r="O49" s="106">
        <v>1329</v>
      </c>
      <c r="P49" s="106">
        <v>1408</v>
      </c>
      <c r="Q49" s="106">
        <v>1468</v>
      </c>
      <c r="R49" s="106">
        <v>1530</v>
      </c>
      <c r="S49" s="19">
        <v>1545.925</v>
      </c>
      <c r="T49" s="19">
        <v>1609</v>
      </c>
      <c r="U49" s="19">
        <v>1642</v>
      </c>
      <c r="V49" s="19">
        <v>1705</v>
      </c>
      <c r="W49" s="19">
        <v>1749</v>
      </c>
      <c r="X49" s="19">
        <v>1889</v>
      </c>
      <c r="Y49" s="19">
        <v>1987</v>
      </c>
      <c r="Z49" s="19">
        <v>2094</v>
      </c>
      <c r="AA49" s="19">
        <v>2216</v>
      </c>
      <c r="AB49" s="19">
        <v>2357</v>
      </c>
      <c r="AC49" s="19">
        <v>2472</v>
      </c>
    </row>
    <row r="50" spans="1:29" ht="15" x14ac:dyDescent="0.25">
      <c r="A50" s="101"/>
      <c r="B50" s="22"/>
      <c r="C50" s="22"/>
      <c r="D50" s="22"/>
      <c r="E50" s="22"/>
      <c r="F50" s="22"/>
      <c r="G50" s="22"/>
      <c r="H50" s="22"/>
      <c r="I50" s="22"/>
      <c r="J50" s="22"/>
      <c r="K50" s="22"/>
      <c r="L50" s="22"/>
      <c r="M50" s="22"/>
      <c r="N50" s="22"/>
      <c r="O50" s="22"/>
      <c r="P50" s="22"/>
      <c r="Q50" s="103"/>
      <c r="R50" s="103"/>
      <c r="S50" s="141"/>
      <c r="T50" s="141"/>
      <c r="U50" s="141"/>
      <c r="V50" s="141"/>
      <c r="W50" s="141"/>
      <c r="X50" s="141"/>
      <c r="Y50" s="141"/>
      <c r="Z50" s="141"/>
      <c r="AA50" s="141"/>
      <c r="AB50" s="141"/>
      <c r="AC50" s="141"/>
    </row>
    <row r="51" spans="1:29" ht="15" x14ac:dyDescent="0.25">
      <c r="A51" s="3"/>
    </row>
    <row r="52" spans="1:29" ht="15" x14ac:dyDescent="0.25">
      <c r="A52" s="108"/>
    </row>
    <row r="53" spans="1:29" ht="15" x14ac:dyDescent="0.2">
      <c r="A53" s="82"/>
    </row>
    <row r="55" spans="1:29" ht="15" x14ac:dyDescent="0.25">
      <c r="A55" s="12"/>
      <c r="B55" s="12"/>
      <c r="C55" s="12"/>
      <c r="D55" s="12"/>
      <c r="E55" s="12"/>
      <c r="F55" s="12"/>
      <c r="G55" s="12"/>
      <c r="H55" s="12"/>
      <c r="I55" s="12"/>
      <c r="J55" s="12"/>
      <c r="K55" s="12"/>
      <c r="L55" s="12"/>
      <c r="M55" s="12"/>
      <c r="N55" s="12"/>
      <c r="O55" s="12"/>
      <c r="R55" s="12"/>
    </row>
  </sheetData>
  <hyperlinks>
    <hyperlink ref="A1" location="contents!A1" display="to contents" xr:uid="{00000000-0004-0000-1700-000000000000}"/>
  </hyperlinks>
  <pageMargins left="0.7" right="0.7" top="0.75" bottom="0.75" header="0.3" footer="0.3"/>
  <pageSetup paperSize="9" orientation="portrait" horizontalDpi="90" verticalDpi="9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7"/>
  <sheetViews>
    <sheetView workbookViewId="0"/>
  </sheetViews>
  <sheetFormatPr defaultColWidth="11.42578125" defaultRowHeight="12.75" x14ac:dyDescent="0.2"/>
  <cols>
    <col min="1" max="1" width="65.7109375" customWidth="1"/>
    <col min="2" max="6" width="16.7109375" customWidth="1"/>
    <col min="7" max="8" width="21.7109375" customWidth="1"/>
  </cols>
  <sheetData>
    <row r="1" spans="1:8" ht="15" customHeight="1" x14ac:dyDescent="0.25">
      <c r="A1" s="4" t="s">
        <v>452</v>
      </c>
    </row>
    <row r="2" spans="1:8" ht="33" customHeight="1" x14ac:dyDescent="0.25">
      <c r="A2" s="3"/>
      <c r="B2" s="3"/>
      <c r="C2" s="3"/>
      <c r="D2" s="3"/>
      <c r="E2" s="3"/>
      <c r="F2" s="3"/>
      <c r="G2" s="3"/>
      <c r="H2" s="145"/>
    </row>
    <row r="3" spans="1:8" ht="33" customHeight="1" x14ac:dyDescent="0.25">
      <c r="A3" s="112" t="s">
        <v>498</v>
      </c>
      <c r="B3" s="3"/>
      <c r="C3" s="3"/>
      <c r="D3" s="3"/>
      <c r="E3" s="3"/>
      <c r="F3" s="3"/>
      <c r="G3" s="3"/>
      <c r="H3" s="145"/>
    </row>
    <row r="4" spans="1:8" ht="15" customHeight="1" x14ac:dyDescent="0.25">
      <c r="A4" s="3"/>
      <c r="B4" s="22"/>
      <c r="C4" s="22"/>
      <c r="D4" s="22"/>
      <c r="E4" s="22"/>
      <c r="F4" s="22"/>
      <c r="G4" s="22"/>
      <c r="H4" s="145"/>
    </row>
    <row r="5" spans="1:8" ht="15" customHeight="1" x14ac:dyDescent="0.25">
      <c r="A5" s="3"/>
      <c r="B5" s="95"/>
      <c r="C5" s="95"/>
      <c r="D5" s="117">
        <v>2024</v>
      </c>
      <c r="E5" s="95"/>
      <c r="F5" s="95"/>
      <c r="G5" s="95"/>
      <c r="H5" s="145"/>
    </row>
    <row r="6" spans="1:8" ht="15" customHeight="1" x14ac:dyDescent="0.25">
      <c r="A6" s="3"/>
      <c r="B6" s="44" t="s">
        <v>390</v>
      </c>
      <c r="C6" s="113"/>
      <c r="D6" s="22"/>
      <c r="E6" s="113"/>
      <c r="F6" s="113"/>
      <c r="G6" s="44" t="s">
        <v>391</v>
      </c>
      <c r="H6" s="145"/>
    </row>
    <row r="7" spans="1:8" ht="15" customHeight="1" x14ac:dyDescent="0.25">
      <c r="A7" s="3"/>
      <c r="B7" s="109" t="s">
        <v>367</v>
      </c>
      <c r="C7" s="109" t="s">
        <v>368</v>
      </c>
      <c r="D7" s="109" t="s">
        <v>369</v>
      </c>
      <c r="E7" s="109" t="s">
        <v>370</v>
      </c>
      <c r="F7" s="109" t="s">
        <v>371</v>
      </c>
      <c r="G7" s="145"/>
      <c r="H7" s="145"/>
    </row>
    <row r="8" spans="1:8" ht="15" customHeight="1" x14ac:dyDescent="0.25">
      <c r="A8" s="23" t="s">
        <v>372</v>
      </c>
      <c r="B8" s="20">
        <v>20800</v>
      </c>
      <c r="C8" s="20">
        <v>31600</v>
      </c>
      <c r="D8" s="20">
        <v>48500</v>
      </c>
      <c r="E8" s="20">
        <v>73000</v>
      </c>
      <c r="F8" s="20">
        <v>120600</v>
      </c>
      <c r="G8" s="111"/>
      <c r="H8" s="145"/>
    </row>
    <row r="9" spans="1:8" ht="15" customHeight="1" x14ac:dyDescent="0.25">
      <c r="A9" s="12"/>
      <c r="B9" s="111"/>
      <c r="C9" s="111"/>
      <c r="D9" s="111"/>
      <c r="E9" s="111"/>
      <c r="F9" s="111"/>
      <c r="G9" s="111"/>
      <c r="H9" s="145"/>
    </row>
    <row r="10" spans="1:8" ht="15" customHeight="1" x14ac:dyDescent="0.25">
      <c r="A10" s="21" t="s">
        <v>373</v>
      </c>
      <c r="B10" s="111"/>
      <c r="C10" s="111"/>
      <c r="D10" s="111"/>
      <c r="E10" s="111"/>
      <c r="F10" s="111"/>
      <c r="G10" s="111"/>
      <c r="H10" s="145"/>
    </row>
    <row r="11" spans="1:8" ht="15" customHeight="1" x14ac:dyDescent="0.25">
      <c r="A11" s="145" t="s">
        <v>509</v>
      </c>
      <c r="B11" s="145">
        <v>17200</v>
      </c>
      <c r="C11" s="145">
        <v>20800</v>
      </c>
      <c r="D11" s="145">
        <v>24500</v>
      </c>
      <c r="E11" s="145">
        <v>27600</v>
      </c>
      <c r="F11" s="145">
        <v>34100</v>
      </c>
      <c r="G11" s="20" t="s">
        <v>521</v>
      </c>
      <c r="H11" s="145"/>
    </row>
    <row r="12" spans="1:8" ht="15" customHeight="1" x14ac:dyDescent="0.25">
      <c r="A12" s="145" t="s">
        <v>510</v>
      </c>
      <c r="B12" s="145">
        <v>26700</v>
      </c>
      <c r="C12" s="145">
        <v>30100</v>
      </c>
      <c r="D12" s="145">
        <v>34100</v>
      </c>
      <c r="E12" s="145">
        <v>38400</v>
      </c>
      <c r="F12" s="145">
        <v>45200</v>
      </c>
      <c r="G12" s="20" t="s">
        <v>521</v>
      </c>
      <c r="H12" s="145"/>
    </row>
    <row r="13" spans="1:8" ht="15" customHeight="1" x14ac:dyDescent="0.25">
      <c r="A13" s="145" t="s">
        <v>511</v>
      </c>
      <c r="B13" s="145">
        <v>36200</v>
      </c>
      <c r="C13" s="145">
        <v>42900</v>
      </c>
      <c r="D13" s="145">
        <v>48500</v>
      </c>
      <c r="E13" s="145">
        <v>54500</v>
      </c>
      <c r="F13" s="145">
        <v>62900</v>
      </c>
      <c r="G13" s="20" t="s">
        <v>521</v>
      </c>
      <c r="H13" s="145"/>
    </row>
    <row r="14" spans="1:8" ht="15" customHeight="1" x14ac:dyDescent="0.25">
      <c r="A14" s="145" t="s">
        <v>512</v>
      </c>
      <c r="B14" s="145">
        <v>52400</v>
      </c>
      <c r="C14" s="145">
        <v>61100</v>
      </c>
      <c r="D14" s="145">
        <v>67600</v>
      </c>
      <c r="E14" s="145">
        <v>74200</v>
      </c>
      <c r="F14" s="145">
        <v>84600</v>
      </c>
      <c r="G14" s="20" t="s">
        <v>521</v>
      </c>
      <c r="H14" s="145"/>
    </row>
    <row r="15" spans="1:8" ht="15" customHeight="1" x14ac:dyDescent="0.25">
      <c r="A15" s="145" t="s">
        <v>513</v>
      </c>
      <c r="B15" s="145">
        <v>74500</v>
      </c>
      <c r="C15" s="145">
        <v>86500</v>
      </c>
      <c r="D15" s="145">
        <v>99400</v>
      </c>
      <c r="E15" s="145">
        <v>120600</v>
      </c>
      <c r="F15" s="145">
        <v>207900</v>
      </c>
      <c r="G15" s="20" t="s">
        <v>521</v>
      </c>
      <c r="H15" s="145"/>
    </row>
    <row r="16" spans="1:8" ht="15" customHeight="1" x14ac:dyDescent="0.25">
      <c r="A16" s="145"/>
      <c r="B16" s="111"/>
      <c r="C16" s="111"/>
      <c r="D16" s="111"/>
      <c r="E16" s="111"/>
      <c r="F16" s="111"/>
      <c r="G16" s="111"/>
      <c r="H16" s="145"/>
    </row>
    <row r="17" spans="1:8" ht="15" customHeight="1" x14ac:dyDescent="0.25">
      <c r="A17" s="21" t="s">
        <v>374</v>
      </c>
      <c r="B17" s="111"/>
      <c r="C17" s="111"/>
      <c r="D17" s="111"/>
      <c r="E17" s="111"/>
      <c r="F17" s="111"/>
      <c r="G17" s="111"/>
      <c r="H17" s="145"/>
    </row>
    <row r="18" spans="1:8" ht="15" customHeight="1" x14ac:dyDescent="0.25">
      <c r="A18" s="145" t="s">
        <v>375</v>
      </c>
      <c r="B18" s="20">
        <v>25900</v>
      </c>
      <c r="C18" s="20">
        <v>40100</v>
      </c>
      <c r="D18" s="20">
        <v>60700</v>
      </c>
      <c r="E18" s="20">
        <v>83200</v>
      </c>
      <c r="F18" s="20">
        <v>132400</v>
      </c>
      <c r="G18" s="20" t="s">
        <v>522</v>
      </c>
      <c r="H18" s="145"/>
    </row>
    <row r="19" spans="1:8" ht="15" customHeight="1" x14ac:dyDescent="0.25">
      <c r="A19" s="145" t="s">
        <v>376</v>
      </c>
      <c r="B19" s="20">
        <v>17000</v>
      </c>
      <c r="C19" s="20">
        <v>19600</v>
      </c>
      <c r="D19" s="20">
        <v>23500</v>
      </c>
      <c r="E19" s="20">
        <v>33400</v>
      </c>
      <c r="F19" s="20">
        <v>61900</v>
      </c>
      <c r="G19" s="20" t="s">
        <v>490</v>
      </c>
      <c r="H19" s="145"/>
    </row>
    <row r="20" spans="1:8" ht="15" customHeight="1" x14ac:dyDescent="0.25">
      <c r="A20" s="145" t="s">
        <v>377</v>
      </c>
      <c r="B20" s="20">
        <v>21600</v>
      </c>
      <c r="C20" s="20">
        <v>27100</v>
      </c>
      <c r="D20" s="20">
        <v>35100</v>
      </c>
      <c r="E20" s="20">
        <v>48300</v>
      </c>
      <c r="F20" s="20">
        <v>79700</v>
      </c>
      <c r="G20" s="20" t="s">
        <v>491</v>
      </c>
      <c r="H20" s="145"/>
    </row>
    <row r="21" spans="1:8" ht="15" customHeight="1" x14ac:dyDescent="0.25">
      <c r="A21" s="145"/>
      <c r="B21" s="111"/>
      <c r="C21" s="111"/>
      <c r="D21" s="111"/>
      <c r="E21" s="111"/>
      <c r="F21" s="111"/>
      <c r="G21" s="111"/>
      <c r="H21" s="145"/>
    </row>
    <row r="22" spans="1:8" ht="15" customHeight="1" x14ac:dyDescent="0.25">
      <c r="A22" s="21" t="s">
        <v>378</v>
      </c>
      <c r="B22" s="111"/>
      <c r="C22" s="111"/>
      <c r="D22" s="111"/>
      <c r="E22" s="111"/>
      <c r="F22" s="111"/>
      <c r="G22" s="111"/>
      <c r="H22" s="145"/>
    </row>
    <row r="23" spans="1:8" ht="15" customHeight="1" x14ac:dyDescent="0.25">
      <c r="A23" s="145" t="s">
        <v>379</v>
      </c>
      <c r="B23" s="20">
        <v>33000</v>
      </c>
      <c r="C23" s="20">
        <v>51900</v>
      </c>
      <c r="D23" s="20">
        <v>69100</v>
      </c>
      <c r="E23" s="20">
        <v>89800</v>
      </c>
      <c r="F23" s="20">
        <v>140600</v>
      </c>
      <c r="G23" s="20" t="s">
        <v>523</v>
      </c>
      <c r="H23" s="145"/>
    </row>
    <row r="24" spans="1:8" ht="15" customHeight="1" x14ac:dyDescent="0.25">
      <c r="A24" s="145" t="s">
        <v>380</v>
      </c>
      <c r="B24" s="20">
        <v>18900</v>
      </c>
      <c r="C24" s="20">
        <v>25600</v>
      </c>
      <c r="D24" s="20">
        <v>31900</v>
      </c>
      <c r="E24" s="20">
        <v>42900</v>
      </c>
      <c r="F24" s="20">
        <v>70300</v>
      </c>
      <c r="G24" s="20" t="s">
        <v>524</v>
      </c>
      <c r="H24" s="145"/>
    </row>
    <row r="25" spans="1:8" ht="15" customHeight="1" x14ac:dyDescent="0.25">
      <c r="A25" s="145" t="s">
        <v>381</v>
      </c>
      <c r="B25" s="20">
        <v>24400</v>
      </c>
      <c r="C25" s="20">
        <v>37200</v>
      </c>
      <c r="D25" s="20">
        <v>50700</v>
      </c>
      <c r="E25" s="20">
        <v>69700</v>
      </c>
      <c r="F25" s="20">
        <v>131000</v>
      </c>
      <c r="G25" s="20" t="s">
        <v>489</v>
      </c>
      <c r="H25" s="145"/>
    </row>
    <row r="26" spans="1:8" ht="15" customHeight="1" x14ac:dyDescent="0.25">
      <c r="A26" s="145"/>
      <c r="B26" s="111"/>
      <c r="C26" s="111"/>
      <c r="D26" s="111"/>
      <c r="E26" s="111"/>
      <c r="F26" s="111"/>
      <c r="G26" s="111"/>
      <c r="H26" s="145"/>
    </row>
    <row r="27" spans="1:8" ht="15" customHeight="1" x14ac:dyDescent="0.25">
      <c r="A27" s="21" t="s">
        <v>382</v>
      </c>
      <c r="B27" s="111"/>
      <c r="C27" s="111"/>
      <c r="D27" s="111"/>
      <c r="E27" s="111"/>
      <c r="F27" s="111"/>
      <c r="G27" s="111"/>
      <c r="H27" s="145"/>
    </row>
    <row r="28" spans="1:8" ht="15" customHeight="1" x14ac:dyDescent="0.25">
      <c r="A28" s="145" t="s">
        <v>383</v>
      </c>
      <c r="B28" s="20">
        <v>31200</v>
      </c>
      <c r="C28" s="20">
        <v>51600</v>
      </c>
      <c r="D28" s="20">
        <v>69600</v>
      </c>
      <c r="E28" s="20">
        <v>89800</v>
      </c>
      <c r="F28" s="20">
        <v>142200</v>
      </c>
      <c r="G28" s="20">
        <v>30</v>
      </c>
      <c r="H28" s="145"/>
    </row>
    <row r="29" spans="1:8" ht="15" customHeight="1" x14ac:dyDescent="0.25">
      <c r="A29" s="145" t="s">
        <v>384</v>
      </c>
      <c r="B29" s="20">
        <v>19400</v>
      </c>
      <c r="C29" s="20">
        <v>30700</v>
      </c>
      <c r="D29" s="20">
        <v>48600</v>
      </c>
      <c r="E29" s="20">
        <v>73100</v>
      </c>
      <c r="F29" s="20">
        <v>121600</v>
      </c>
      <c r="G29" s="20">
        <v>70</v>
      </c>
      <c r="H29" s="145"/>
    </row>
    <row r="30" spans="1:8" ht="15" customHeight="1" x14ac:dyDescent="0.25">
      <c r="A30" s="145"/>
      <c r="B30" s="20"/>
      <c r="C30" s="20"/>
      <c r="D30" s="20"/>
      <c r="E30" s="20"/>
      <c r="F30" s="20"/>
      <c r="G30" s="20"/>
      <c r="H30" s="145"/>
    </row>
    <row r="31" spans="1:8" ht="15" customHeight="1" x14ac:dyDescent="0.25">
      <c r="A31" s="116"/>
      <c r="B31" s="95"/>
      <c r="C31" s="95"/>
      <c r="D31" s="117">
        <v>2025</v>
      </c>
      <c r="E31" s="95"/>
      <c r="F31" s="95"/>
      <c r="G31" s="95"/>
      <c r="H31" s="145"/>
    </row>
    <row r="32" spans="1:8" ht="15" customHeight="1" x14ac:dyDescent="0.25">
      <c r="A32" s="12"/>
      <c r="B32" s="22" t="s">
        <v>365</v>
      </c>
      <c r="C32" s="115"/>
      <c r="D32" s="22"/>
      <c r="E32" s="115"/>
      <c r="F32" s="115"/>
      <c r="G32" s="114" t="s">
        <v>366</v>
      </c>
      <c r="H32" s="145"/>
    </row>
    <row r="33" spans="1:8" ht="15" customHeight="1" x14ac:dyDescent="0.25">
      <c r="A33" s="23"/>
      <c r="B33" s="109" t="s">
        <v>360</v>
      </c>
      <c r="C33" s="109" t="s">
        <v>361</v>
      </c>
      <c r="D33" s="109" t="s">
        <v>362</v>
      </c>
      <c r="E33" s="109" t="s">
        <v>363</v>
      </c>
      <c r="F33" s="109" t="s">
        <v>364</v>
      </c>
      <c r="G33" s="110"/>
      <c r="H33" s="145"/>
    </row>
    <row r="34" spans="1:8" ht="15" customHeight="1" x14ac:dyDescent="0.25">
      <c r="A34" s="23" t="s">
        <v>372</v>
      </c>
      <c r="B34" s="20">
        <v>21500</v>
      </c>
      <c r="C34" s="20">
        <v>33000</v>
      </c>
      <c r="D34" s="20">
        <v>50300</v>
      </c>
      <c r="E34" s="20">
        <v>75500</v>
      </c>
      <c r="F34" s="20">
        <v>122800</v>
      </c>
      <c r="G34" s="20"/>
      <c r="H34" s="145"/>
    </row>
    <row r="35" spans="1:8" ht="15" customHeight="1" x14ac:dyDescent="0.25">
      <c r="A35" s="12"/>
      <c r="B35" s="20"/>
      <c r="C35" s="20"/>
      <c r="D35" s="20"/>
      <c r="E35" s="20"/>
      <c r="F35" s="20"/>
      <c r="G35" s="20"/>
      <c r="H35" s="145"/>
    </row>
    <row r="36" spans="1:8" ht="15" customHeight="1" x14ac:dyDescent="0.25">
      <c r="A36" s="21" t="s">
        <v>373</v>
      </c>
      <c r="B36" s="20"/>
      <c r="C36" s="20"/>
      <c r="D36" s="20"/>
      <c r="E36" s="20"/>
      <c r="F36" s="20"/>
      <c r="G36" s="20"/>
      <c r="H36" s="145"/>
    </row>
    <row r="37" spans="1:8" ht="15" customHeight="1" x14ac:dyDescent="0.25">
      <c r="A37" s="145" t="s">
        <v>509</v>
      </c>
      <c r="B37" s="20">
        <v>17700</v>
      </c>
      <c r="C37" s="20">
        <v>21600</v>
      </c>
      <c r="D37" s="20">
        <v>25400</v>
      </c>
      <c r="E37" s="20">
        <v>28700</v>
      </c>
      <c r="F37" s="20">
        <v>35500</v>
      </c>
      <c r="G37" s="20" t="s">
        <v>521</v>
      </c>
      <c r="H37" s="145"/>
    </row>
    <row r="38" spans="1:8" ht="15" customHeight="1" x14ac:dyDescent="0.25">
      <c r="A38" s="145" t="s">
        <v>525</v>
      </c>
      <c r="B38" s="20">
        <v>27900</v>
      </c>
      <c r="C38" s="20">
        <v>31600</v>
      </c>
      <c r="D38" s="20">
        <v>35600</v>
      </c>
      <c r="E38" s="20">
        <v>40100</v>
      </c>
      <c r="F38" s="20">
        <v>47100</v>
      </c>
      <c r="G38" s="20" t="s">
        <v>521</v>
      </c>
      <c r="H38" s="145"/>
    </row>
    <row r="39" spans="1:8" ht="15" customHeight="1" x14ac:dyDescent="0.25">
      <c r="A39" s="145" t="s">
        <v>511</v>
      </c>
      <c r="B39" s="20">
        <v>37700</v>
      </c>
      <c r="C39" s="20">
        <v>44700</v>
      </c>
      <c r="D39" s="20">
        <v>50400</v>
      </c>
      <c r="E39" s="20">
        <v>56600</v>
      </c>
      <c r="F39" s="20">
        <v>65300</v>
      </c>
      <c r="G39" s="20" t="s">
        <v>521</v>
      </c>
      <c r="H39" s="145"/>
    </row>
    <row r="40" spans="1:8" ht="15" customHeight="1" x14ac:dyDescent="0.25">
      <c r="A40" s="145" t="s">
        <v>514</v>
      </c>
      <c r="B40" s="20">
        <v>54000</v>
      </c>
      <c r="C40" s="20">
        <v>63300</v>
      </c>
      <c r="D40" s="20">
        <v>70200</v>
      </c>
      <c r="E40" s="20">
        <v>76800</v>
      </c>
      <c r="F40" s="20">
        <v>87300</v>
      </c>
      <c r="G40" s="20" t="s">
        <v>521</v>
      </c>
      <c r="H40" s="145"/>
    </row>
    <row r="41" spans="1:8" ht="15" customHeight="1" x14ac:dyDescent="0.25">
      <c r="A41" s="145" t="s">
        <v>515</v>
      </c>
      <c r="B41" s="20">
        <v>76600</v>
      </c>
      <c r="C41" s="20">
        <v>89500</v>
      </c>
      <c r="D41" s="20">
        <v>102200</v>
      </c>
      <c r="E41" s="20">
        <v>122800</v>
      </c>
      <c r="F41" s="20">
        <v>188100</v>
      </c>
      <c r="G41" s="20" t="s">
        <v>521</v>
      </c>
      <c r="H41" s="145"/>
    </row>
    <row r="42" spans="1:8" ht="15" customHeight="1" x14ac:dyDescent="0.25">
      <c r="A42" s="145"/>
      <c r="B42" s="20"/>
      <c r="C42" s="20"/>
      <c r="D42" s="20"/>
      <c r="E42" s="20"/>
      <c r="F42" s="20"/>
      <c r="G42" s="20"/>
      <c r="H42" s="145"/>
    </row>
    <row r="43" spans="1:8" ht="15" customHeight="1" x14ac:dyDescent="0.25">
      <c r="A43" s="21" t="s">
        <v>374</v>
      </c>
      <c r="B43" s="20"/>
      <c r="C43" s="20"/>
      <c r="D43" s="20"/>
      <c r="E43" s="20"/>
      <c r="F43" s="20"/>
      <c r="G43" s="20"/>
      <c r="H43" s="145"/>
    </row>
    <row r="44" spans="1:8" ht="15" customHeight="1" x14ac:dyDescent="0.25">
      <c r="A44" s="145" t="s">
        <v>375</v>
      </c>
      <c r="B44" s="20">
        <v>26800</v>
      </c>
      <c r="C44" s="20">
        <v>41800</v>
      </c>
      <c r="D44" s="20">
        <v>63100</v>
      </c>
      <c r="E44" s="20">
        <v>86100</v>
      </c>
      <c r="F44" s="20">
        <v>134600</v>
      </c>
      <c r="G44" s="20" t="s">
        <v>522</v>
      </c>
      <c r="H44" s="145"/>
    </row>
    <row r="45" spans="1:8" ht="15" customHeight="1" x14ac:dyDescent="0.25">
      <c r="A45" s="145" t="s">
        <v>376</v>
      </c>
      <c r="B45" s="20">
        <v>17800</v>
      </c>
      <c r="C45" s="20">
        <v>20400</v>
      </c>
      <c r="D45" s="20">
        <v>24800</v>
      </c>
      <c r="E45" s="20">
        <v>35200</v>
      </c>
      <c r="F45" s="20">
        <v>64500</v>
      </c>
      <c r="G45" s="20" t="s">
        <v>490</v>
      </c>
      <c r="H45" s="145"/>
    </row>
    <row r="46" spans="1:8" ht="15" customHeight="1" x14ac:dyDescent="0.25">
      <c r="A46" s="145" t="s">
        <v>377</v>
      </c>
      <c r="B46" s="20">
        <v>22400</v>
      </c>
      <c r="C46" s="20">
        <v>28300</v>
      </c>
      <c r="D46" s="20">
        <v>36600</v>
      </c>
      <c r="E46" s="20">
        <v>50000</v>
      </c>
      <c r="F46" s="20">
        <v>80900</v>
      </c>
      <c r="G46" s="20" t="s">
        <v>491</v>
      </c>
      <c r="H46" s="145"/>
    </row>
    <row r="47" spans="1:8" ht="15" customHeight="1" x14ac:dyDescent="0.25">
      <c r="A47" s="145"/>
      <c r="B47" s="20"/>
      <c r="C47" s="20"/>
      <c r="D47" s="20"/>
      <c r="E47" s="20"/>
      <c r="F47" s="20"/>
      <c r="G47" s="20"/>
      <c r="H47" s="145"/>
    </row>
    <row r="48" spans="1:8" ht="15" customHeight="1" x14ac:dyDescent="0.25">
      <c r="A48" s="21" t="s">
        <v>378</v>
      </c>
      <c r="B48" s="20"/>
      <c r="C48" s="20"/>
      <c r="D48" s="20"/>
      <c r="E48" s="20"/>
      <c r="F48" s="20"/>
      <c r="G48" s="20"/>
      <c r="H48" s="145"/>
    </row>
    <row r="49" spans="1:8" ht="15" customHeight="1" x14ac:dyDescent="0.25">
      <c r="A49" s="145" t="s">
        <v>379</v>
      </c>
      <c r="B49" s="20">
        <v>34400</v>
      </c>
      <c r="C49" s="20">
        <v>53600</v>
      </c>
      <c r="D49" s="20">
        <v>71500</v>
      </c>
      <c r="E49" s="20">
        <v>92700</v>
      </c>
      <c r="F49" s="20">
        <v>141000</v>
      </c>
      <c r="G49" s="20">
        <v>51</v>
      </c>
      <c r="H49" s="145"/>
    </row>
    <row r="50" spans="1:8" ht="15" customHeight="1" x14ac:dyDescent="0.25">
      <c r="A50" s="145" t="s">
        <v>380</v>
      </c>
      <c r="B50" s="20">
        <v>19500</v>
      </c>
      <c r="C50" s="20">
        <v>26500</v>
      </c>
      <c r="D50" s="20">
        <v>33300</v>
      </c>
      <c r="E50" s="20">
        <v>44700</v>
      </c>
      <c r="F50" s="20">
        <v>72400</v>
      </c>
      <c r="G50" s="20">
        <v>45</v>
      </c>
      <c r="H50" s="145"/>
    </row>
    <row r="51" spans="1:8" ht="15" customHeight="1" x14ac:dyDescent="0.25">
      <c r="A51" s="145" t="s">
        <v>381</v>
      </c>
      <c r="B51" s="20">
        <v>25600</v>
      </c>
      <c r="C51" s="20">
        <v>38600</v>
      </c>
      <c r="D51" s="20">
        <v>52500</v>
      </c>
      <c r="E51" s="20">
        <v>72600</v>
      </c>
      <c r="F51" s="20">
        <v>128400</v>
      </c>
      <c r="G51" s="20" t="s">
        <v>489</v>
      </c>
      <c r="H51" s="145"/>
    </row>
    <row r="52" spans="1:8" ht="15" customHeight="1" x14ac:dyDescent="0.25">
      <c r="A52" s="145"/>
      <c r="B52" s="20"/>
      <c r="C52" s="20"/>
      <c r="D52" s="20"/>
      <c r="E52" s="20"/>
      <c r="F52" s="20"/>
      <c r="G52" s="20"/>
      <c r="H52" s="145"/>
    </row>
    <row r="53" spans="1:8" ht="15" customHeight="1" x14ac:dyDescent="0.25">
      <c r="A53" s="21" t="s">
        <v>385</v>
      </c>
      <c r="B53" s="20"/>
      <c r="C53" s="20"/>
      <c r="D53" s="20"/>
      <c r="E53" s="20"/>
      <c r="F53" s="20"/>
      <c r="G53" s="20"/>
      <c r="H53" s="145"/>
    </row>
    <row r="54" spans="1:8" ht="15" customHeight="1" x14ac:dyDescent="0.25">
      <c r="A54" s="145" t="s">
        <v>383</v>
      </c>
      <c r="B54" s="20">
        <v>32299.999999999996</v>
      </c>
      <c r="C54" s="20">
        <v>53500</v>
      </c>
      <c r="D54" s="20">
        <v>72200</v>
      </c>
      <c r="E54" s="20">
        <v>92900</v>
      </c>
      <c r="F54" s="20">
        <v>144100</v>
      </c>
      <c r="G54" s="20">
        <v>30</v>
      </c>
      <c r="H54" s="145"/>
    </row>
    <row r="55" spans="1:8" ht="15" customHeight="1" x14ac:dyDescent="0.25">
      <c r="A55" s="145" t="s">
        <v>384</v>
      </c>
      <c r="B55" s="20">
        <v>20100</v>
      </c>
      <c r="C55" s="20">
        <v>32200.000000000004</v>
      </c>
      <c r="D55" s="20">
        <v>50600</v>
      </c>
      <c r="E55" s="20">
        <v>75900</v>
      </c>
      <c r="F55" s="20">
        <v>124400</v>
      </c>
      <c r="G55" s="20">
        <v>70</v>
      </c>
      <c r="H55" s="145"/>
    </row>
    <row r="56" spans="1:8" ht="15" customHeight="1" x14ac:dyDescent="0.25">
      <c r="A56" s="44"/>
      <c r="B56" s="113"/>
      <c r="C56" s="113"/>
      <c r="D56" s="113"/>
      <c r="E56" s="113"/>
      <c r="F56" s="113"/>
      <c r="G56" s="113"/>
      <c r="H56" s="145"/>
    </row>
    <row r="57" spans="1:8" ht="15" customHeight="1" x14ac:dyDescent="0.25">
      <c r="A57" s="10" t="s">
        <v>519</v>
      </c>
      <c r="B57" s="109"/>
      <c r="C57" s="109"/>
      <c r="D57" s="109"/>
      <c r="E57" s="109"/>
      <c r="F57" s="109"/>
      <c r="G57" s="109"/>
      <c r="H57" s="145"/>
    </row>
    <row r="58" spans="1:8" ht="15" x14ac:dyDescent="0.25">
      <c r="A58" s="10" t="s">
        <v>520</v>
      </c>
      <c r="B58" s="109"/>
      <c r="C58" s="109"/>
      <c r="D58" s="109"/>
      <c r="E58" s="109"/>
      <c r="F58" s="109"/>
      <c r="G58" s="109"/>
      <c r="H58" s="145"/>
    </row>
    <row r="59" spans="1:8" ht="15" x14ac:dyDescent="0.25">
      <c r="A59" s="10" t="s">
        <v>386</v>
      </c>
      <c r="B59" s="109"/>
      <c r="C59" s="109"/>
      <c r="D59" s="109"/>
      <c r="E59" s="109"/>
      <c r="F59" s="109"/>
      <c r="G59" s="109"/>
      <c r="H59" s="145"/>
    </row>
    <row r="60" spans="1:8" ht="15" x14ac:dyDescent="0.25">
      <c r="A60" s="10" t="s">
        <v>387</v>
      </c>
      <c r="B60" s="109"/>
      <c r="C60" s="109"/>
      <c r="D60" s="109"/>
      <c r="E60" s="109"/>
      <c r="F60" s="109"/>
      <c r="G60" s="109"/>
      <c r="H60" s="145"/>
    </row>
    <row r="61" spans="1:8" ht="15" x14ac:dyDescent="0.25">
      <c r="A61" s="10" t="s">
        <v>388</v>
      </c>
      <c r="B61" s="109"/>
      <c r="C61" s="109"/>
      <c r="D61" s="109"/>
      <c r="E61" s="109"/>
      <c r="F61" s="109"/>
      <c r="G61" s="109"/>
      <c r="H61" s="145"/>
    </row>
    <row r="62" spans="1:8" ht="15" x14ac:dyDescent="0.25">
      <c r="A62" s="10" t="s">
        <v>389</v>
      </c>
      <c r="B62" s="109"/>
      <c r="C62" s="109"/>
      <c r="D62" s="109"/>
      <c r="E62" s="109"/>
      <c r="F62" s="109"/>
      <c r="G62" s="109"/>
      <c r="H62" s="145"/>
    </row>
    <row r="63" spans="1:8" ht="15" x14ac:dyDescent="0.25">
      <c r="A63" s="145"/>
      <c r="B63" s="145"/>
      <c r="C63" s="145"/>
      <c r="D63" s="145"/>
      <c r="E63" s="145"/>
      <c r="F63" s="145"/>
      <c r="G63" s="145"/>
      <c r="H63" s="145"/>
    </row>
    <row r="64" spans="1:8" ht="15" x14ac:dyDescent="0.25">
      <c r="A64" s="3"/>
      <c r="B64" s="3"/>
      <c r="C64" s="3"/>
      <c r="D64" s="3"/>
      <c r="E64" s="3"/>
      <c r="F64" s="3"/>
      <c r="G64" s="3"/>
      <c r="H64" s="3"/>
    </row>
    <row r="65" spans="1:8" ht="15" customHeight="1" x14ac:dyDescent="0.25">
      <c r="A65" s="145"/>
      <c r="B65" s="145"/>
      <c r="C65" s="145"/>
      <c r="D65" s="145"/>
      <c r="E65" s="145"/>
      <c r="F65" s="145"/>
      <c r="G65" s="145"/>
      <c r="H65" s="145"/>
    </row>
    <row r="66" spans="1:8" ht="15" customHeight="1" x14ac:dyDescent="0.25">
      <c r="A66" s="145"/>
      <c r="B66" s="145"/>
      <c r="C66" s="145"/>
      <c r="D66" s="145"/>
      <c r="E66" s="145"/>
      <c r="F66" s="145"/>
      <c r="G66" s="145"/>
      <c r="H66" s="145"/>
    </row>
    <row r="67" spans="1:8" ht="15" customHeight="1" x14ac:dyDescent="0.25">
      <c r="A67" s="145"/>
      <c r="B67" s="145"/>
      <c r="C67" s="145"/>
      <c r="D67" s="145"/>
      <c r="E67" s="145"/>
      <c r="F67" s="145"/>
      <c r="G67" s="145"/>
      <c r="H67" s="145"/>
    </row>
  </sheetData>
  <hyperlinks>
    <hyperlink ref="A1" location="contents!A1" display="to contents" xr:uid="{00000000-0004-0000-1800-000000000000}"/>
  </hyperlink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K50"/>
  <sheetViews>
    <sheetView workbookViewId="0"/>
  </sheetViews>
  <sheetFormatPr defaultColWidth="11.42578125" defaultRowHeight="12.75" x14ac:dyDescent="0.2"/>
  <cols>
    <col min="1" max="1" width="65.7109375" customWidth="1"/>
    <col min="2" max="26" width="7.7109375" customWidth="1"/>
    <col min="27" max="28" width="15.7109375" customWidth="1"/>
    <col min="29" max="61" width="7.7109375" customWidth="1"/>
    <col min="62" max="63" width="12.28515625" customWidth="1"/>
  </cols>
  <sheetData>
    <row r="1" spans="1:61" ht="15" x14ac:dyDescent="0.25">
      <c r="A1" s="4" t="s">
        <v>452</v>
      </c>
    </row>
    <row r="2" spans="1:61" ht="15" x14ac:dyDescent="0.25">
      <c r="A2" s="3"/>
    </row>
    <row r="3" spans="1:61" ht="33" customHeight="1" x14ac:dyDescent="0.25">
      <c r="A3" s="112" t="s">
        <v>503</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row>
    <row r="4" spans="1:61" ht="15" x14ac:dyDescent="0.25">
      <c r="A4" s="95"/>
      <c r="B4" s="127">
        <v>1970</v>
      </c>
      <c r="C4" s="127">
        <v>1971</v>
      </c>
      <c r="D4" s="127">
        <v>1972</v>
      </c>
      <c r="E4" s="127">
        <v>1973</v>
      </c>
      <c r="F4" s="127">
        <v>1974</v>
      </c>
      <c r="G4" s="127">
        <v>1975</v>
      </c>
      <c r="H4" s="127">
        <v>1976</v>
      </c>
      <c r="I4" s="127">
        <v>1977</v>
      </c>
      <c r="J4" s="127">
        <v>1978</v>
      </c>
      <c r="K4" s="127">
        <v>1979</v>
      </c>
      <c r="L4" s="127">
        <v>1980</v>
      </c>
      <c r="M4" s="127">
        <v>1981</v>
      </c>
      <c r="N4" s="127">
        <v>1982</v>
      </c>
      <c r="O4" s="127">
        <v>1983</v>
      </c>
      <c r="P4" s="127">
        <v>1984</v>
      </c>
      <c r="Q4" s="127">
        <v>1985</v>
      </c>
      <c r="R4" s="127">
        <v>1986</v>
      </c>
      <c r="S4" s="127">
        <v>1987</v>
      </c>
      <c r="T4" s="127">
        <v>1988</v>
      </c>
      <c r="U4" s="127">
        <v>1989</v>
      </c>
      <c r="V4" s="128">
        <v>1990</v>
      </c>
      <c r="W4" s="128">
        <v>1991</v>
      </c>
      <c r="X4" s="128">
        <v>1992</v>
      </c>
      <c r="Y4" s="128">
        <v>1993</v>
      </c>
      <c r="Z4" s="128">
        <v>1994</v>
      </c>
      <c r="AA4" s="96">
        <v>1995</v>
      </c>
      <c r="AB4" s="96">
        <v>1995</v>
      </c>
      <c r="AC4" s="128">
        <v>1996</v>
      </c>
      <c r="AD4" s="128">
        <v>1997</v>
      </c>
      <c r="AE4" s="128">
        <v>1998</v>
      </c>
      <c r="AF4" s="128">
        <v>1999</v>
      </c>
      <c r="AG4" s="95">
        <v>2000</v>
      </c>
      <c r="AH4" s="95">
        <v>2001</v>
      </c>
      <c r="AI4" s="95">
        <v>2002</v>
      </c>
      <c r="AJ4" s="95">
        <v>2003</v>
      </c>
      <c r="AK4" s="95">
        <v>2004</v>
      </c>
      <c r="AL4" s="95">
        <v>2005</v>
      </c>
      <c r="AM4" s="95">
        <v>2006</v>
      </c>
      <c r="AN4" s="95">
        <v>2007</v>
      </c>
      <c r="AO4" s="95">
        <v>2008</v>
      </c>
      <c r="AP4" s="95">
        <v>2009</v>
      </c>
      <c r="AQ4" s="95">
        <v>2010</v>
      </c>
      <c r="AR4" s="95">
        <v>2011</v>
      </c>
      <c r="AS4" s="95">
        <v>2012</v>
      </c>
      <c r="AT4" s="95">
        <v>2013</v>
      </c>
      <c r="AU4" s="95">
        <v>2014</v>
      </c>
      <c r="AV4" s="95">
        <v>2015</v>
      </c>
      <c r="AW4" s="95">
        <v>2016</v>
      </c>
      <c r="AX4" s="95">
        <v>2017</v>
      </c>
      <c r="AY4" s="95">
        <v>2018</v>
      </c>
      <c r="AZ4" s="95">
        <v>2019</v>
      </c>
      <c r="BA4" s="95">
        <v>2020</v>
      </c>
      <c r="BB4" s="95">
        <v>2021</v>
      </c>
      <c r="BC4" s="95">
        <v>2022</v>
      </c>
      <c r="BD4" s="95">
        <v>2023</v>
      </c>
      <c r="BE4" s="95">
        <v>2024</v>
      </c>
      <c r="BF4" s="95">
        <v>2025</v>
      </c>
      <c r="BG4" s="95">
        <v>2026</v>
      </c>
      <c r="BH4" s="95">
        <v>2027</v>
      </c>
      <c r="BI4" s="95">
        <v>2028</v>
      </c>
    </row>
    <row r="5" spans="1:61" ht="15" x14ac:dyDescent="0.25">
      <c r="A5" s="20" t="s">
        <v>77</v>
      </c>
      <c r="AA5" s="52" t="s">
        <v>430</v>
      </c>
      <c r="AB5" s="52" t="s">
        <v>431</v>
      </c>
      <c r="AC5" s="14"/>
      <c r="AD5" s="14"/>
      <c r="AE5" s="15"/>
      <c r="AF5" s="15"/>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15" x14ac:dyDescent="0.25">
      <c r="A6" s="118" t="s">
        <v>392</v>
      </c>
      <c r="X6" s="14"/>
      <c r="Y6" s="14"/>
      <c r="Z6" s="14"/>
    </row>
    <row r="7" spans="1:61" ht="15" x14ac:dyDescent="0.25">
      <c r="A7" s="3" t="s">
        <v>393</v>
      </c>
      <c r="B7" s="29" t="s">
        <v>215</v>
      </c>
      <c r="C7" s="29" t="s">
        <v>215</v>
      </c>
      <c r="D7" s="29" t="s">
        <v>215</v>
      </c>
      <c r="E7" s="29" t="s">
        <v>215</v>
      </c>
      <c r="F7" s="29" t="s">
        <v>215</v>
      </c>
      <c r="G7" s="29" t="s">
        <v>215</v>
      </c>
      <c r="H7" s="29" t="s">
        <v>215</v>
      </c>
      <c r="I7" s="29" t="s">
        <v>215</v>
      </c>
      <c r="J7" s="29" t="s">
        <v>215</v>
      </c>
      <c r="K7" s="29" t="s">
        <v>215</v>
      </c>
      <c r="L7" s="29" t="s">
        <v>215</v>
      </c>
      <c r="M7" s="29" t="s">
        <v>215</v>
      </c>
      <c r="N7" s="29" t="s">
        <v>215</v>
      </c>
      <c r="O7" s="29" t="s">
        <v>215</v>
      </c>
      <c r="P7" s="29" t="s">
        <v>215</v>
      </c>
      <c r="Q7" s="29" t="s">
        <v>215</v>
      </c>
      <c r="R7" s="29" t="s">
        <v>215</v>
      </c>
      <c r="S7" s="29" t="s">
        <v>215</v>
      </c>
      <c r="T7" s="29" t="s">
        <v>215</v>
      </c>
      <c r="U7" s="29" t="s">
        <v>215</v>
      </c>
      <c r="V7" s="29" t="s">
        <v>215</v>
      </c>
      <c r="W7" s="29" t="s">
        <v>215</v>
      </c>
      <c r="X7" s="29" t="s">
        <v>215</v>
      </c>
      <c r="Y7" s="29" t="s">
        <v>215</v>
      </c>
      <c r="Z7" s="29" t="s">
        <v>215</v>
      </c>
      <c r="AA7" s="29" t="s">
        <v>215</v>
      </c>
      <c r="AB7" s="29" t="s">
        <v>215</v>
      </c>
      <c r="AC7" s="29" t="s">
        <v>215</v>
      </c>
      <c r="AD7" s="14">
        <v>0.5</v>
      </c>
      <c r="AE7" s="14">
        <v>1.9</v>
      </c>
      <c r="AF7" s="14">
        <v>0.3</v>
      </c>
      <c r="AG7" s="2">
        <v>1.1000000000000001</v>
      </c>
      <c r="AH7" s="2">
        <v>3.3</v>
      </c>
      <c r="AI7" s="2">
        <v>0.5</v>
      </c>
      <c r="AJ7" s="2">
        <v>-1.2</v>
      </c>
      <c r="AK7" s="2">
        <v>0.2</v>
      </c>
      <c r="AL7" s="2">
        <v>-1.4</v>
      </c>
      <c r="AM7" s="2">
        <v>1.9</v>
      </c>
      <c r="AN7" s="2">
        <v>1.2</v>
      </c>
      <c r="AO7" s="2">
        <v>0.1</v>
      </c>
      <c r="AP7" s="2">
        <v>1.4</v>
      </c>
      <c r="AQ7" s="2">
        <v>-0.5</v>
      </c>
      <c r="AR7" s="78">
        <v>-1.2</v>
      </c>
      <c r="AS7" s="78">
        <v>-1.7</v>
      </c>
      <c r="AT7" s="78">
        <v>-1.4</v>
      </c>
      <c r="AU7" s="78">
        <v>1.1000000000000001</v>
      </c>
      <c r="AV7" s="78">
        <v>1</v>
      </c>
      <c r="AW7" s="78">
        <v>2.5</v>
      </c>
      <c r="AX7" s="78">
        <v>0.3</v>
      </c>
      <c r="AY7" s="131">
        <v>0</v>
      </c>
      <c r="AZ7" s="131">
        <v>1.1000000000000001</v>
      </c>
      <c r="BA7" s="131">
        <v>2.6</v>
      </c>
      <c r="BB7" s="131">
        <v>0.8</v>
      </c>
      <c r="BC7" s="131">
        <v>-2.5</v>
      </c>
      <c r="BD7" s="131">
        <v>-0.6</v>
      </c>
      <c r="BE7" s="131">
        <v>2.5</v>
      </c>
      <c r="BF7" s="131">
        <v>0.7</v>
      </c>
      <c r="BG7" s="131">
        <v>0.7</v>
      </c>
      <c r="BH7" s="131">
        <v>0.9</v>
      </c>
      <c r="BI7" s="131">
        <v>0.8</v>
      </c>
    </row>
    <row r="8" spans="1:61" ht="15" x14ac:dyDescent="0.25">
      <c r="A8" s="3" t="s">
        <v>394</v>
      </c>
      <c r="B8" s="29" t="s">
        <v>215</v>
      </c>
      <c r="C8" s="29" t="s">
        <v>215</v>
      </c>
      <c r="D8" s="29" t="s">
        <v>215</v>
      </c>
      <c r="E8" s="29" t="s">
        <v>215</v>
      </c>
      <c r="F8" s="29" t="s">
        <v>215</v>
      </c>
      <c r="G8" s="29" t="s">
        <v>215</v>
      </c>
      <c r="H8" s="29" t="s">
        <v>215</v>
      </c>
      <c r="I8" s="29" t="s">
        <v>215</v>
      </c>
      <c r="J8" s="29" t="s">
        <v>215</v>
      </c>
      <c r="K8" s="29" t="s">
        <v>215</v>
      </c>
      <c r="L8" s="29" t="s">
        <v>215</v>
      </c>
      <c r="M8" s="29" t="s">
        <v>215</v>
      </c>
      <c r="N8" s="29" t="s">
        <v>215</v>
      </c>
      <c r="O8" s="29" t="s">
        <v>215</v>
      </c>
      <c r="P8" s="29" t="s">
        <v>215</v>
      </c>
      <c r="Q8" s="29" t="s">
        <v>215</v>
      </c>
      <c r="R8" s="29" t="s">
        <v>215</v>
      </c>
      <c r="S8" s="29" t="s">
        <v>215</v>
      </c>
      <c r="T8" s="29" t="s">
        <v>215</v>
      </c>
      <c r="U8" s="29" t="s">
        <v>215</v>
      </c>
      <c r="V8" s="29" t="s">
        <v>215</v>
      </c>
      <c r="W8" s="29" t="s">
        <v>215</v>
      </c>
      <c r="X8" s="29" t="s">
        <v>215</v>
      </c>
      <c r="Y8" s="29" t="s">
        <v>215</v>
      </c>
      <c r="Z8" s="29" t="s">
        <v>215</v>
      </c>
      <c r="AA8" s="29" t="s">
        <v>215</v>
      </c>
      <c r="AB8" s="29" t="s">
        <v>215</v>
      </c>
      <c r="AC8" s="29" t="s">
        <v>215</v>
      </c>
      <c r="AD8" s="29" t="s">
        <v>215</v>
      </c>
      <c r="AE8" s="29" t="s">
        <v>215</v>
      </c>
      <c r="AF8" s="29" t="s">
        <v>215</v>
      </c>
      <c r="AG8" s="29" t="s">
        <v>215</v>
      </c>
      <c r="AH8" s="29" t="s">
        <v>215</v>
      </c>
      <c r="AI8" s="29" t="s">
        <v>215</v>
      </c>
      <c r="AJ8" s="29" t="s">
        <v>215</v>
      </c>
      <c r="AK8" s="29" t="s">
        <v>215</v>
      </c>
      <c r="AL8" s="29" t="s">
        <v>215</v>
      </c>
      <c r="AM8" s="29" t="s">
        <v>215</v>
      </c>
      <c r="AN8" s="29" t="s">
        <v>215</v>
      </c>
      <c r="AO8" s="29" t="s">
        <v>215</v>
      </c>
      <c r="AP8" s="29" t="s">
        <v>215</v>
      </c>
      <c r="AQ8" s="29" t="s">
        <v>215</v>
      </c>
      <c r="AR8" s="78">
        <v>-1.1000000000000001</v>
      </c>
      <c r="AS8" s="78">
        <v>-1.3</v>
      </c>
      <c r="AT8" s="78">
        <v>-1.3</v>
      </c>
      <c r="AU8" s="78">
        <v>0.5</v>
      </c>
      <c r="AV8" s="78">
        <v>1.5</v>
      </c>
      <c r="AW8" s="78">
        <v>1.5</v>
      </c>
      <c r="AX8" s="78">
        <v>0.7</v>
      </c>
      <c r="AY8" s="131" t="s">
        <v>499</v>
      </c>
      <c r="AZ8" s="131">
        <v>0.8</v>
      </c>
      <c r="BA8" s="131">
        <v>1.7</v>
      </c>
      <c r="BB8" s="131">
        <v>0.3</v>
      </c>
      <c r="BC8" s="131">
        <v>-0.5</v>
      </c>
      <c r="BD8" s="131">
        <v>0</v>
      </c>
      <c r="BE8" s="131">
        <v>1.5</v>
      </c>
      <c r="BF8" s="131">
        <v>0.5</v>
      </c>
      <c r="BG8" s="131">
        <v>0.9</v>
      </c>
      <c r="BH8" s="131">
        <v>1</v>
      </c>
      <c r="BI8" s="131">
        <v>0.8</v>
      </c>
    </row>
    <row r="9" spans="1:61" ht="15" x14ac:dyDescent="0.25">
      <c r="A9" s="3" t="s">
        <v>395</v>
      </c>
      <c r="B9" s="29" t="s">
        <v>215</v>
      </c>
      <c r="C9" s="29" t="s">
        <v>215</v>
      </c>
      <c r="D9" s="29" t="s">
        <v>215</v>
      </c>
      <c r="E9" s="29" t="s">
        <v>215</v>
      </c>
      <c r="F9" s="29" t="s">
        <v>215</v>
      </c>
      <c r="G9" s="29" t="s">
        <v>215</v>
      </c>
      <c r="H9" s="29" t="s">
        <v>215</v>
      </c>
      <c r="I9" s="29" t="s">
        <v>215</v>
      </c>
      <c r="J9" s="29" t="s">
        <v>215</v>
      </c>
      <c r="K9" s="29" t="s">
        <v>215</v>
      </c>
      <c r="L9" s="29" t="s">
        <v>215</v>
      </c>
      <c r="M9" s="29" t="s">
        <v>215</v>
      </c>
      <c r="N9" s="29" t="s">
        <v>215</v>
      </c>
      <c r="O9" s="29" t="s">
        <v>215</v>
      </c>
      <c r="P9" s="29" t="s">
        <v>215</v>
      </c>
      <c r="Q9" s="29" t="s">
        <v>215</v>
      </c>
      <c r="R9" s="29" t="s">
        <v>215</v>
      </c>
      <c r="S9" s="29" t="s">
        <v>215</v>
      </c>
      <c r="T9" s="29" t="s">
        <v>215</v>
      </c>
      <c r="U9" s="29" t="s">
        <v>215</v>
      </c>
      <c r="V9" s="29" t="s">
        <v>215</v>
      </c>
      <c r="W9" s="29" t="s">
        <v>215</v>
      </c>
      <c r="X9" s="29" t="s">
        <v>215</v>
      </c>
      <c r="Y9" s="29" t="s">
        <v>215</v>
      </c>
      <c r="Z9" s="29" t="s">
        <v>215</v>
      </c>
      <c r="AA9" s="29" t="s">
        <v>215</v>
      </c>
      <c r="AB9" s="29" t="s">
        <v>215</v>
      </c>
      <c r="AC9" s="29" t="s">
        <v>215</v>
      </c>
      <c r="AD9" s="29" t="s">
        <v>215</v>
      </c>
      <c r="AE9" s="29" t="s">
        <v>215</v>
      </c>
      <c r="AF9" s="29" t="s">
        <v>215</v>
      </c>
      <c r="AG9" s="29" t="s">
        <v>215</v>
      </c>
      <c r="AH9" s="29" t="s">
        <v>215</v>
      </c>
      <c r="AI9" s="29" t="s">
        <v>215</v>
      </c>
      <c r="AJ9" s="29" t="s">
        <v>215</v>
      </c>
      <c r="AK9" s="29" t="s">
        <v>215</v>
      </c>
      <c r="AL9" s="29" t="s">
        <v>215</v>
      </c>
      <c r="AM9" s="29" t="s">
        <v>215</v>
      </c>
      <c r="AN9" s="29" t="s">
        <v>215</v>
      </c>
      <c r="AO9" s="29" t="s">
        <v>215</v>
      </c>
      <c r="AP9" s="29" t="s">
        <v>215</v>
      </c>
      <c r="AQ9" s="29" t="s">
        <v>215</v>
      </c>
      <c r="AR9" s="78">
        <v>-1.2</v>
      </c>
      <c r="AS9" s="78">
        <v>-1.4</v>
      </c>
      <c r="AT9" s="78">
        <v>-2.2000000000000002</v>
      </c>
      <c r="AU9" s="78">
        <v>0.6</v>
      </c>
      <c r="AV9" s="78">
        <v>2.1</v>
      </c>
      <c r="AW9" s="78">
        <v>2.1</v>
      </c>
      <c r="AX9" s="78">
        <v>0.2</v>
      </c>
      <c r="AY9" s="131" t="s">
        <v>502</v>
      </c>
      <c r="AZ9" s="131">
        <v>1.2</v>
      </c>
      <c r="BA9" s="131">
        <v>2.2000000000000002</v>
      </c>
      <c r="BB9" s="131">
        <v>0.7</v>
      </c>
      <c r="BC9" s="131">
        <v>-2.4</v>
      </c>
      <c r="BD9" s="131">
        <v>0.5</v>
      </c>
      <c r="BE9" s="131">
        <v>2.2999999999999998</v>
      </c>
      <c r="BF9" s="131">
        <v>1.1000000000000001</v>
      </c>
      <c r="BG9" s="131">
        <v>1</v>
      </c>
      <c r="BH9" s="131">
        <v>1</v>
      </c>
      <c r="BI9" s="131">
        <v>0.8</v>
      </c>
    </row>
    <row r="10" spans="1:61" ht="15" x14ac:dyDescent="0.25">
      <c r="A10" s="3" t="s">
        <v>396</v>
      </c>
      <c r="B10" s="29" t="s">
        <v>215</v>
      </c>
      <c r="C10" s="29" t="s">
        <v>215</v>
      </c>
      <c r="D10" s="29" t="s">
        <v>215</v>
      </c>
      <c r="E10" s="29" t="s">
        <v>215</v>
      </c>
      <c r="F10" s="29" t="s">
        <v>215</v>
      </c>
      <c r="G10" s="29" t="s">
        <v>215</v>
      </c>
      <c r="H10" s="29" t="s">
        <v>215</v>
      </c>
      <c r="I10" s="29" t="s">
        <v>215</v>
      </c>
      <c r="J10" s="29" t="s">
        <v>215</v>
      </c>
      <c r="K10" s="29" t="s">
        <v>215</v>
      </c>
      <c r="L10" s="29" t="s">
        <v>215</v>
      </c>
      <c r="M10" s="29" t="s">
        <v>215</v>
      </c>
      <c r="N10" s="29" t="s">
        <v>215</v>
      </c>
      <c r="O10" s="29" t="s">
        <v>215</v>
      </c>
      <c r="P10" s="29" t="s">
        <v>215</v>
      </c>
      <c r="Q10" s="29" t="s">
        <v>215</v>
      </c>
      <c r="R10" s="29" t="s">
        <v>215</v>
      </c>
      <c r="S10" s="29" t="s">
        <v>215</v>
      </c>
      <c r="T10" s="29" t="s">
        <v>215</v>
      </c>
      <c r="U10" s="29" t="s">
        <v>215</v>
      </c>
      <c r="V10" s="29" t="s">
        <v>215</v>
      </c>
      <c r="W10" s="29" t="s">
        <v>215</v>
      </c>
      <c r="X10" s="29" t="s">
        <v>215</v>
      </c>
      <c r="Y10" s="29" t="s">
        <v>215</v>
      </c>
      <c r="Z10" s="29" t="s">
        <v>215</v>
      </c>
      <c r="AA10" s="29" t="s">
        <v>215</v>
      </c>
      <c r="AB10" s="29" t="s">
        <v>215</v>
      </c>
      <c r="AC10" s="29" t="s">
        <v>215</v>
      </c>
      <c r="AD10" s="29" t="s">
        <v>215</v>
      </c>
      <c r="AE10" s="29" t="s">
        <v>215</v>
      </c>
      <c r="AF10" s="29" t="s">
        <v>215</v>
      </c>
      <c r="AG10" s="29" t="s">
        <v>215</v>
      </c>
      <c r="AH10" s="29" t="s">
        <v>215</v>
      </c>
      <c r="AI10" s="29" t="s">
        <v>215</v>
      </c>
      <c r="AJ10" s="29" t="s">
        <v>215</v>
      </c>
      <c r="AK10" s="29" t="s">
        <v>215</v>
      </c>
      <c r="AL10" s="29" t="s">
        <v>215</v>
      </c>
      <c r="AM10" s="29" t="s">
        <v>215</v>
      </c>
      <c r="AN10" s="29" t="s">
        <v>215</v>
      </c>
      <c r="AO10" s="29" t="s">
        <v>215</v>
      </c>
      <c r="AP10" s="29" t="s">
        <v>215</v>
      </c>
      <c r="AQ10" s="29" t="s">
        <v>215</v>
      </c>
      <c r="AR10" s="78">
        <v>-1.2</v>
      </c>
      <c r="AS10" s="78">
        <v>-1.8</v>
      </c>
      <c r="AT10" s="78">
        <v>-1.8</v>
      </c>
      <c r="AU10" s="78">
        <v>1.5</v>
      </c>
      <c r="AV10" s="78">
        <v>3.1</v>
      </c>
      <c r="AW10" s="78">
        <v>3.2</v>
      </c>
      <c r="AX10" s="78">
        <v>0</v>
      </c>
      <c r="AY10" s="131" t="s">
        <v>502</v>
      </c>
      <c r="AZ10" s="131">
        <v>1.3</v>
      </c>
      <c r="BA10" s="131">
        <v>2.8</v>
      </c>
      <c r="BB10" s="131">
        <v>0.9</v>
      </c>
      <c r="BC10" s="131">
        <v>-2.6</v>
      </c>
      <c r="BD10" s="131">
        <v>-0.7</v>
      </c>
      <c r="BE10" s="131">
        <v>2.7</v>
      </c>
      <c r="BF10" s="131">
        <v>0.7</v>
      </c>
      <c r="BG10" s="131">
        <v>0.7</v>
      </c>
      <c r="BH10" s="131">
        <v>0.8</v>
      </c>
      <c r="BI10" s="131">
        <v>0.8</v>
      </c>
    </row>
    <row r="11" spans="1:61" ht="15" x14ac:dyDescent="0.25">
      <c r="A11" s="3" t="s">
        <v>397</v>
      </c>
      <c r="B11" s="29" t="s">
        <v>215</v>
      </c>
      <c r="C11" s="29" t="s">
        <v>215</v>
      </c>
      <c r="D11" s="29" t="s">
        <v>215</v>
      </c>
      <c r="E11" s="29" t="s">
        <v>215</v>
      </c>
      <c r="F11" s="29" t="s">
        <v>215</v>
      </c>
      <c r="G11" s="29" t="s">
        <v>215</v>
      </c>
      <c r="H11" s="29" t="s">
        <v>215</v>
      </c>
      <c r="I11" s="29" t="s">
        <v>215</v>
      </c>
      <c r="J11" s="29" t="s">
        <v>215</v>
      </c>
      <c r="K11" s="29" t="s">
        <v>215</v>
      </c>
      <c r="L11" s="29" t="s">
        <v>215</v>
      </c>
      <c r="M11" s="29" t="s">
        <v>215</v>
      </c>
      <c r="N11" s="29" t="s">
        <v>215</v>
      </c>
      <c r="O11" s="29" t="s">
        <v>215</v>
      </c>
      <c r="P11" s="29" t="s">
        <v>215</v>
      </c>
      <c r="Q11" s="29" t="s">
        <v>215</v>
      </c>
      <c r="R11" s="29" t="s">
        <v>215</v>
      </c>
      <c r="S11" s="29" t="s">
        <v>215</v>
      </c>
      <c r="T11" s="29" t="s">
        <v>215</v>
      </c>
      <c r="U11" s="29" t="s">
        <v>215</v>
      </c>
      <c r="V11" s="29" t="s">
        <v>215</v>
      </c>
      <c r="W11" s="29" t="s">
        <v>215</v>
      </c>
      <c r="X11" s="29" t="s">
        <v>215</v>
      </c>
      <c r="Y11" s="29" t="s">
        <v>215</v>
      </c>
      <c r="Z11" s="29" t="s">
        <v>215</v>
      </c>
      <c r="AA11" s="29" t="s">
        <v>215</v>
      </c>
      <c r="AB11" s="29" t="s">
        <v>215</v>
      </c>
      <c r="AC11" s="29" t="s">
        <v>215</v>
      </c>
      <c r="AD11" s="29" t="s">
        <v>215</v>
      </c>
      <c r="AE11" s="29" t="s">
        <v>215</v>
      </c>
      <c r="AF11" s="29" t="s">
        <v>215</v>
      </c>
      <c r="AG11" s="29" t="s">
        <v>215</v>
      </c>
      <c r="AH11" s="29" t="s">
        <v>215</v>
      </c>
      <c r="AI11" s="29" t="s">
        <v>215</v>
      </c>
      <c r="AJ11" s="29" t="s">
        <v>215</v>
      </c>
      <c r="AK11" s="29" t="s">
        <v>215</v>
      </c>
      <c r="AL11" s="29" t="s">
        <v>215</v>
      </c>
      <c r="AM11" s="29" t="s">
        <v>215</v>
      </c>
      <c r="AN11" s="29" t="s">
        <v>215</v>
      </c>
      <c r="AO11" s="29" t="s">
        <v>215</v>
      </c>
      <c r="AP11" s="29" t="s">
        <v>215</v>
      </c>
      <c r="AQ11" s="29" t="s">
        <v>215</v>
      </c>
      <c r="AR11" s="78">
        <v>-1.3</v>
      </c>
      <c r="AS11" s="78">
        <v>-2</v>
      </c>
      <c r="AT11" s="78">
        <v>-1</v>
      </c>
      <c r="AU11" s="78">
        <v>2.2000000000000002</v>
      </c>
      <c r="AV11" s="78">
        <v>3.3</v>
      </c>
      <c r="AW11" s="78">
        <v>3.5</v>
      </c>
      <c r="AX11" s="78">
        <v>0.1</v>
      </c>
      <c r="AY11" s="131">
        <v>0</v>
      </c>
      <c r="AZ11" s="131">
        <v>1.3</v>
      </c>
      <c r="BA11" s="131">
        <v>3</v>
      </c>
      <c r="BB11" s="131">
        <v>1.1000000000000001</v>
      </c>
      <c r="BC11" s="131">
        <v>-2.7</v>
      </c>
      <c r="BD11" s="131">
        <v>-0.9</v>
      </c>
      <c r="BE11" s="131">
        <v>2.8</v>
      </c>
      <c r="BF11" s="131">
        <v>0.6</v>
      </c>
      <c r="BG11" s="131">
        <v>0.6</v>
      </c>
      <c r="BH11" s="131">
        <v>0.8</v>
      </c>
      <c r="BI11" s="131">
        <v>0.9</v>
      </c>
    </row>
    <row r="12" spans="1:61" ht="15" x14ac:dyDescent="0.25">
      <c r="A12" s="3" t="s">
        <v>398</v>
      </c>
      <c r="B12" s="29" t="s">
        <v>215</v>
      </c>
      <c r="C12" s="29" t="s">
        <v>215</v>
      </c>
      <c r="D12" s="29" t="s">
        <v>215</v>
      </c>
      <c r="E12" s="29" t="s">
        <v>215</v>
      </c>
      <c r="F12" s="29" t="s">
        <v>215</v>
      </c>
      <c r="G12" s="29" t="s">
        <v>215</v>
      </c>
      <c r="H12" s="29" t="s">
        <v>215</v>
      </c>
      <c r="I12" s="29" t="s">
        <v>215</v>
      </c>
      <c r="J12" s="29" t="s">
        <v>215</v>
      </c>
      <c r="K12" s="29" t="s">
        <v>215</v>
      </c>
      <c r="L12" s="29" t="s">
        <v>215</v>
      </c>
      <c r="M12" s="29" t="s">
        <v>215</v>
      </c>
      <c r="N12" s="29" t="s">
        <v>215</v>
      </c>
      <c r="O12" s="29" t="s">
        <v>215</v>
      </c>
      <c r="P12" s="29" t="s">
        <v>215</v>
      </c>
      <c r="Q12" s="29" t="s">
        <v>215</v>
      </c>
      <c r="R12" s="29" t="s">
        <v>215</v>
      </c>
      <c r="S12" s="29" t="s">
        <v>215</v>
      </c>
      <c r="T12" s="29" t="s">
        <v>215</v>
      </c>
      <c r="U12" s="29" t="s">
        <v>215</v>
      </c>
      <c r="V12" s="29" t="s">
        <v>215</v>
      </c>
      <c r="W12" s="29" t="s">
        <v>215</v>
      </c>
      <c r="X12" s="29" t="s">
        <v>215</v>
      </c>
      <c r="Y12" s="29" t="s">
        <v>215</v>
      </c>
      <c r="Z12" s="29" t="s">
        <v>215</v>
      </c>
      <c r="AA12" s="29" t="s">
        <v>215</v>
      </c>
      <c r="AB12" s="29" t="s">
        <v>215</v>
      </c>
      <c r="AC12" s="29" t="s">
        <v>215</v>
      </c>
      <c r="AD12" s="29" t="s">
        <v>215</v>
      </c>
      <c r="AE12" s="29" t="s">
        <v>215</v>
      </c>
      <c r="AF12" s="29" t="s">
        <v>215</v>
      </c>
      <c r="AG12" s="29" t="s">
        <v>215</v>
      </c>
      <c r="AH12" s="29" t="s">
        <v>215</v>
      </c>
      <c r="AI12" s="29" t="s">
        <v>215</v>
      </c>
      <c r="AJ12" s="29" t="s">
        <v>215</v>
      </c>
      <c r="AK12" s="29" t="s">
        <v>215</v>
      </c>
      <c r="AL12" s="29" t="s">
        <v>215</v>
      </c>
      <c r="AM12" s="29" t="s">
        <v>215</v>
      </c>
      <c r="AN12" s="29" t="s">
        <v>215</v>
      </c>
      <c r="AO12" s="29" t="s">
        <v>215</v>
      </c>
      <c r="AP12" s="29" t="s">
        <v>215</v>
      </c>
      <c r="AQ12" s="29" t="s">
        <v>215</v>
      </c>
      <c r="AR12" s="78">
        <v>-1.4</v>
      </c>
      <c r="AS12" s="78">
        <v>-2.2999999999999998</v>
      </c>
      <c r="AT12" s="78">
        <v>-1.3</v>
      </c>
      <c r="AU12" s="78">
        <v>1</v>
      </c>
      <c r="AV12" s="78">
        <v>2.6</v>
      </c>
      <c r="AW12" s="78">
        <v>2.8</v>
      </c>
      <c r="AX12" s="78">
        <v>0.1</v>
      </c>
      <c r="AY12" s="131">
        <v>0</v>
      </c>
      <c r="AZ12" s="131">
        <v>1.1000000000000001</v>
      </c>
      <c r="BA12" s="131">
        <v>2.9</v>
      </c>
      <c r="BB12" s="131">
        <v>0.7</v>
      </c>
      <c r="BC12" s="131">
        <v>-2.9</v>
      </c>
      <c r="BD12" s="131">
        <v>-1.6</v>
      </c>
      <c r="BE12" s="131">
        <v>2.2999999999999998</v>
      </c>
      <c r="BF12" s="131">
        <v>0.5</v>
      </c>
      <c r="BG12" s="131">
        <v>0.5</v>
      </c>
      <c r="BH12" s="131">
        <v>0.8</v>
      </c>
      <c r="BI12" s="131">
        <v>0.9</v>
      </c>
    </row>
    <row r="13" spans="1:61" ht="15" x14ac:dyDescent="0.25">
      <c r="A13" s="3" t="s">
        <v>399</v>
      </c>
      <c r="B13" s="29" t="s">
        <v>215</v>
      </c>
      <c r="C13" s="29" t="s">
        <v>215</v>
      </c>
      <c r="D13" s="29" t="s">
        <v>215</v>
      </c>
      <c r="E13" s="29" t="s">
        <v>215</v>
      </c>
      <c r="F13" s="29" t="s">
        <v>215</v>
      </c>
      <c r="G13" s="29" t="s">
        <v>215</v>
      </c>
      <c r="H13" s="29" t="s">
        <v>215</v>
      </c>
      <c r="I13" s="29" t="s">
        <v>215</v>
      </c>
      <c r="J13" s="29" t="s">
        <v>215</v>
      </c>
      <c r="K13" s="29" t="s">
        <v>215</v>
      </c>
      <c r="L13" s="29" t="s">
        <v>215</v>
      </c>
      <c r="M13" s="29" t="s">
        <v>215</v>
      </c>
      <c r="N13" s="29" t="s">
        <v>215</v>
      </c>
      <c r="O13" s="29" t="s">
        <v>215</v>
      </c>
      <c r="P13" s="29" t="s">
        <v>215</v>
      </c>
      <c r="Q13" s="29" t="s">
        <v>215</v>
      </c>
      <c r="R13" s="29" t="s">
        <v>215</v>
      </c>
      <c r="S13" s="29" t="s">
        <v>215</v>
      </c>
      <c r="T13" s="29" t="s">
        <v>215</v>
      </c>
      <c r="U13" s="29" t="s">
        <v>215</v>
      </c>
      <c r="V13" s="29" t="s">
        <v>215</v>
      </c>
      <c r="W13" s="29" t="s">
        <v>215</v>
      </c>
      <c r="X13" s="29" t="s">
        <v>215</v>
      </c>
      <c r="Y13" s="29" t="s">
        <v>215</v>
      </c>
      <c r="Z13" s="29" t="s">
        <v>215</v>
      </c>
      <c r="AA13" s="29" t="s">
        <v>215</v>
      </c>
      <c r="AB13" s="29" t="s">
        <v>215</v>
      </c>
      <c r="AC13" s="29" t="s">
        <v>215</v>
      </c>
      <c r="AD13" s="29" t="s">
        <v>215</v>
      </c>
      <c r="AE13" s="29" t="s">
        <v>215</v>
      </c>
      <c r="AF13" s="29" t="s">
        <v>215</v>
      </c>
      <c r="AG13" s="29" t="s">
        <v>215</v>
      </c>
      <c r="AH13" s="29" t="s">
        <v>215</v>
      </c>
      <c r="AI13" s="29" t="s">
        <v>215</v>
      </c>
      <c r="AJ13" s="29" t="s">
        <v>215</v>
      </c>
      <c r="AK13" s="29" t="s">
        <v>215</v>
      </c>
      <c r="AL13" s="29" t="s">
        <v>215</v>
      </c>
      <c r="AM13" s="29" t="s">
        <v>215</v>
      </c>
      <c r="AN13" s="29" t="s">
        <v>215</v>
      </c>
      <c r="AO13" s="29" t="s">
        <v>215</v>
      </c>
      <c r="AP13" s="29" t="s">
        <v>215</v>
      </c>
      <c r="AQ13" s="29" t="s">
        <v>215</v>
      </c>
      <c r="AR13" s="78">
        <v>-1.1000000000000001</v>
      </c>
      <c r="AS13" s="78">
        <v>-1.8</v>
      </c>
      <c r="AT13" s="78">
        <v>-1.1000000000000001</v>
      </c>
      <c r="AU13" s="78">
        <v>2</v>
      </c>
      <c r="AV13" s="78">
        <v>3.7</v>
      </c>
      <c r="AW13" s="78">
        <v>3.8</v>
      </c>
      <c r="AX13" s="78">
        <v>0.3</v>
      </c>
      <c r="AY13" s="131" t="s">
        <v>499</v>
      </c>
      <c r="AZ13" s="131">
        <v>1.3</v>
      </c>
      <c r="BA13" s="131">
        <v>3</v>
      </c>
      <c r="BB13" s="131">
        <v>1.1000000000000001</v>
      </c>
      <c r="BC13" s="131">
        <v>-2.6</v>
      </c>
      <c r="BD13" s="131">
        <v>-0.9</v>
      </c>
      <c r="BE13" s="131">
        <v>2.8</v>
      </c>
      <c r="BF13" s="131">
        <v>0.7</v>
      </c>
      <c r="BG13" s="131">
        <v>0.6</v>
      </c>
      <c r="BH13" s="131">
        <v>0.8</v>
      </c>
      <c r="BI13" s="131">
        <v>0.9</v>
      </c>
    </row>
    <row r="14" spans="1:61" ht="15" x14ac:dyDescent="0.25">
      <c r="A14" s="3" t="s">
        <v>376</v>
      </c>
      <c r="B14" s="29" t="s">
        <v>215</v>
      </c>
      <c r="C14" s="29" t="s">
        <v>215</v>
      </c>
      <c r="D14" s="29" t="s">
        <v>215</v>
      </c>
      <c r="E14" s="29" t="s">
        <v>215</v>
      </c>
      <c r="F14" s="29" t="s">
        <v>215</v>
      </c>
      <c r="G14" s="29" t="s">
        <v>215</v>
      </c>
      <c r="H14" s="29" t="s">
        <v>215</v>
      </c>
      <c r="I14" s="29" t="s">
        <v>215</v>
      </c>
      <c r="J14" s="29" t="s">
        <v>215</v>
      </c>
      <c r="K14" s="29" t="s">
        <v>215</v>
      </c>
      <c r="L14" s="29" t="s">
        <v>215</v>
      </c>
      <c r="M14" s="29" t="s">
        <v>215</v>
      </c>
      <c r="N14" s="29" t="s">
        <v>215</v>
      </c>
      <c r="O14" s="29" t="s">
        <v>215</v>
      </c>
      <c r="P14" s="29" t="s">
        <v>215</v>
      </c>
      <c r="Q14" s="29" t="s">
        <v>215</v>
      </c>
      <c r="R14" s="29" t="s">
        <v>215</v>
      </c>
      <c r="S14" s="29" t="s">
        <v>215</v>
      </c>
      <c r="T14" s="29" t="s">
        <v>215</v>
      </c>
      <c r="U14" s="29" t="s">
        <v>215</v>
      </c>
      <c r="V14" s="29" t="s">
        <v>215</v>
      </c>
      <c r="W14" s="29" t="s">
        <v>215</v>
      </c>
      <c r="X14" s="29" t="s">
        <v>215</v>
      </c>
      <c r="Y14" s="29" t="s">
        <v>215</v>
      </c>
      <c r="Z14" s="29" t="s">
        <v>215</v>
      </c>
      <c r="AA14" s="29" t="s">
        <v>215</v>
      </c>
      <c r="AB14" s="29" t="s">
        <v>215</v>
      </c>
      <c r="AC14" s="29" t="s">
        <v>215</v>
      </c>
      <c r="AD14" s="29" t="s">
        <v>215</v>
      </c>
      <c r="AE14" s="29" t="s">
        <v>215</v>
      </c>
      <c r="AF14" s="29" t="s">
        <v>215</v>
      </c>
      <c r="AG14" s="29" t="s">
        <v>215</v>
      </c>
      <c r="AH14" s="29" t="s">
        <v>215</v>
      </c>
      <c r="AI14" s="29" t="s">
        <v>215</v>
      </c>
      <c r="AJ14" s="29" t="s">
        <v>215</v>
      </c>
      <c r="AK14" s="29" t="s">
        <v>215</v>
      </c>
      <c r="AL14" s="29" t="s">
        <v>215</v>
      </c>
      <c r="AM14" s="29" t="s">
        <v>215</v>
      </c>
      <c r="AN14" s="29" t="s">
        <v>215</v>
      </c>
      <c r="AO14" s="29" t="s">
        <v>215</v>
      </c>
      <c r="AP14" s="29" t="s">
        <v>215</v>
      </c>
      <c r="AQ14" s="29" t="s">
        <v>215</v>
      </c>
      <c r="AR14" s="78">
        <v>-1.2</v>
      </c>
      <c r="AS14" s="78">
        <v>-1.6</v>
      </c>
      <c r="AT14" s="78">
        <v>-1.7</v>
      </c>
      <c r="AU14" s="78">
        <v>0.6</v>
      </c>
      <c r="AV14" s="78">
        <v>1.2</v>
      </c>
      <c r="AW14" s="78">
        <v>1.2</v>
      </c>
      <c r="AX14" s="78">
        <v>0.5</v>
      </c>
      <c r="AY14" s="131" t="s">
        <v>502</v>
      </c>
      <c r="AZ14" s="131">
        <v>0.8</v>
      </c>
      <c r="BA14" s="131">
        <v>1.5</v>
      </c>
      <c r="BB14" s="131">
        <v>0.1</v>
      </c>
      <c r="BC14" s="131">
        <v>5</v>
      </c>
      <c r="BD14" s="131">
        <v>-0.2</v>
      </c>
      <c r="BE14" s="131">
        <v>1.1000000000000001</v>
      </c>
      <c r="BF14" s="131">
        <v>0.9</v>
      </c>
      <c r="BG14" s="131">
        <v>0.8</v>
      </c>
      <c r="BH14" s="131">
        <v>0.6</v>
      </c>
      <c r="BI14" s="131">
        <v>0.8</v>
      </c>
    </row>
    <row r="15" spans="1:61" ht="15" x14ac:dyDescent="0.25">
      <c r="A15" s="3" t="s">
        <v>377</v>
      </c>
      <c r="B15" s="29" t="s">
        <v>215</v>
      </c>
      <c r="C15" s="29" t="s">
        <v>215</v>
      </c>
      <c r="D15" s="29" t="s">
        <v>215</v>
      </c>
      <c r="E15" s="29" t="s">
        <v>215</v>
      </c>
      <c r="F15" s="29" t="s">
        <v>215</v>
      </c>
      <c r="G15" s="29" t="s">
        <v>215</v>
      </c>
      <c r="H15" s="29" t="s">
        <v>215</v>
      </c>
      <c r="I15" s="29" t="s">
        <v>215</v>
      </c>
      <c r="J15" s="29" t="s">
        <v>215</v>
      </c>
      <c r="K15" s="29" t="s">
        <v>215</v>
      </c>
      <c r="L15" s="29" t="s">
        <v>215</v>
      </c>
      <c r="M15" s="29" t="s">
        <v>215</v>
      </c>
      <c r="N15" s="29" t="s">
        <v>215</v>
      </c>
      <c r="O15" s="29" t="s">
        <v>215</v>
      </c>
      <c r="P15" s="29" t="s">
        <v>215</v>
      </c>
      <c r="Q15" s="29" t="s">
        <v>215</v>
      </c>
      <c r="R15" s="29" t="s">
        <v>215</v>
      </c>
      <c r="S15" s="29" t="s">
        <v>215</v>
      </c>
      <c r="T15" s="29" t="s">
        <v>215</v>
      </c>
      <c r="U15" s="29" t="s">
        <v>215</v>
      </c>
      <c r="V15" s="29" t="s">
        <v>215</v>
      </c>
      <c r="W15" s="29" t="s">
        <v>215</v>
      </c>
      <c r="X15" s="29" t="s">
        <v>215</v>
      </c>
      <c r="Y15" s="29" t="s">
        <v>215</v>
      </c>
      <c r="Z15" s="29" t="s">
        <v>215</v>
      </c>
      <c r="AA15" s="29" t="s">
        <v>215</v>
      </c>
      <c r="AB15" s="29" t="s">
        <v>215</v>
      </c>
      <c r="AC15" s="29" t="s">
        <v>215</v>
      </c>
      <c r="AD15" s="29" t="s">
        <v>215</v>
      </c>
      <c r="AE15" s="29" t="s">
        <v>215</v>
      </c>
      <c r="AF15" s="29" t="s">
        <v>215</v>
      </c>
      <c r="AG15" s="29" t="s">
        <v>215</v>
      </c>
      <c r="AH15" s="29" t="s">
        <v>215</v>
      </c>
      <c r="AI15" s="29" t="s">
        <v>215</v>
      </c>
      <c r="AJ15" s="29" t="s">
        <v>215</v>
      </c>
      <c r="AK15" s="29" t="s">
        <v>215</v>
      </c>
      <c r="AL15" s="29" t="s">
        <v>215</v>
      </c>
      <c r="AM15" s="29" t="s">
        <v>215</v>
      </c>
      <c r="AN15" s="29" t="s">
        <v>215</v>
      </c>
      <c r="AO15" s="29" t="s">
        <v>215</v>
      </c>
      <c r="AP15" s="29" t="s">
        <v>215</v>
      </c>
      <c r="AQ15" s="29" t="s">
        <v>215</v>
      </c>
      <c r="AR15" s="78">
        <v>-1.4</v>
      </c>
      <c r="AS15" s="78">
        <v>-1.4</v>
      </c>
      <c r="AT15" s="78">
        <v>-3.4</v>
      </c>
      <c r="AU15" s="78">
        <v>-0.3</v>
      </c>
      <c r="AV15" s="78">
        <v>1</v>
      </c>
      <c r="AW15" s="78">
        <v>1</v>
      </c>
      <c r="AX15" s="78">
        <v>0</v>
      </c>
      <c r="AY15" s="131" t="s">
        <v>501</v>
      </c>
      <c r="AZ15" s="131">
        <v>0.9</v>
      </c>
      <c r="BA15" s="131">
        <v>1.4</v>
      </c>
      <c r="BB15" s="131">
        <v>0.1</v>
      </c>
      <c r="BC15" s="131">
        <v>-2.5</v>
      </c>
      <c r="BD15" s="131">
        <v>-0.2</v>
      </c>
      <c r="BE15" s="131">
        <v>1.5</v>
      </c>
      <c r="BF15" s="131">
        <v>0.6</v>
      </c>
      <c r="BG15" s="131">
        <v>1.2</v>
      </c>
      <c r="BH15" s="131">
        <v>1.3</v>
      </c>
      <c r="BI15" s="131">
        <v>0.6</v>
      </c>
    </row>
    <row r="16" spans="1:61" ht="15" x14ac:dyDescent="0.25">
      <c r="A16" s="3" t="s">
        <v>379</v>
      </c>
      <c r="B16" s="29" t="s">
        <v>215</v>
      </c>
      <c r="C16" s="29" t="s">
        <v>215</v>
      </c>
      <c r="D16" s="29" t="s">
        <v>215</v>
      </c>
      <c r="E16" s="29" t="s">
        <v>215</v>
      </c>
      <c r="F16" s="29" t="s">
        <v>215</v>
      </c>
      <c r="G16" s="29" t="s">
        <v>215</v>
      </c>
      <c r="H16" s="29" t="s">
        <v>215</v>
      </c>
      <c r="I16" s="29" t="s">
        <v>215</v>
      </c>
      <c r="J16" s="29" t="s">
        <v>215</v>
      </c>
      <c r="K16" s="29" t="s">
        <v>215</v>
      </c>
      <c r="L16" s="29" t="s">
        <v>215</v>
      </c>
      <c r="M16" s="29" t="s">
        <v>215</v>
      </c>
      <c r="N16" s="29" t="s">
        <v>215</v>
      </c>
      <c r="O16" s="29" t="s">
        <v>215</v>
      </c>
      <c r="P16" s="29" t="s">
        <v>215</v>
      </c>
      <c r="Q16" s="29" t="s">
        <v>215</v>
      </c>
      <c r="R16" s="29" t="s">
        <v>215</v>
      </c>
      <c r="S16" s="29" t="s">
        <v>215</v>
      </c>
      <c r="T16" s="29" t="s">
        <v>215</v>
      </c>
      <c r="U16" s="29" t="s">
        <v>215</v>
      </c>
      <c r="V16" s="29" t="s">
        <v>215</v>
      </c>
      <c r="W16" s="29" t="s">
        <v>215</v>
      </c>
      <c r="X16" s="29" t="s">
        <v>215</v>
      </c>
      <c r="Y16" s="29" t="s">
        <v>215</v>
      </c>
      <c r="Z16" s="29" t="s">
        <v>215</v>
      </c>
      <c r="AA16" s="29" t="s">
        <v>215</v>
      </c>
      <c r="AB16" s="29" t="s">
        <v>215</v>
      </c>
      <c r="AC16" s="29" t="s">
        <v>215</v>
      </c>
      <c r="AD16" s="29" t="s">
        <v>215</v>
      </c>
      <c r="AE16" s="29" t="s">
        <v>215</v>
      </c>
      <c r="AF16" s="29" t="s">
        <v>215</v>
      </c>
      <c r="AG16" s="29" t="s">
        <v>215</v>
      </c>
      <c r="AH16" s="29" t="s">
        <v>215</v>
      </c>
      <c r="AI16" s="29" t="s">
        <v>215</v>
      </c>
      <c r="AJ16" s="29" t="s">
        <v>215</v>
      </c>
      <c r="AK16" s="29" t="s">
        <v>215</v>
      </c>
      <c r="AL16" s="29" t="s">
        <v>215</v>
      </c>
      <c r="AM16" s="29" t="s">
        <v>215</v>
      </c>
      <c r="AN16" s="29" t="s">
        <v>215</v>
      </c>
      <c r="AO16" s="29" t="s">
        <v>215</v>
      </c>
      <c r="AP16" s="29" t="s">
        <v>215</v>
      </c>
      <c r="AQ16" s="29" t="s">
        <v>215</v>
      </c>
      <c r="AR16" s="78">
        <v>-1.3</v>
      </c>
      <c r="AS16" s="78">
        <v>-1.8</v>
      </c>
      <c r="AT16" s="78">
        <v>-1.5</v>
      </c>
      <c r="AU16" s="78">
        <v>1.5</v>
      </c>
      <c r="AV16" s="78">
        <v>2.9</v>
      </c>
      <c r="AW16" s="78">
        <v>3.1</v>
      </c>
      <c r="AX16" s="78">
        <v>0.2</v>
      </c>
      <c r="AY16" s="131">
        <v>0</v>
      </c>
      <c r="AZ16" s="131">
        <v>1.2</v>
      </c>
      <c r="BA16" s="131">
        <v>2.8</v>
      </c>
      <c r="BB16" s="131">
        <v>0.9</v>
      </c>
      <c r="BC16" s="131">
        <v>-2.8</v>
      </c>
      <c r="BD16" s="131">
        <v>-0.7</v>
      </c>
      <c r="BE16" s="131">
        <v>2.7</v>
      </c>
      <c r="BF16" s="131">
        <v>0.6</v>
      </c>
      <c r="BG16" s="131">
        <v>0.6</v>
      </c>
      <c r="BH16" s="131">
        <v>0.9</v>
      </c>
      <c r="BI16" s="131">
        <v>0.8</v>
      </c>
    </row>
    <row r="17" spans="1:61" ht="15" x14ac:dyDescent="0.25">
      <c r="A17" s="3" t="s">
        <v>380</v>
      </c>
      <c r="B17" s="29" t="s">
        <v>215</v>
      </c>
      <c r="C17" s="29" t="s">
        <v>215</v>
      </c>
      <c r="D17" s="29" t="s">
        <v>215</v>
      </c>
      <c r="E17" s="29" t="s">
        <v>215</v>
      </c>
      <c r="F17" s="29" t="s">
        <v>215</v>
      </c>
      <c r="G17" s="29" t="s">
        <v>215</v>
      </c>
      <c r="H17" s="29" t="s">
        <v>215</v>
      </c>
      <c r="I17" s="29" t="s">
        <v>215</v>
      </c>
      <c r="J17" s="29" t="s">
        <v>215</v>
      </c>
      <c r="K17" s="29" t="s">
        <v>215</v>
      </c>
      <c r="L17" s="29" t="s">
        <v>215</v>
      </c>
      <c r="M17" s="29" t="s">
        <v>215</v>
      </c>
      <c r="N17" s="29" t="s">
        <v>215</v>
      </c>
      <c r="O17" s="29" t="s">
        <v>215</v>
      </c>
      <c r="P17" s="29" t="s">
        <v>215</v>
      </c>
      <c r="Q17" s="29" t="s">
        <v>215</v>
      </c>
      <c r="R17" s="29" t="s">
        <v>215</v>
      </c>
      <c r="S17" s="29" t="s">
        <v>215</v>
      </c>
      <c r="T17" s="29" t="s">
        <v>215</v>
      </c>
      <c r="U17" s="29" t="s">
        <v>215</v>
      </c>
      <c r="V17" s="29" t="s">
        <v>215</v>
      </c>
      <c r="W17" s="29" t="s">
        <v>215</v>
      </c>
      <c r="X17" s="29" t="s">
        <v>215</v>
      </c>
      <c r="Y17" s="29" t="s">
        <v>215</v>
      </c>
      <c r="Z17" s="29" t="s">
        <v>215</v>
      </c>
      <c r="AA17" s="29" t="s">
        <v>215</v>
      </c>
      <c r="AB17" s="29" t="s">
        <v>215</v>
      </c>
      <c r="AC17" s="29" t="s">
        <v>215</v>
      </c>
      <c r="AD17" s="29" t="s">
        <v>215</v>
      </c>
      <c r="AE17" s="29" t="s">
        <v>215</v>
      </c>
      <c r="AF17" s="29" t="s">
        <v>215</v>
      </c>
      <c r="AG17" s="29" t="s">
        <v>215</v>
      </c>
      <c r="AH17" s="29" t="s">
        <v>215</v>
      </c>
      <c r="AI17" s="29" t="s">
        <v>215</v>
      </c>
      <c r="AJ17" s="29" t="s">
        <v>215</v>
      </c>
      <c r="AK17" s="29" t="s">
        <v>215</v>
      </c>
      <c r="AL17" s="29" t="s">
        <v>215</v>
      </c>
      <c r="AM17" s="29" t="s">
        <v>215</v>
      </c>
      <c r="AN17" s="29" t="s">
        <v>215</v>
      </c>
      <c r="AO17" s="29" t="s">
        <v>215</v>
      </c>
      <c r="AP17" s="29" t="s">
        <v>215</v>
      </c>
      <c r="AQ17" s="29" t="s">
        <v>215</v>
      </c>
      <c r="AR17" s="78">
        <v>-1.1000000000000001</v>
      </c>
      <c r="AS17" s="78">
        <v>-1.4</v>
      </c>
      <c r="AT17" s="78">
        <v>-1.3</v>
      </c>
      <c r="AU17" s="78">
        <v>0.9</v>
      </c>
      <c r="AV17" s="78">
        <v>1.9</v>
      </c>
      <c r="AW17" s="78">
        <v>1.9</v>
      </c>
      <c r="AX17" s="78">
        <v>0.4</v>
      </c>
      <c r="AY17" s="131">
        <v>0</v>
      </c>
      <c r="AZ17" s="131">
        <v>1.1000000000000001</v>
      </c>
      <c r="BA17" s="131">
        <v>2.2000000000000002</v>
      </c>
      <c r="BB17" s="131">
        <v>0.7</v>
      </c>
      <c r="BC17" s="131">
        <v>-2.1</v>
      </c>
      <c r="BD17" s="131">
        <v>-0.5</v>
      </c>
      <c r="BE17" s="131">
        <v>2.2999999999999998</v>
      </c>
      <c r="BF17" s="131">
        <v>0.8</v>
      </c>
      <c r="BG17" s="131">
        <v>0.8</v>
      </c>
      <c r="BH17" s="131">
        <v>0.9</v>
      </c>
      <c r="BI17" s="131">
        <v>0.8</v>
      </c>
    </row>
    <row r="18" spans="1:61" ht="15" x14ac:dyDescent="0.25">
      <c r="A18" s="3" t="s">
        <v>381</v>
      </c>
      <c r="B18" s="29" t="s">
        <v>215</v>
      </c>
      <c r="C18" s="29" t="s">
        <v>215</v>
      </c>
      <c r="D18" s="29" t="s">
        <v>215</v>
      </c>
      <c r="E18" s="29" t="s">
        <v>215</v>
      </c>
      <c r="F18" s="29" t="s">
        <v>215</v>
      </c>
      <c r="G18" s="29" t="s">
        <v>215</v>
      </c>
      <c r="H18" s="29" t="s">
        <v>215</v>
      </c>
      <c r="I18" s="29" t="s">
        <v>215</v>
      </c>
      <c r="J18" s="29" t="s">
        <v>215</v>
      </c>
      <c r="K18" s="29" t="s">
        <v>215</v>
      </c>
      <c r="L18" s="29" t="s">
        <v>215</v>
      </c>
      <c r="M18" s="29" t="s">
        <v>215</v>
      </c>
      <c r="N18" s="29" t="s">
        <v>215</v>
      </c>
      <c r="O18" s="29" t="s">
        <v>215</v>
      </c>
      <c r="P18" s="29" t="s">
        <v>215</v>
      </c>
      <c r="Q18" s="29" t="s">
        <v>215</v>
      </c>
      <c r="R18" s="29" t="s">
        <v>215</v>
      </c>
      <c r="S18" s="29" t="s">
        <v>215</v>
      </c>
      <c r="T18" s="29" t="s">
        <v>215</v>
      </c>
      <c r="U18" s="29" t="s">
        <v>215</v>
      </c>
      <c r="V18" s="29" t="s">
        <v>215</v>
      </c>
      <c r="W18" s="29" t="s">
        <v>215</v>
      </c>
      <c r="X18" s="29" t="s">
        <v>215</v>
      </c>
      <c r="Y18" s="29" t="s">
        <v>215</v>
      </c>
      <c r="Z18" s="29" t="s">
        <v>215</v>
      </c>
      <c r="AA18" s="29" t="s">
        <v>215</v>
      </c>
      <c r="AB18" s="29" t="s">
        <v>215</v>
      </c>
      <c r="AC18" s="29" t="s">
        <v>215</v>
      </c>
      <c r="AD18" s="29" t="s">
        <v>215</v>
      </c>
      <c r="AE18" s="29" t="s">
        <v>215</v>
      </c>
      <c r="AF18" s="29" t="s">
        <v>215</v>
      </c>
      <c r="AG18" s="29" t="s">
        <v>215</v>
      </c>
      <c r="AH18" s="29" t="s">
        <v>215</v>
      </c>
      <c r="AI18" s="29" t="s">
        <v>215</v>
      </c>
      <c r="AJ18" s="29" t="s">
        <v>215</v>
      </c>
      <c r="AK18" s="29" t="s">
        <v>215</v>
      </c>
      <c r="AL18" s="29" t="s">
        <v>215</v>
      </c>
      <c r="AM18" s="29" t="s">
        <v>215</v>
      </c>
      <c r="AN18" s="29" t="s">
        <v>215</v>
      </c>
      <c r="AO18" s="29" t="s">
        <v>215</v>
      </c>
      <c r="AP18" s="29" t="s">
        <v>215</v>
      </c>
      <c r="AQ18" s="29" t="s">
        <v>215</v>
      </c>
      <c r="AR18" s="78">
        <v>-1.3</v>
      </c>
      <c r="AS18" s="78">
        <v>-2.8</v>
      </c>
      <c r="AT18" s="78">
        <v>-1.9</v>
      </c>
      <c r="AU18" s="78">
        <v>0.2</v>
      </c>
      <c r="AV18" s="78">
        <v>1.8</v>
      </c>
      <c r="AW18" s="78">
        <v>2</v>
      </c>
      <c r="AX18" s="78">
        <v>-0.1</v>
      </c>
      <c r="AY18" s="131" t="s">
        <v>500</v>
      </c>
      <c r="AZ18" s="131">
        <v>1.2</v>
      </c>
      <c r="BA18" s="131">
        <v>2.8</v>
      </c>
      <c r="BB18" s="131">
        <v>0.6</v>
      </c>
      <c r="BC18" s="131">
        <v>-2.7</v>
      </c>
      <c r="BD18" s="131">
        <v>-0.8</v>
      </c>
      <c r="BE18" s="131">
        <v>2.2000000000000002</v>
      </c>
      <c r="BF18" s="131">
        <v>0.5</v>
      </c>
      <c r="BG18" s="131">
        <v>0.7</v>
      </c>
      <c r="BH18" s="131">
        <v>0.8</v>
      </c>
      <c r="BI18" s="131">
        <v>0.9</v>
      </c>
    </row>
    <row r="19" spans="1:61" ht="15" x14ac:dyDescent="0.25">
      <c r="A19" s="3" t="s">
        <v>400</v>
      </c>
      <c r="B19" s="29" t="s">
        <v>215</v>
      </c>
      <c r="C19" s="29" t="s">
        <v>215</v>
      </c>
      <c r="D19" s="29" t="s">
        <v>215</v>
      </c>
      <c r="E19" s="29" t="s">
        <v>215</v>
      </c>
      <c r="F19" s="29" t="s">
        <v>215</v>
      </c>
      <c r="G19" s="29" t="s">
        <v>215</v>
      </c>
      <c r="H19" s="29" t="s">
        <v>215</v>
      </c>
      <c r="I19" s="29" t="s">
        <v>215</v>
      </c>
      <c r="J19" s="29" t="s">
        <v>215</v>
      </c>
      <c r="K19" s="29" t="s">
        <v>215</v>
      </c>
      <c r="L19" s="29" t="s">
        <v>215</v>
      </c>
      <c r="M19" s="29" t="s">
        <v>215</v>
      </c>
      <c r="N19" s="29" t="s">
        <v>215</v>
      </c>
      <c r="O19" s="29" t="s">
        <v>215</v>
      </c>
      <c r="P19" s="29" t="s">
        <v>215</v>
      </c>
      <c r="Q19" s="29" t="s">
        <v>215</v>
      </c>
      <c r="R19" s="29" t="s">
        <v>215</v>
      </c>
      <c r="S19" s="29" t="s">
        <v>215</v>
      </c>
      <c r="T19" s="29" t="s">
        <v>215</v>
      </c>
      <c r="U19" s="29" t="s">
        <v>215</v>
      </c>
      <c r="V19" s="29" t="s">
        <v>215</v>
      </c>
      <c r="W19" s="29" t="s">
        <v>215</v>
      </c>
      <c r="X19" s="29" t="s">
        <v>215</v>
      </c>
      <c r="Y19" s="29" t="s">
        <v>215</v>
      </c>
      <c r="Z19" s="29" t="s">
        <v>215</v>
      </c>
      <c r="AA19" s="29" t="s">
        <v>215</v>
      </c>
      <c r="AB19" s="29" t="s">
        <v>215</v>
      </c>
      <c r="AC19" s="29" t="s">
        <v>215</v>
      </c>
      <c r="AD19" s="29" t="s">
        <v>215</v>
      </c>
      <c r="AE19" s="29" t="s">
        <v>215</v>
      </c>
      <c r="AF19" s="29" t="s">
        <v>215</v>
      </c>
      <c r="AG19" s="29" t="s">
        <v>215</v>
      </c>
      <c r="AH19" s="29" t="s">
        <v>215</v>
      </c>
      <c r="AI19" s="29" t="s">
        <v>215</v>
      </c>
      <c r="AJ19" s="29" t="s">
        <v>215</v>
      </c>
      <c r="AK19" s="29" t="s">
        <v>215</v>
      </c>
      <c r="AL19" s="29" t="s">
        <v>215</v>
      </c>
      <c r="AM19" s="29" t="s">
        <v>215</v>
      </c>
      <c r="AN19" s="29" t="s">
        <v>215</v>
      </c>
      <c r="AO19" s="29" t="s">
        <v>215</v>
      </c>
      <c r="AP19" s="29" t="s">
        <v>215</v>
      </c>
      <c r="AQ19" s="29" t="s">
        <v>215</v>
      </c>
      <c r="AR19" s="78">
        <v>-1.2</v>
      </c>
      <c r="AS19" s="78">
        <v>-1.9</v>
      </c>
      <c r="AT19" s="78">
        <v>-1.3</v>
      </c>
      <c r="AU19" s="78">
        <v>1.7</v>
      </c>
      <c r="AV19" s="78">
        <v>3.6</v>
      </c>
      <c r="AW19" s="78">
        <v>3.8</v>
      </c>
      <c r="AX19" s="78">
        <v>0.5</v>
      </c>
      <c r="AY19" s="131" t="s">
        <v>499</v>
      </c>
      <c r="AZ19" s="131">
        <v>1.2</v>
      </c>
      <c r="BA19" s="131">
        <v>3.2</v>
      </c>
      <c r="BB19" s="131">
        <v>1</v>
      </c>
      <c r="BC19" s="131">
        <v>-2.6</v>
      </c>
      <c r="BD19" s="131">
        <v>-0.3</v>
      </c>
      <c r="BE19" s="131">
        <v>3.2</v>
      </c>
      <c r="BF19" s="131">
        <v>0.6</v>
      </c>
      <c r="BG19" s="131">
        <v>0.3</v>
      </c>
      <c r="BH19" s="131">
        <v>0.8</v>
      </c>
      <c r="BI19" s="131">
        <v>0.7</v>
      </c>
    </row>
    <row r="20" spans="1:61" ht="15" x14ac:dyDescent="0.25">
      <c r="A20" s="3" t="s">
        <v>401</v>
      </c>
      <c r="B20" s="29" t="s">
        <v>215</v>
      </c>
      <c r="C20" s="29" t="s">
        <v>215</v>
      </c>
      <c r="D20" s="29" t="s">
        <v>215</v>
      </c>
      <c r="E20" s="29" t="s">
        <v>215</v>
      </c>
      <c r="F20" s="29" t="s">
        <v>215</v>
      </c>
      <c r="G20" s="29" t="s">
        <v>215</v>
      </c>
      <c r="H20" s="29" t="s">
        <v>215</v>
      </c>
      <c r="I20" s="29" t="s">
        <v>215</v>
      </c>
      <c r="J20" s="29" t="s">
        <v>215</v>
      </c>
      <c r="K20" s="29" t="s">
        <v>215</v>
      </c>
      <c r="L20" s="29" t="s">
        <v>215</v>
      </c>
      <c r="M20" s="29" t="s">
        <v>215</v>
      </c>
      <c r="N20" s="29" t="s">
        <v>215</v>
      </c>
      <c r="O20" s="29" t="s">
        <v>215</v>
      </c>
      <c r="P20" s="29" t="s">
        <v>215</v>
      </c>
      <c r="Q20" s="29" t="s">
        <v>215</v>
      </c>
      <c r="R20" s="29" t="s">
        <v>215</v>
      </c>
      <c r="S20" s="29" t="s">
        <v>215</v>
      </c>
      <c r="T20" s="29" t="s">
        <v>215</v>
      </c>
      <c r="U20" s="29" t="s">
        <v>215</v>
      </c>
      <c r="V20" s="29" t="s">
        <v>215</v>
      </c>
      <c r="W20" s="29" t="s">
        <v>215</v>
      </c>
      <c r="X20" s="29" t="s">
        <v>215</v>
      </c>
      <c r="Y20" s="29" t="s">
        <v>215</v>
      </c>
      <c r="Z20" s="29" t="s">
        <v>215</v>
      </c>
      <c r="AA20" s="29" t="s">
        <v>215</v>
      </c>
      <c r="AB20" s="29" t="s">
        <v>215</v>
      </c>
      <c r="AC20" s="29" t="s">
        <v>215</v>
      </c>
      <c r="AD20" s="29" t="s">
        <v>215</v>
      </c>
      <c r="AE20" s="29" t="s">
        <v>215</v>
      </c>
      <c r="AF20" s="29" t="s">
        <v>215</v>
      </c>
      <c r="AG20" s="29" t="s">
        <v>215</v>
      </c>
      <c r="AH20" s="29" t="s">
        <v>215</v>
      </c>
      <c r="AI20" s="29" t="s">
        <v>215</v>
      </c>
      <c r="AJ20" s="29" t="s">
        <v>215</v>
      </c>
      <c r="AK20" s="29" t="s">
        <v>215</v>
      </c>
      <c r="AL20" s="29" t="s">
        <v>215</v>
      </c>
      <c r="AM20" s="29" t="s">
        <v>215</v>
      </c>
      <c r="AN20" s="29" t="s">
        <v>215</v>
      </c>
      <c r="AO20" s="29" t="s">
        <v>215</v>
      </c>
      <c r="AP20" s="29" t="s">
        <v>215</v>
      </c>
      <c r="AQ20" s="29" t="s">
        <v>215</v>
      </c>
      <c r="AR20" s="78">
        <v>-1.1000000000000001</v>
      </c>
      <c r="AS20" s="78">
        <v>-1.8</v>
      </c>
      <c r="AT20" s="78">
        <v>-1.1000000000000001</v>
      </c>
      <c r="AU20" s="78">
        <v>1.7</v>
      </c>
      <c r="AV20" s="78">
        <v>3.2</v>
      </c>
      <c r="AW20" s="78">
        <v>3.3</v>
      </c>
      <c r="AX20" s="78">
        <v>0.2</v>
      </c>
      <c r="AY20" s="131">
        <v>0</v>
      </c>
      <c r="AZ20" s="131">
        <v>1.2</v>
      </c>
      <c r="BA20" s="131">
        <v>2.8</v>
      </c>
      <c r="BB20" s="131">
        <v>1</v>
      </c>
      <c r="BC20" s="131">
        <v>-2.4</v>
      </c>
      <c r="BD20" s="131">
        <v>-1.1000000000000001</v>
      </c>
      <c r="BE20" s="131">
        <v>2.6</v>
      </c>
      <c r="BF20" s="131">
        <v>0.8</v>
      </c>
      <c r="BG20" s="131">
        <v>0.7</v>
      </c>
      <c r="BH20" s="131">
        <v>0.7</v>
      </c>
      <c r="BI20" s="131">
        <v>1</v>
      </c>
    </row>
    <row r="21" spans="1:61" ht="15" x14ac:dyDescent="0.25">
      <c r="A21" s="3"/>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3"/>
      <c r="AB21" s="124"/>
      <c r="AC21" s="124"/>
      <c r="AD21" s="14"/>
      <c r="AE21" s="14"/>
      <c r="AF21" s="14"/>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row>
    <row r="22" spans="1:61" ht="15" x14ac:dyDescent="0.25">
      <c r="A22" s="33" t="s">
        <v>402</v>
      </c>
      <c r="B22" s="19">
        <v>5559</v>
      </c>
      <c r="C22" s="19">
        <v>6353</v>
      </c>
      <c r="D22" s="19">
        <v>7034</v>
      </c>
      <c r="E22" s="19">
        <v>7941</v>
      </c>
      <c r="F22" s="19">
        <v>8849</v>
      </c>
      <c r="G22" s="19">
        <v>10437</v>
      </c>
      <c r="H22" s="19">
        <v>11685</v>
      </c>
      <c r="I22" s="19">
        <v>12706</v>
      </c>
      <c r="J22" s="19">
        <v>13613</v>
      </c>
      <c r="K22" s="19">
        <v>14294</v>
      </c>
      <c r="L22" s="19">
        <v>15202</v>
      </c>
      <c r="M22" s="19">
        <v>15882</v>
      </c>
      <c r="N22" s="19">
        <v>16336</v>
      </c>
      <c r="O22" s="19">
        <v>17244</v>
      </c>
      <c r="P22" s="19">
        <v>17697</v>
      </c>
      <c r="Q22" s="19">
        <v>18151</v>
      </c>
      <c r="R22" s="19">
        <v>18605</v>
      </c>
      <c r="S22" s="19">
        <v>18605</v>
      </c>
      <c r="T22" s="19">
        <v>18605</v>
      </c>
      <c r="U22" s="19">
        <v>18605</v>
      </c>
      <c r="V22" s="19">
        <v>19059</v>
      </c>
      <c r="W22" s="19">
        <v>19966</v>
      </c>
      <c r="X22" s="19">
        <v>20874</v>
      </c>
      <c r="Y22" s="19">
        <v>21781</v>
      </c>
      <c r="Z22" s="19">
        <v>21781</v>
      </c>
      <c r="AA22" s="122">
        <v>22235</v>
      </c>
      <c r="AB22" s="19">
        <v>22235</v>
      </c>
      <c r="AC22" s="19">
        <v>22689</v>
      </c>
      <c r="AD22" s="19">
        <v>23143</v>
      </c>
      <c r="AE22" s="19">
        <v>23597</v>
      </c>
      <c r="AF22" s="19">
        <v>24050</v>
      </c>
      <c r="AG22" s="3">
        <v>24958</v>
      </c>
      <c r="AH22" s="3">
        <v>27000</v>
      </c>
      <c r="AI22" s="19">
        <v>28000</v>
      </c>
      <c r="AJ22" s="19">
        <v>28500</v>
      </c>
      <c r="AK22" s="19">
        <v>29000</v>
      </c>
      <c r="AL22" s="19">
        <v>28500</v>
      </c>
      <c r="AM22" s="19">
        <v>29500</v>
      </c>
      <c r="AN22" s="19">
        <v>30000</v>
      </c>
      <c r="AO22" s="19">
        <v>31500</v>
      </c>
      <c r="AP22" s="19">
        <v>32500</v>
      </c>
      <c r="AQ22" s="19">
        <v>32500</v>
      </c>
      <c r="AR22" s="19">
        <v>33000</v>
      </c>
      <c r="AS22" s="19">
        <v>33000</v>
      </c>
      <c r="AT22" s="19">
        <v>32500</v>
      </c>
      <c r="AU22" s="19">
        <v>33000</v>
      </c>
      <c r="AV22" s="19">
        <v>33000</v>
      </c>
      <c r="AW22" s="19">
        <v>33500</v>
      </c>
      <c r="AX22" s="19">
        <v>34000</v>
      </c>
      <c r="AY22" s="19">
        <v>34500</v>
      </c>
      <c r="AZ22" s="19">
        <v>35000</v>
      </c>
      <c r="BA22" s="19">
        <v>36500</v>
      </c>
      <c r="BB22" s="19">
        <v>37500</v>
      </c>
      <c r="BC22" s="19">
        <v>39000</v>
      </c>
      <c r="BD22" s="19">
        <v>41500</v>
      </c>
      <c r="BE22" s="19">
        <v>44500</v>
      </c>
      <c r="BF22" s="19">
        <v>46500</v>
      </c>
      <c r="BG22" s="19">
        <v>48500</v>
      </c>
      <c r="BH22" s="19">
        <v>50500</v>
      </c>
      <c r="BI22" s="19">
        <v>52500</v>
      </c>
    </row>
    <row r="23" spans="1:61" ht="15" x14ac:dyDescent="0.25">
      <c r="A23" s="33"/>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22"/>
      <c r="AB23" s="19"/>
      <c r="AC23" s="19"/>
      <c r="AD23" s="19"/>
      <c r="AE23" s="19"/>
      <c r="AF23" s="19"/>
      <c r="AG23" s="3"/>
      <c r="AH23" s="3"/>
      <c r="AI23" s="3"/>
      <c r="AJ23" s="3"/>
      <c r="AK23" s="3"/>
      <c r="AL23" s="3"/>
      <c r="AM23" s="3"/>
      <c r="AN23" s="3"/>
      <c r="AO23" s="3"/>
      <c r="AP23" s="3"/>
      <c r="AQ23" s="3"/>
      <c r="AR23" s="3"/>
      <c r="AS23" s="3"/>
      <c r="AT23" s="3"/>
      <c r="AU23" s="74"/>
      <c r="AV23" s="74"/>
      <c r="AW23" s="74"/>
      <c r="AX23" s="74"/>
      <c r="AY23" s="74"/>
      <c r="AZ23" s="74"/>
      <c r="BA23" s="74"/>
      <c r="BB23" s="74"/>
      <c r="BC23" s="74"/>
      <c r="BD23" s="74"/>
      <c r="BE23" s="74"/>
      <c r="BF23" s="74"/>
      <c r="BG23" s="74"/>
      <c r="BH23" s="74"/>
      <c r="BI23" s="74"/>
    </row>
    <row r="24" spans="1:61" ht="15" x14ac:dyDescent="0.25">
      <c r="A24" s="23" t="s">
        <v>403</v>
      </c>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22"/>
      <c r="AB24" s="19"/>
      <c r="AC24" s="19"/>
      <c r="AD24" s="19"/>
      <c r="AE24" s="19"/>
      <c r="AF24" s="19"/>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row>
    <row r="25" spans="1:61" ht="15" x14ac:dyDescent="0.25">
      <c r="A25" s="12" t="s">
        <v>34</v>
      </c>
      <c r="B25" s="29" t="s">
        <v>215</v>
      </c>
      <c r="C25" s="14">
        <v>7.6</v>
      </c>
      <c r="D25" s="14">
        <v>7.8</v>
      </c>
      <c r="E25" s="14">
        <v>8</v>
      </c>
      <c r="F25" s="14">
        <v>9.6</v>
      </c>
      <c r="G25" s="14">
        <v>10.199999999999999</v>
      </c>
      <c r="H25" s="14">
        <v>8.8000000000000007</v>
      </c>
      <c r="I25" s="14">
        <v>6.7</v>
      </c>
      <c r="J25" s="14">
        <v>4.0999999999999996</v>
      </c>
      <c r="K25" s="14">
        <v>4.2</v>
      </c>
      <c r="L25" s="14">
        <v>6.5</v>
      </c>
      <c r="M25" s="14">
        <v>6.7</v>
      </c>
      <c r="N25" s="14">
        <v>6</v>
      </c>
      <c r="O25" s="14">
        <v>2.8</v>
      </c>
      <c r="P25" s="14">
        <v>3.3</v>
      </c>
      <c r="Q25" s="14">
        <v>2.2999999999999998</v>
      </c>
      <c r="R25" s="14">
        <v>0.2</v>
      </c>
      <c r="S25" s="14">
        <v>-0.5</v>
      </c>
      <c r="T25" s="14">
        <v>0.7</v>
      </c>
      <c r="U25" s="14">
        <v>1.1000000000000001</v>
      </c>
      <c r="V25" s="14">
        <v>2.5</v>
      </c>
      <c r="W25" s="14">
        <v>3.9</v>
      </c>
      <c r="X25" s="14">
        <v>3.7</v>
      </c>
      <c r="Y25" s="14">
        <v>2.1</v>
      </c>
      <c r="Z25" s="14">
        <v>2.7</v>
      </c>
      <c r="AA25" s="119">
        <v>2</v>
      </c>
      <c r="AB25" s="29" t="s">
        <v>215</v>
      </c>
      <c r="AC25" s="14">
        <v>2.1</v>
      </c>
      <c r="AD25" s="14">
        <v>2.1</v>
      </c>
      <c r="AE25" s="14">
        <v>2</v>
      </c>
      <c r="AF25" s="14">
        <v>2.1</v>
      </c>
      <c r="AG25" s="3">
        <v>2.4</v>
      </c>
      <c r="AH25" s="3">
        <v>4.0999999999999996</v>
      </c>
      <c r="AI25" s="37">
        <v>3.3</v>
      </c>
      <c r="AJ25" s="37">
        <v>2.1</v>
      </c>
      <c r="AK25" s="37">
        <v>1.3</v>
      </c>
      <c r="AL25" s="88">
        <v>1.7000000000000002</v>
      </c>
      <c r="AM25" s="88">
        <v>1.1000000000000001</v>
      </c>
      <c r="AN25" s="88">
        <v>1.6</v>
      </c>
      <c r="AO25" s="88">
        <v>2.5</v>
      </c>
      <c r="AP25" s="88">
        <v>1.2000000000000002</v>
      </c>
      <c r="AQ25" s="88">
        <v>1.3</v>
      </c>
      <c r="AR25" s="88">
        <v>2.3000000000000003</v>
      </c>
      <c r="AS25" s="88">
        <v>2.5</v>
      </c>
      <c r="AT25" s="88">
        <v>2.5</v>
      </c>
      <c r="AU25" s="88">
        <v>1</v>
      </c>
      <c r="AV25" s="88">
        <v>0.60000000000000009</v>
      </c>
      <c r="AW25" s="88">
        <v>0.30000000000000004</v>
      </c>
      <c r="AX25" s="88">
        <v>1.4000000000000001</v>
      </c>
      <c r="AY25" s="14">
        <v>1.7</v>
      </c>
      <c r="AZ25" s="14">
        <v>2.6</v>
      </c>
      <c r="BA25" s="14">
        <v>1.3</v>
      </c>
      <c r="BB25" s="14">
        <v>2.7</v>
      </c>
      <c r="BC25" s="14">
        <v>10</v>
      </c>
      <c r="BD25" s="14">
        <v>3.8</v>
      </c>
      <c r="BE25" s="14">
        <v>3.6</v>
      </c>
      <c r="BF25" s="14">
        <v>3.2</v>
      </c>
      <c r="BG25" s="14">
        <v>3</v>
      </c>
      <c r="BH25" s="14">
        <v>2.4</v>
      </c>
      <c r="BI25" s="14">
        <v>2.2999999999999998</v>
      </c>
    </row>
    <row r="26" spans="1:61" ht="15" x14ac:dyDescent="0.25">
      <c r="A26" s="33"/>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22"/>
      <c r="AB26" s="19"/>
      <c r="AC26" s="19"/>
      <c r="AD26" s="19"/>
      <c r="AE26" s="19"/>
      <c r="AF26" s="19"/>
      <c r="AG26" s="3"/>
      <c r="AH26" s="3"/>
      <c r="AI26" s="3"/>
      <c r="AJ26" s="3"/>
      <c r="AK26" s="3"/>
      <c r="AL26" s="3"/>
      <c r="AM26" s="3"/>
      <c r="AN26" s="3"/>
      <c r="AO26" s="3"/>
      <c r="AP26" s="3"/>
      <c r="AQ26" s="3"/>
      <c r="AR26" s="14"/>
      <c r="AS26" s="14"/>
      <c r="AT26" s="14"/>
      <c r="AU26" s="14"/>
      <c r="AV26" s="14"/>
      <c r="AW26" s="14"/>
      <c r="AX26" s="14"/>
      <c r="AY26" s="14"/>
      <c r="AZ26" s="14"/>
      <c r="BA26" s="14"/>
      <c r="BB26" s="14"/>
      <c r="BC26" s="14"/>
      <c r="BD26" s="14"/>
      <c r="BE26" s="14"/>
      <c r="BF26" s="14"/>
      <c r="BG26" s="14"/>
      <c r="BH26" s="14"/>
      <c r="BI26" s="14"/>
    </row>
    <row r="27" spans="1:61" ht="15" x14ac:dyDescent="0.25">
      <c r="A27" s="120" t="s">
        <v>404</v>
      </c>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19"/>
      <c r="AB27" s="14"/>
      <c r="AC27" s="14"/>
      <c r="AD27" s="14"/>
      <c r="AE27" s="14"/>
      <c r="AF27" s="14"/>
      <c r="AG27" s="3"/>
      <c r="AH27" s="3"/>
      <c r="AI27" s="3"/>
      <c r="AJ27" s="3"/>
      <c r="AK27" s="3"/>
      <c r="AL27" s="3"/>
      <c r="AM27" s="3"/>
      <c r="AN27" s="3"/>
      <c r="AO27" s="3"/>
      <c r="AP27" s="3"/>
      <c r="AQ27" s="3"/>
      <c r="AR27" s="14"/>
      <c r="AS27" s="14"/>
      <c r="AT27" s="14"/>
      <c r="AU27" s="14"/>
      <c r="AV27" s="14"/>
      <c r="AW27" s="14"/>
      <c r="AX27" s="14"/>
      <c r="AY27" s="14"/>
      <c r="AZ27" s="14"/>
      <c r="BA27" s="14"/>
      <c r="BB27" s="14"/>
      <c r="BC27" s="14"/>
      <c r="BD27" s="14"/>
      <c r="BE27" s="14"/>
      <c r="BF27" s="14"/>
      <c r="BG27" s="14"/>
      <c r="BH27" s="14"/>
      <c r="BI27" s="14"/>
    </row>
    <row r="28" spans="1:61" ht="15" x14ac:dyDescent="0.25">
      <c r="A28" s="21" t="s">
        <v>405</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3"/>
      <c r="AH28" s="3"/>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row>
    <row r="29" spans="1:61" ht="15" x14ac:dyDescent="0.25">
      <c r="A29" s="3" t="s">
        <v>115</v>
      </c>
      <c r="B29" s="14">
        <v>21.2</v>
      </c>
      <c r="C29" s="14">
        <v>24.1</v>
      </c>
      <c r="D29" s="14">
        <v>26.7</v>
      </c>
      <c r="E29" s="14">
        <v>30.5</v>
      </c>
      <c r="F29" s="14">
        <v>35</v>
      </c>
      <c r="G29" s="14">
        <v>39.200000000000003</v>
      </c>
      <c r="H29" s="14">
        <v>43.2</v>
      </c>
      <c r="I29" s="14">
        <v>47.5</v>
      </c>
      <c r="J29" s="14">
        <v>51.5</v>
      </c>
      <c r="K29" s="14">
        <v>55</v>
      </c>
      <c r="L29" s="14">
        <v>58.4</v>
      </c>
      <c r="M29" s="14">
        <v>59.7</v>
      </c>
      <c r="N29" s="14">
        <v>61.8</v>
      </c>
      <c r="O29" s="14">
        <v>62.2</v>
      </c>
      <c r="P29" s="14">
        <v>63.3</v>
      </c>
      <c r="Q29" s="14">
        <v>66.5</v>
      </c>
      <c r="R29" s="14">
        <v>70.400000000000006</v>
      </c>
      <c r="S29" s="14">
        <v>72.900000000000006</v>
      </c>
      <c r="T29" s="14">
        <v>76.2</v>
      </c>
      <c r="U29" s="14">
        <v>80.2</v>
      </c>
      <c r="V29" s="14">
        <v>85.5</v>
      </c>
      <c r="W29" s="14">
        <v>91.2</v>
      </c>
      <c r="X29" s="14">
        <v>96.1</v>
      </c>
      <c r="Y29" s="14">
        <v>99.2</v>
      </c>
      <c r="Z29" s="14">
        <v>102.4</v>
      </c>
      <c r="AA29" s="119">
        <v>106.5</v>
      </c>
      <c r="AB29" s="14">
        <v>115.173</v>
      </c>
      <c r="AC29" s="14">
        <v>120.473</v>
      </c>
      <c r="AD29" s="14">
        <v>128.464</v>
      </c>
      <c r="AE29" s="14">
        <v>129.738</v>
      </c>
      <c r="AF29" s="14">
        <v>139.97300000000001</v>
      </c>
      <c r="AG29" s="14">
        <v>150.39099999999999</v>
      </c>
      <c r="AH29" s="14">
        <v>161.17699999999999</v>
      </c>
      <c r="AI29" s="88">
        <v>166.49700000000001</v>
      </c>
      <c r="AJ29" s="88">
        <v>169.03700000000001</v>
      </c>
      <c r="AK29" s="88">
        <v>171.18899999999999</v>
      </c>
      <c r="AL29" s="88">
        <v>174.94900000000001</v>
      </c>
      <c r="AM29" s="88">
        <v>183.15199999999999</v>
      </c>
      <c r="AN29" s="88">
        <v>194.893</v>
      </c>
      <c r="AO29" s="88">
        <v>204.024</v>
      </c>
      <c r="AP29" s="88">
        <v>204.905</v>
      </c>
      <c r="AQ29" s="88">
        <v>204.56899999999999</v>
      </c>
      <c r="AR29" s="88">
        <v>210.27</v>
      </c>
      <c r="AS29" s="88">
        <v>211.93100000000001</v>
      </c>
      <c r="AT29" s="88">
        <v>212.97800000000001</v>
      </c>
      <c r="AU29" s="88">
        <v>212.84899999999999</v>
      </c>
      <c r="AV29" s="88">
        <v>217.816</v>
      </c>
      <c r="AW29" s="88">
        <v>225.31800000000001</v>
      </c>
      <c r="AX29" s="88">
        <v>233.61500000000001</v>
      </c>
      <c r="AY29" s="14">
        <v>245.05099999999999</v>
      </c>
      <c r="AZ29" s="14">
        <v>257.12599999999901</v>
      </c>
      <c r="BA29" s="14">
        <v>263.47800000000001</v>
      </c>
      <c r="BB29" s="14">
        <v>275.52300000000002</v>
      </c>
      <c r="BC29" s="14">
        <v>292.49900000000002</v>
      </c>
      <c r="BD29" s="14">
        <v>315.885999999999</v>
      </c>
      <c r="BE29" s="14">
        <v>340.63858179451</v>
      </c>
      <c r="BF29" s="14">
        <v>359.062325357068</v>
      </c>
      <c r="BG29" s="14">
        <v>374.14752103834002</v>
      </c>
      <c r="BH29" s="14">
        <v>390.27569400954098</v>
      </c>
      <c r="BI29" s="14">
        <v>405.52699900300399</v>
      </c>
    </row>
    <row r="30" spans="1:61" ht="15" x14ac:dyDescent="0.25">
      <c r="A30" s="3" t="s">
        <v>406</v>
      </c>
      <c r="B30" s="14">
        <v>27.2</v>
      </c>
      <c r="C30" s="14">
        <v>31</v>
      </c>
      <c r="D30" s="14">
        <v>34.6</v>
      </c>
      <c r="E30" s="14">
        <v>40.200000000000003</v>
      </c>
      <c r="F30" s="14">
        <v>46.4</v>
      </c>
      <c r="G30" s="14">
        <v>51.9</v>
      </c>
      <c r="H30" s="14">
        <v>57.7</v>
      </c>
      <c r="I30" s="14">
        <v>62.9</v>
      </c>
      <c r="J30" s="14">
        <v>68.2</v>
      </c>
      <c r="K30" s="14">
        <v>73</v>
      </c>
      <c r="L30" s="14">
        <v>77.8</v>
      </c>
      <c r="M30" s="14">
        <v>79.2</v>
      </c>
      <c r="N30" s="14">
        <v>81.3</v>
      </c>
      <c r="O30" s="14">
        <v>82.9</v>
      </c>
      <c r="P30" s="14">
        <v>83.8</v>
      </c>
      <c r="Q30" s="14">
        <v>87.1</v>
      </c>
      <c r="R30" s="14">
        <v>91.8</v>
      </c>
      <c r="S30" s="14">
        <v>95.1</v>
      </c>
      <c r="T30" s="14">
        <v>98.4</v>
      </c>
      <c r="U30" s="14">
        <v>101.9</v>
      </c>
      <c r="V30" s="14">
        <v>109.3</v>
      </c>
      <c r="W30" s="14">
        <v>117.2</v>
      </c>
      <c r="X30" s="14">
        <v>124.4</v>
      </c>
      <c r="Y30" s="14">
        <v>127.4</v>
      </c>
      <c r="Z30" s="14">
        <v>131.1</v>
      </c>
      <c r="AA30" s="119">
        <v>136.69999999999999</v>
      </c>
      <c r="AB30" s="14">
        <v>135.52799999999999</v>
      </c>
      <c r="AC30" s="14">
        <v>141.761</v>
      </c>
      <c r="AD30" s="14">
        <v>150.196</v>
      </c>
      <c r="AE30" s="14">
        <v>161.809</v>
      </c>
      <c r="AF30" s="14">
        <v>175.048</v>
      </c>
      <c r="AG30" s="14">
        <v>190.19900000000001</v>
      </c>
      <c r="AH30" s="14">
        <v>200.00700000000001</v>
      </c>
      <c r="AI30" s="88">
        <v>209.04400000000001</v>
      </c>
      <c r="AJ30" s="88">
        <v>213.49299999999999</v>
      </c>
      <c r="AK30" s="88">
        <v>216.256</v>
      </c>
      <c r="AL30" s="88">
        <v>219.73400000000001</v>
      </c>
      <c r="AM30" s="88">
        <v>227.52099999999999</v>
      </c>
      <c r="AN30" s="88">
        <v>241.518</v>
      </c>
      <c r="AO30" s="88">
        <v>255.75399999999999</v>
      </c>
      <c r="AP30" s="88">
        <v>257.46699999999998</v>
      </c>
      <c r="AQ30" s="88">
        <v>255.709</v>
      </c>
      <c r="AR30" s="88">
        <v>263.70800000000003</v>
      </c>
      <c r="AS30" s="88">
        <v>267.63099999999997</v>
      </c>
      <c r="AT30" s="88">
        <v>268.60399999999998</v>
      </c>
      <c r="AU30" s="88">
        <v>272.14999999999998</v>
      </c>
      <c r="AV30" s="88">
        <v>274.30700000000002</v>
      </c>
      <c r="AW30" s="88">
        <v>284.65699999999998</v>
      </c>
      <c r="AX30" s="88">
        <v>295.06</v>
      </c>
      <c r="AY30" s="14">
        <v>310.86900000000003</v>
      </c>
      <c r="AZ30" s="14">
        <v>327.95199999999897</v>
      </c>
      <c r="BA30" s="14">
        <v>337.72199999999998</v>
      </c>
      <c r="BB30" s="14">
        <v>352.57299999999998</v>
      </c>
      <c r="BC30" s="14">
        <v>377.23700000000002</v>
      </c>
      <c r="BD30" s="14">
        <v>405.55799999999903</v>
      </c>
      <c r="BE30" s="14">
        <v>436.25145838177701</v>
      </c>
      <c r="BF30" s="14">
        <v>460.41993941977802</v>
      </c>
      <c r="BG30" s="14">
        <v>479.78340474060502</v>
      </c>
      <c r="BH30" s="14">
        <v>501.26831213544</v>
      </c>
      <c r="BI30" s="14">
        <v>521.18616220912099</v>
      </c>
    </row>
    <row r="31" spans="1:61" ht="15" x14ac:dyDescent="0.25">
      <c r="A31" s="3"/>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19"/>
      <c r="AB31" s="14"/>
      <c r="AC31" s="14"/>
      <c r="AD31" s="14"/>
      <c r="AE31" s="14"/>
      <c r="AF31" s="14"/>
      <c r="AG31" s="3"/>
      <c r="AH31" s="3"/>
      <c r="AI31" s="3"/>
      <c r="AJ31" s="3"/>
      <c r="AK31" s="3"/>
      <c r="AL31" s="3"/>
      <c r="AM31" s="3"/>
      <c r="AN31" s="3"/>
      <c r="AO31" s="3"/>
      <c r="AP31" s="3"/>
      <c r="AQ31" s="3"/>
      <c r="AR31" s="14"/>
      <c r="AS31" s="14"/>
      <c r="AT31" s="14"/>
      <c r="AU31" s="14"/>
      <c r="AV31" s="14"/>
      <c r="AW31" s="14"/>
      <c r="AX31" s="14"/>
      <c r="AY31" s="14"/>
      <c r="AZ31" s="14"/>
      <c r="BA31" s="14"/>
      <c r="BB31" s="14"/>
      <c r="BC31" s="14"/>
      <c r="BD31" s="14"/>
      <c r="BE31" s="14"/>
      <c r="BF31" s="14"/>
      <c r="BG31" s="14"/>
      <c r="BH31" s="14"/>
      <c r="BI31" s="14"/>
    </row>
    <row r="32" spans="1:61" ht="15" x14ac:dyDescent="0.25">
      <c r="A32" s="120" t="s">
        <v>407</v>
      </c>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19"/>
      <c r="AB32" s="14"/>
      <c r="AC32" s="14"/>
      <c r="AD32" s="14"/>
      <c r="AE32" s="14"/>
      <c r="AF32" s="14"/>
      <c r="AG32" s="3"/>
      <c r="AH32" s="3"/>
      <c r="AI32" s="3"/>
      <c r="AJ32" s="3"/>
      <c r="AK32" s="3"/>
      <c r="AL32" s="3"/>
      <c r="AM32" s="3"/>
      <c r="AN32" s="3"/>
      <c r="AO32" s="3"/>
      <c r="AP32" s="3"/>
      <c r="AQ32" s="3"/>
      <c r="AR32" s="14"/>
      <c r="AS32" s="14"/>
      <c r="AT32" s="14"/>
      <c r="AU32" s="14"/>
      <c r="AV32" s="14"/>
      <c r="AW32" s="14"/>
      <c r="AX32" s="14"/>
      <c r="AY32" s="14"/>
      <c r="AZ32" s="14"/>
      <c r="BA32" s="14"/>
      <c r="BB32" s="14"/>
      <c r="BC32" s="14"/>
      <c r="BD32" s="14"/>
      <c r="BE32" s="14"/>
      <c r="BF32" s="14"/>
      <c r="BG32" s="14"/>
      <c r="BH32" s="14"/>
      <c r="BI32" s="14"/>
    </row>
    <row r="33" spans="1:63" ht="15" x14ac:dyDescent="0.25">
      <c r="A33" s="21" t="s">
        <v>408</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19"/>
      <c r="AB33" s="14"/>
      <c r="AC33" s="14"/>
      <c r="AD33" s="14"/>
      <c r="AE33" s="14"/>
      <c r="AF33" s="14"/>
      <c r="AG33" s="3"/>
      <c r="AH33" s="3"/>
      <c r="AI33" s="3"/>
      <c r="AJ33" s="3"/>
      <c r="AK33" s="3"/>
      <c r="AL33" s="3"/>
      <c r="AM33" s="3"/>
      <c r="AN33" s="3"/>
      <c r="AO33" s="3"/>
      <c r="AP33" s="3"/>
      <c r="AQ33" s="3"/>
      <c r="AR33" s="14"/>
      <c r="AS33" s="14"/>
      <c r="AT33" s="14"/>
      <c r="AU33" s="14"/>
      <c r="AV33" s="14"/>
      <c r="AW33" s="14"/>
      <c r="AX33" s="14"/>
      <c r="AY33" s="14"/>
      <c r="AZ33" s="14"/>
      <c r="BA33" s="14"/>
      <c r="BB33" s="14"/>
      <c r="BC33" s="14"/>
      <c r="BD33" s="14"/>
      <c r="BE33" s="14"/>
      <c r="BF33" s="14"/>
      <c r="BG33" s="14"/>
      <c r="BH33" s="14"/>
      <c r="BI33" s="14"/>
    </row>
    <row r="34" spans="1:63" ht="15" x14ac:dyDescent="0.25">
      <c r="A34" s="121" t="s">
        <v>57</v>
      </c>
      <c r="B34" s="124" t="s">
        <v>215</v>
      </c>
      <c r="C34" s="124" t="s">
        <v>215</v>
      </c>
      <c r="D34" s="124" t="s">
        <v>215</v>
      </c>
      <c r="E34" s="124" t="s">
        <v>215</v>
      </c>
      <c r="F34" s="124" t="s">
        <v>215</v>
      </c>
      <c r="G34" s="124" t="s">
        <v>215</v>
      </c>
      <c r="H34" s="124" t="s">
        <v>215</v>
      </c>
      <c r="I34" s="124" t="s">
        <v>215</v>
      </c>
      <c r="J34" s="124" t="s">
        <v>215</v>
      </c>
      <c r="K34" s="124" t="s">
        <v>215</v>
      </c>
      <c r="L34" s="124" t="s">
        <v>215</v>
      </c>
      <c r="M34" s="124" t="s">
        <v>215</v>
      </c>
      <c r="N34" s="124" t="s">
        <v>215</v>
      </c>
      <c r="O34" s="124" t="s">
        <v>215</v>
      </c>
      <c r="P34" s="124" t="s">
        <v>215</v>
      </c>
      <c r="Q34" s="124" t="s">
        <v>215</v>
      </c>
      <c r="R34" s="124" t="s">
        <v>215</v>
      </c>
      <c r="S34" s="124" t="s">
        <v>215</v>
      </c>
      <c r="T34" s="124" t="s">
        <v>215</v>
      </c>
      <c r="U34" s="124" t="s">
        <v>215</v>
      </c>
      <c r="V34" s="124" t="s">
        <v>215</v>
      </c>
      <c r="W34" s="124" t="s">
        <v>215</v>
      </c>
      <c r="X34" s="124" t="s">
        <v>215</v>
      </c>
      <c r="Y34" s="124" t="s">
        <v>215</v>
      </c>
      <c r="Z34" s="124" t="s">
        <v>215</v>
      </c>
      <c r="AA34" s="124" t="s">
        <v>215</v>
      </c>
      <c r="AB34" s="124" t="s">
        <v>215</v>
      </c>
      <c r="AC34" s="124" t="s">
        <v>215</v>
      </c>
      <c r="AD34" s="124" t="s">
        <v>215</v>
      </c>
      <c r="AE34" s="124" t="s">
        <v>215</v>
      </c>
      <c r="AF34" s="124" t="s">
        <v>215</v>
      </c>
      <c r="AG34" s="124" t="s">
        <v>215</v>
      </c>
      <c r="AH34" s="124" t="s">
        <v>215</v>
      </c>
      <c r="AI34" s="88">
        <v>43.645865321318141</v>
      </c>
      <c r="AJ34" s="88">
        <v>45.213713415453086</v>
      </c>
      <c r="AK34" s="88">
        <v>45.087086420286539</v>
      </c>
      <c r="AL34" s="88">
        <v>45.356648917898951</v>
      </c>
      <c r="AM34" s="88">
        <v>42.895392499330221</v>
      </c>
      <c r="AN34" s="88">
        <v>41.95432333953395</v>
      </c>
      <c r="AO34" s="88">
        <v>42.939305879784705</v>
      </c>
      <c r="AP34" s="88">
        <v>42.227485443437573</v>
      </c>
      <c r="AQ34" s="88">
        <v>42.645319682732037</v>
      </c>
      <c r="AR34" s="88">
        <v>43.008769941389431</v>
      </c>
      <c r="AS34" s="88">
        <v>44.079101685392658</v>
      </c>
      <c r="AT34" s="88">
        <v>44.7</v>
      </c>
      <c r="AU34" s="88">
        <v>45.300000000000004</v>
      </c>
      <c r="AV34" s="88">
        <v>44</v>
      </c>
      <c r="AW34" s="88">
        <v>44.1</v>
      </c>
      <c r="AX34" s="88">
        <v>44.1</v>
      </c>
      <c r="AY34" s="14">
        <v>45.800000000000004</v>
      </c>
      <c r="AZ34" s="14">
        <v>45.7</v>
      </c>
      <c r="BA34" s="14">
        <v>45.2</v>
      </c>
      <c r="BB34" s="14">
        <v>45.2</v>
      </c>
      <c r="BC34" s="14">
        <v>45.7</v>
      </c>
      <c r="BD34" s="14">
        <v>44.6</v>
      </c>
      <c r="BE34" s="14">
        <v>44.5</v>
      </c>
      <c r="BF34" s="14">
        <v>44</v>
      </c>
      <c r="BG34" s="14">
        <v>44</v>
      </c>
      <c r="BH34" s="14">
        <v>44.300000000000004</v>
      </c>
      <c r="BI34" s="14">
        <v>44.6</v>
      </c>
      <c r="BK34" s="130"/>
    </row>
    <row r="35" spans="1:63" ht="15" x14ac:dyDescent="0.25">
      <c r="A35" s="121" t="s">
        <v>409</v>
      </c>
      <c r="B35" s="124" t="s">
        <v>215</v>
      </c>
      <c r="C35" s="124" t="s">
        <v>215</v>
      </c>
      <c r="D35" s="124" t="s">
        <v>215</v>
      </c>
      <c r="E35" s="124" t="s">
        <v>215</v>
      </c>
      <c r="F35" s="124" t="s">
        <v>215</v>
      </c>
      <c r="G35" s="124" t="s">
        <v>215</v>
      </c>
      <c r="H35" s="124" t="s">
        <v>215</v>
      </c>
      <c r="I35" s="124" t="s">
        <v>215</v>
      </c>
      <c r="J35" s="124" t="s">
        <v>215</v>
      </c>
      <c r="K35" s="124" t="s">
        <v>215</v>
      </c>
      <c r="L35" s="124" t="s">
        <v>215</v>
      </c>
      <c r="M35" s="124" t="s">
        <v>215</v>
      </c>
      <c r="N35" s="124" t="s">
        <v>215</v>
      </c>
      <c r="O35" s="124" t="s">
        <v>215</v>
      </c>
      <c r="P35" s="124" t="s">
        <v>215</v>
      </c>
      <c r="Q35" s="124" t="s">
        <v>215</v>
      </c>
      <c r="R35" s="124" t="s">
        <v>215</v>
      </c>
      <c r="S35" s="124" t="s">
        <v>215</v>
      </c>
      <c r="T35" s="124" t="s">
        <v>215</v>
      </c>
      <c r="U35" s="124" t="s">
        <v>215</v>
      </c>
      <c r="V35" s="124" t="s">
        <v>215</v>
      </c>
      <c r="W35" s="124" t="s">
        <v>215</v>
      </c>
      <c r="X35" s="124" t="s">
        <v>215</v>
      </c>
      <c r="Y35" s="124" t="s">
        <v>215</v>
      </c>
      <c r="Z35" s="124" t="s">
        <v>215</v>
      </c>
      <c r="AA35" s="124" t="s">
        <v>215</v>
      </c>
      <c r="AB35" s="124" t="s">
        <v>215</v>
      </c>
      <c r="AC35" s="124" t="s">
        <v>215</v>
      </c>
      <c r="AD35" s="124" t="s">
        <v>215</v>
      </c>
      <c r="AE35" s="124" t="s">
        <v>215</v>
      </c>
      <c r="AF35" s="124" t="s">
        <v>215</v>
      </c>
      <c r="AG35" s="124" t="s">
        <v>215</v>
      </c>
      <c r="AH35" s="124" t="s">
        <v>215</v>
      </c>
      <c r="AI35" s="88">
        <v>20.200000000000003</v>
      </c>
      <c r="AJ35" s="88">
        <v>20.900000000000002</v>
      </c>
      <c r="AK35" s="88">
        <v>20.8</v>
      </c>
      <c r="AL35" s="88">
        <v>20.700000000000003</v>
      </c>
      <c r="AM35" s="88">
        <v>18.900000000000002</v>
      </c>
      <c r="AN35" s="88">
        <v>18.7</v>
      </c>
      <c r="AO35" s="88">
        <v>19.600000000000001</v>
      </c>
      <c r="AP35" s="88">
        <v>19.5</v>
      </c>
      <c r="AQ35" s="88">
        <v>19.100000000000001</v>
      </c>
      <c r="AR35" s="88">
        <v>19.5</v>
      </c>
      <c r="AS35" s="88">
        <v>20.200000000000003</v>
      </c>
      <c r="AT35" s="88">
        <v>20.6</v>
      </c>
      <c r="AU35" s="88">
        <v>21.700000000000003</v>
      </c>
      <c r="AV35" s="88">
        <v>20.3</v>
      </c>
      <c r="AW35" s="88">
        <v>20.400000000000002</v>
      </c>
      <c r="AX35" s="88">
        <v>20.3</v>
      </c>
      <c r="AY35" s="88">
        <v>21.200000000000003</v>
      </c>
      <c r="AZ35" s="88">
        <v>21.6</v>
      </c>
      <c r="BA35" s="88">
        <v>22</v>
      </c>
      <c r="BB35" s="88">
        <v>21.900000000000002</v>
      </c>
      <c r="BC35" s="88">
        <v>22.5</v>
      </c>
      <c r="BD35" s="88">
        <v>22.1</v>
      </c>
      <c r="BE35" s="88">
        <v>21.900000000000002</v>
      </c>
      <c r="BF35" s="88">
        <v>22</v>
      </c>
      <c r="BG35" s="88">
        <v>22</v>
      </c>
      <c r="BH35" s="88">
        <v>22.1</v>
      </c>
      <c r="BI35" s="88">
        <v>22.200000000000003</v>
      </c>
      <c r="BK35" s="130"/>
    </row>
    <row r="36" spans="1:63" ht="15" x14ac:dyDescent="0.25">
      <c r="A36" s="3" t="s">
        <v>410</v>
      </c>
      <c r="B36" s="124" t="s">
        <v>215</v>
      </c>
      <c r="C36" s="124" t="s">
        <v>215</v>
      </c>
      <c r="D36" s="124" t="s">
        <v>215</v>
      </c>
      <c r="E36" s="124" t="s">
        <v>215</v>
      </c>
      <c r="F36" s="124" t="s">
        <v>215</v>
      </c>
      <c r="G36" s="124" t="s">
        <v>215</v>
      </c>
      <c r="H36" s="124" t="s">
        <v>215</v>
      </c>
      <c r="I36" s="124" t="s">
        <v>215</v>
      </c>
      <c r="J36" s="124" t="s">
        <v>215</v>
      </c>
      <c r="K36" s="124" t="s">
        <v>215</v>
      </c>
      <c r="L36" s="124" t="s">
        <v>215</v>
      </c>
      <c r="M36" s="124" t="s">
        <v>215</v>
      </c>
      <c r="N36" s="124" t="s">
        <v>215</v>
      </c>
      <c r="O36" s="124" t="s">
        <v>215</v>
      </c>
      <c r="P36" s="124" t="s">
        <v>215</v>
      </c>
      <c r="Q36" s="124" t="s">
        <v>215</v>
      </c>
      <c r="R36" s="124" t="s">
        <v>215</v>
      </c>
      <c r="S36" s="124" t="s">
        <v>215</v>
      </c>
      <c r="T36" s="124" t="s">
        <v>215</v>
      </c>
      <c r="U36" s="124" t="s">
        <v>215</v>
      </c>
      <c r="V36" s="124" t="s">
        <v>215</v>
      </c>
      <c r="W36" s="124" t="s">
        <v>215</v>
      </c>
      <c r="X36" s="124" t="s">
        <v>215</v>
      </c>
      <c r="Y36" s="124" t="s">
        <v>215</v>
      </c>
      <c r="Z36" s="124" t="s">
        <v>215</v>
      </c>
      <c r="AA36" s="124" t="s">
        <v>215</v>
      </c>
      <c r="AB36" s="124" t="s">
        <v>215</v>
      </c>
      <c r="AC36" s="124" t="s">
        <v>215</v>
      </c>
      <c r="AD36" s="124" t="s">
        <v>215</v>
      </c>
      <c r="AE36" s="124" t="s">
        <v>215</v>
      </c>
      <c r="AF36" s="124" t="s">
        <v>215</v>
      </c>
      <c r="AG36" s="124" t="s">
        <v>215</v>
      </c>
      <c r="AH36" s="124" t="s">
        <v>215</v>
      </c>
      <c r="AI36" s="88">
        <v>7.3000000000000007</v>
      </c>
      <c r="AJ36" s="88">
        <v>8.2000000000000011</v>
      </c>
      <c r="AK36" s="88">
        <v>8</v>
      </c>
      <c r="AL36" s="88">
        <v>7.8000000000000007</v>
      </c>
      <c r="AM36" s="88">
        <v>6.7</v>
      </c>
      <c r="AN36" s="88">
        <v>6.8000000000000007</v>
      </c>
      <c r="AO36" s="88">
        <v>7.6000000000000005</v>
      </c>
      <c r="AP36" s="88">
        <v>7.5</v>
      </c>
      <c r="AQ36" s="88">
        <v>6.4</v>
      </c>
      <c r="AR36" s="88">
        <v>6.7</v>
      </c>
      <c r="AS36" s="88">
        <v>6.9</v>
      </c>
      <c r="AT36" s="88">
        <v>7.6000000000000005</v>
      </c>
      <c r="AU36" s="88">
        <v>7.5</v>
      </c>
      <c r="AV36" s="88">
        <v>6.3000000000000007</v>
      </c>
      <c r="AW36" s="88">
        <v>6.2</v>
      </c>
      <c r="AX36" s="88">
        <v>5.9</v>
      </c>
      <c r="AY36" s="88">
        <v>6.6000000000000005</v>
      </c>
      <c r="AZ36" s="88">
        <v>6.7</v>
      </c>
      <c r="BA36" s="88">
        <v>7.1000000000000005</v>
      </c>
      <c r="BB36" s="88">
        <v>7.2</v>
      </c>
      <c r="BC36" s="88">
        <v>7.2</v>
      </c>
      <c r="BD36" s="88">
        <v>7.2</v>
      </c>
      <c r="BE36" s="88">
        <v>6.9</v>
      </c>
      <c r="BF36" s="88">
        <v>7</v>
      </c>
      <c r="BG36" s="88">
        <v>7</v>
      </c>
      <c r="BH36" s="88">
        <v>6.9</v>
      </c>
      <c r="BI36" s="88">
        <v>7</v>
      </c>
      <c r="BK36" s="130"/>
    </row>
    <row r="37" spans="1:63" ht="15" x14ac:dyDescent="0.25">
      <c r="A37" s="3" t="s">
        <v>411</v>
      </c>
      <c r="B37" s="124" t="s">
        <v>215</v>
      </c>
      <c r="C37" s="124" t="s">
        <v>215</v>
      </c>
      <c r="D37" s="124" t="s">
        <v>215</v>
      </c>
      <c r="E37" s="124" t="s">
        <v>215</v>
      </c>
      <c r="F37" s="124" t="s">
        <v>215</v>
      </c>
      <c r="G37" s="124" t="s">
        <v>215</v>
      </c>
      <c r="H37" s="124" t="s">
        <v>215</v>
      </c>
      <c r="I37" s="124" t="s">
        <v>215</v>
      </c>
      <c r="J37" s="124" t="s">
        <v>215</v>
      </c>
      <c r="K37" s="124" t="s">
        <v>215</v>
      </c>
      <c r="L37" s="124" t="s">
        <v>215</v>
      </c>
      <c r="M37" s="124" t="s">
        <v>215</v>
      </c>
      <c r="N37" s="124" t="s">
        <v>215</v>
      </c>
      <c r="O37" s="124" t="s">
        <v>215</v>
      </c>
      <c r="P37" s="124" t="s">
        <v>215</v>
      </c>
      <c r="Q37" s="124" t="s">
        <v>215</v>
      </c>
      <c r="R37" s="124" t="s">
        <v>215</v>
      </c>
      <c r="S37" s="124" t="s">
        <v>215</v>
      </c>
      <c r="T37" s="124" t="s">
        <v>215</v>
      </c>
      <c r="U37" s="124" t="s">
        <v>215</v>
      </c>
      <c r="V37" s="124" t="s">
        <v>215</v>
      </c>
      <c r="W37" s="124" t="s">
        <v>215</v>
      </c>
      <c r="X37" s="124" t="s">
        <v>215</v>
      </c>
      <c r="Y37" s="124" t="s">
        <v>215</v>
      </c>
      <c r="Z37" s="124" t="s">
        <v>215</v>
      </c>
      <c r="AA37" s="124" t="s">
        <v>215</v>
      </c>
      <c r="AB37" s="124" t="s">
        <v>215</v>
      </c>
      <c r="AC37" s="124" t="s">
        <v>215</v>
      </c>
      <c r="AD37" s="124" t="s">
        <v>215</v>
      </c>
      <c r="AE37" s="124" t="s">
        <v>215</v>
      </c>
      <c r="AF37" s="124" t="s">
        <v>215</v>
      </c>
      <c r="AG37" s="124" t="s">
        <v>215</v>
      </c>
      <c r="AH37" s="124" t="s">
        <v>215</v>
      </c>
      <c r="AI37" s="88">
        <v>9.3000000000000007</v>
      </c>
      <c r="AJ37" s="88">
        <v>9.3000000000000007</v>
      </c>
      <c r="AK37" s="88">
        <v>9.5</v>
      </c>
      <c r="AL37" s="88">
        <v>9.2000000000000011</v>
      </c>
      <c r="AM37" s="88">
        <v>8.9</v>
      </c>
      <c r="AN37" s="88">
        <v>8.7000000000000011</v>
      </c>
      <c r="AO37" s="88">
        <v>8.9</v>
      </c>
      <c r="AP37" s="88">
        <v>8.9</v>
      </c>
      <c r="AQ37" s="88">
        <v>9.4</v>
      </c>
      <c r="AR37" s="88">
        <v>9.6000000000000014</v>
      </c>
      <c r="AS37" s="88">
        <v>10.200000000000001</v>
      </c>
      <c r="AT37" s="88">
        <v>10</v>
      </c>
      <c r="AU37" s="88">
        <v>11.100000000000001</v>
      </c>
      <c r="AV37" s="88">
        <v>10.700000000000001</v>
      </c>
      <c r="AW37" s="88">
        <v>11.100000000000001</v>
      </c>
      <c r="AX37" s="88">
        <v>11</v>
      </c>
      <c r="AY37" s="88">
        <v>10.4</v>
      </c>
      <c r="AZ37" s="88">
        <v>10.600000000000001</v>
      </c>
      <c r="BA37" s="88">
        <v>10.4</v>
      </c>
      <c r="BB37" s="88">
        <v>10.100000000000001</v>
      </c>
      <c r="BC37" s="88">
        <v>10.200000000000001</v>
      </c>
      <c r="BD37" s="88">
        <v>10.700000000000001</v>
      </c>
      <c r="BE37" s="88">
        <v>10.700000000000001</v>
      </c>
      <c r="BF37" s="88">
        <v>10.8</v>
      </c>
      <c r="BG37" s="88">
        <v>10.8</v>
      </c>
      <c r="BH37" s="88">
        <v>11</v>
      </c>
      <c r="BI37" s="88">
        <v>11</v>
      </c>
      <c r="BK37" s="130"/>
    </row>
    <row r="38" spans="1:63" ht="15" x14ac:dyDescent="0.25">
      <c r="A38" s="121" t="s">
        <v>412</v>
      </c>
      <c r="B38" s="124" t="s">
        <v>215</v>
      </c>
      <c r="C38" s="124" t="s">
        <v>215</v>
      </c>
      <c r="D38" s="124" t="s">
        <v>215</v>
      </c>
      <c r="E38" s="124" t="s">
        <v>215</v>
      </c>
      <c r="F38" s="124" t="s">
        <v>215</v>
      </c>
      <c r="G38" s="124" t="s">
        <v>215</v>
      </c>
      <c r="H38" s="124" t="s">
        <v>215</v>
      </c>
      <c r="I38" s="124" t="s">
        <v>215</v>
      </c>
      <c r="J38" s="124" t="s">
        <v>215</v>
      </c>
      <c r="K38" s="124" t="s">
        <v>215</v>
      </c>
      <c r="L38" s="124" t="s">
        <v>215</v>
      </c>
      <c r="M38" s="124" t="s">
        <v>215</v>
      </c>
      <c r="N38" s="124" t="s">
        <v>215</v>
      </c>
      <c r="O38" s="124" t="s">
        <v>215</v>
      </c>
      <c r="P38" s="124" t="s">
        <v>215</v>
      </c>
      <c r="Q38" s="124" t="s">
        <v>215</v>
      </c>
      <c r="R38" s="124" t="s">
        <v>215</v>
      </c>
      <c r="S38" s="124" t="s">
        <v>215</v>
      </c>
      <c r="T38" s="124" t="s">
        <v>215</v>
      </c>
      <c r="U38" s="124" t="s">
        <v>215</v>
      </c>
      <c r="V38" s="124" t="s">
        <v>215</v>
      </c>
      <c r="W38" s="124" t="s">
        <v>215</v>
      </c>
      <c r="X38" s="124" t="s">
        <v>215</v>
      </c>
      <c r="Y38" s="124" t="s">
        <v>215</v>
      </c>
      <c r="Z38" s="124" t="s">
        <v>215</v>
      </c>
      <c r="AA38" s="124" t="s">
        <v>215</v>
      </c>
      <c r="AB38" s="124" t="s">
        <v>215</v>
      </c>
      <c r="AC38" s="124" t="s">
        <v>215</v>
      </c>
      <c r="AD38" s="124" t="s">
        <v>215</v>
      </c>
      <c r="AE38" s="124" t="s">
        <v>215</v>
      </c>
      <c r="AF38" s="124" t="s">
        <v>215</v>
      </c>
      <c r="AG38" s="124" t="s">
        <v>215</v>
      </c>
      <c r="AH38" s="124" t="s">
        <v>215</v>
      </c>
      <c r="AI38" s="88">
        <v>2.9000000000000004</v>
      </c>
      <c r="AJ38" s="88">
        <v>2.7</v>
      </c>
      <c r="AK38" s="88">
        <v>2.7</v>
      </c>
      <c r="AL38" s="88">
        <v>2.9000000000000004</v>
      </c>
      <c r="AM38" s="88">
        <v>2.8000000000000003</v>
      </c>
      <c r="AN38" s="88">
        <v>2.6</v>
      </c>
      <c r="AO38" s="88">
        <v>2.7</v>
      </c>
      <c r="AP38" s="88">
        <v>2.8000000000000003</v>
      </c>
      <c r="AQ38" s="88">
        <v>2.9000000000000004</v>
      </c>
      <c r="AR38" s="88">
        <v>2.9000000000000004</v>
      </c>
      <c r="AS38" s="88">
        <v>2.7</v>
      </c>
      <c r="AT38" s="88">
        <v>2.6</v>
      </c>
      <c r="AU38" s="88">
        <v>2.6</v>
      </c>
      <c r="AV38" s="88">
        <v>2.5</v>
      </c>
      <c r="AW38" s="88">
        <v>2.7</v>
      </c>
      <c r="AX38" s="88">
        <v>2.9000000000000004</v>
      </c>
      <c r="AY38" s="88">
        <v>3.3000000000000003</v>
      </c>
      <c r="AZ38" s="88">
        <v>3.3000000000000003</v>
      </c>
      <c r="BA38" s="88">
        <v>3.6</v>
      </c>
      <c r="BB38" s="88">
        <v>3.7</v>
      </c>
      <c r="BC38" s="88">
        <v>4.3</v>
      </c>
      <c r="BD38" s="88">
        <v>3.5</v>
      </c>
      <c r="BE38" s="88">
        <v>3.5</v>
      </c>
      <c r="BF38" s="88">
        <v>3.5</v>
      </c>
      <c r="BG38" s="88">
        <v>3.5</v>
      </c>
      <c r="BH38" s="88">
        <v>3.5</v>
      </c>
      <c r="BI38" s="88">
        <v>3.5</v>
      </c>
      <c r="BK38" s="130"/>
    </row>
    <row r="39" spans="1:63" ht="15" x14ac:dyDescent="0.25">
      <c r="A39" s="3" t="s">
        <v>413</v>
      </c>
      <c r="B39" s="124" t="s">
        <v>215</v>
      </c>
      <c r="C39" s="124" t="s">
        <v>215</v>
      </c>
      <c r="D39" s="124" t="s">
        <v>215</v>
      </c>
      <c r="E39" s="124" t="s">
        <v>215</v>
      </c>
      <c r="F39" s="124" t="s">
        <v>215</v>
      </c>
      <c r="G39" s="124" t="s">
        <v>215</v>
      </c>
      <c r="H39" s="124" t="s">
        <v>215</v>
      </c>
      <c r="I39" s="124" t="s">
        <v>215</v>
      </c>
      <c r="J39" s="124" t="s">
        <v>215</v>
      </c>
      <c r="K39" s="124" t="s">
        <v>215</v>
      </c>
      <c r="L39" s="124" t="s">
        <v>215</v>
      </c>
      <c r="M39" s="124" t="s">
        <v>215</v>
      </c>
      <c r="N39" s="124" t="s">
        <v>215</v>
      </c>
      <c r="O39" s="124" t="s">
        <v>215</v>
      </c>
      <c r="P39" s="124" t="s">
        <v>215</v>
      </c>
      <c r="Q39" s="124" t="s">
        <v>215</v>
      </c>
      <c r="R39" s="124" t="s">
        <v>215</v>
      </c>
      <c r="S39" s="124" t="s">
        <v>215</v>
      </c>
      <c r="T39" s="124" t="s">
        <v>215</v>
      </c>
      <c r="U39" s="124" t="s">
        <v>215</v>
      </c>
      <c r="V39" s="124" t="s">
        <v>215</v>
      </c>
      <c r="W39" s="124" t="s">
        <v>215</v>
      </c>
      <c r="X39" s="124" t="s">
        <v>215</v>
      </c>
      <c r="Y39" s="124" t="s">
        <v>215</v>
      </c>
      <c r="Z39" s="124" t="s">
        <v>215</v>
      </c>
      <c r="AA39" s="124" t="s">
        <v>215</v>
      </c>
      <c r="AB39" s="124" t="s">
        <v>215</v>
      </c>
      <c r="AC39" s="124" t="s">
        <v>215</v>
      </c>
      <c r="AD39" s="124" t="s">
        <v>215</v>
      </c>
      <c r="AE39" s="124" t="s">
        <v>215</v>
      </c>
      <c r="AF39" s="124" t="s">
        <v>215</v>
      </c>
      <c r="AG39" s="124" t="s">
        <v>215</v>
      </c>
      <c r="AH39" s="124" t="s">
        <v>215</v>
      </c>
      <c r="AI39" s="88">
        <v>0.70000000000000107</v>
      </c>
      <c r="AJ39" s="88">
        <v>0.70000000000000018</v>
      </c>
      <c r="AK39" s="88">
        <v>0.60000000000000053</v>
      </c>
      <c r="AL39" s="88">
        <v>0.80000000000000071</v>
      </c>
      <c r="AM39" s="88">
        <v>0.50000000000000222</v>
      </c>
      <c r="AN39" s="88">
        <v>0.59999999999999742</v>
      </c>
      <c r="AO39" s="88">
        <v>0.39999999999999947</v>
      </c>
      <c r="AP39" s="88">
        <v>0.29999999999999938</v>
      </c>
      <c r="AQ39" s="88">
        <v>0.40000000000000036</v>
      </c>
      <c r="AR39" s="88">
        <v>0.29999999999999893</v>
      </c>
      <c r="AS39" s="88">
        <v>0.40000000000000124</v>
      </c>
      <c r="AT39" s="88">
        <v>0.4</v>
      </c>
      <c r="AU39" s="88">
        <v>0.4</v>
      </c>
      <c r="AV39" s="88">
        <v>0.8</v>
      </c>
      <c r="AW39" s="88">
        <v>0.4</v>
      </c>
      <c r="AX39" s="88">
        <v>0.4</v>
      </c>
      <c r="AY39" s="88">
        <v>0.9</v>
      </c>
      <c r="AZ39" s="88">
        <v>0.9</v>
      </c>
      <c r="BA39" s="88">
        <v>0.9</v>
      </c>
      <c r="BB39" s="88">
        <v>0.9</v>
      </c>
      <c r="BC39" s="88">
        <v>0.8</v>
      </c>
      <c r="BD39" s="88">
        <v>0.8</v>
      </c>
      <c r="BE39" s="88">
        <v>0.8</v>
      </c>
      <c r="BF39" s="88">
        <v>0.8</v>
      </c>
      <c r="BG39" s="88">
        <v>0.8</v>
      </c>
      <c r="BH39" s="88">
        <v>0.8</v>
      </c>
      <c r="BI39" s="88">
        <v>0.8</v>
      </c>
      <c r="BK39" s="130"/>
    </row>
    <row r="40" spans="1:63" ht="15" x14ac:dyDescent="0.25">
      <c r="A40" s="121" t="s">
        <v>414</v>
      </c>
      <c r="B40" s="124" t="s">
        <v>215</v>
      </c>
      <c r="C40" s="124" t="s">
        <v>215</v>
      </c>
      <c r="D40" s="124" t="s">
        <v>215</v>
      </c>
      <c r="E40" s="124" t="s">
        <v>215</v>
      </c>
      <c r="F40" s="124" t="s">
        <v>215</v>
      </c>
      <c r="G40" s="124" t="s">
        <v>215</v>
      </c>
      <c r="H40" s="124" t="s">
        <v>215</v>
      </c>
      <c r="I40" s="124" t="s">
        <v>215</v>
      </c>
      <c r="J40" s="124" t="s">
        <v>215</v>
      </c>
      <c r="K40" s="124" t="s">
        <v>215</v>
      </c>
      <c r="L40" s="124" t="s">
        <v>215</v>
      </c>
      <c r="M40" s="124" t="s">
        <v>215</v>
      </c>
      <c r="N40" s="124" t="s">
        <v>215</v>
      </c>
      <c r="O40" s="124" t="s">
        <v>215</v>
      </c>
      <c r="P40" s="124" t="s">
        <v>215</v>
      </c>
      <c r="Q40" s="124" t="s">
        <v>215</v>
      </c>
      <c r="R40" s="124" t="s">
        <v>215</v>
      </c>
      <c r="S40" s="124" t="s">
        <v>215</v>
      </c>
      <c r="T40" s="124" t="s">
        <v>215</v>
      </c>
      <c r="U40" s="124" t="s">
        <v>215</v>
      </c>
      <c r="V40" s="124" t="s">
        <v>215</v>
      </c>
      <c r="W40" s="124" t="s">
        <v>215</v>
      </c>
      <c r="X40" s="124" t="s">
        <v>215</v>
      </c>
      <c r="Y40" s="124" t="s">
        <v>215</v>
      </c>
      <c r="Z40" s="124" t="s">
        <v>215</v>
      </c>
      <c r="AA40" s="124" t="s">
        <v>215</v>
      </c>
      <c r="AB40" s="124" t="s">
        <v>215</v>
      </c>
      <c r="AC40" s="124" t="s">
        <v>215</v>
      </c>
      <c r="AD40" s="124" t="s">
        <v>215</v>
      </c>
      <c r="AE40" s="124" t="s">
        <v>215</v>
      </c>
      <c r="AF40" s="124" t="s">
        <v>215</v>
      </c>
      <c r="AG40" s="124" t="s">
        <v>215</v>
      </c>
      <c r="AH40" s="124" t="s">
        <v>215</v>
      </c>
      <c r="AI40" s="88">
        <v>23.445865321318134</v>
      </c>
      <c r="AJ40" s="88">
        <v>24.31371341545308</v>
      </c>
      <c r="AK40" s="88">
        <v>24.287086420286538</v>
      </c>
      <c r="AL40" s="88">
        <v>24.656648917898949</v>
      </c>
      <c r="AM40" s="88">
        <v>23.995392499330219</v>
      </c>
      <c r="AN40" s="88">
        <v>23.254323339533951</v>
      </c>
      <c r="AO40" s="88">
        <v>23.339305879784703</v>
      </c>
      <c r="AP40" s="88">
        <v>22.727485443437576</v>
      </c>
      <c r="AQ40" s="88">
        <v>23.545319682732039</v>
      </c>
      <c r="AR40" s="88">
        <v>23.508769941389435</v>
      </c>
      <c r="AS40" s="88">
        <v>23.879101685392659</v>
      </c>
      <c r="AT40" s="88">
        <v>24.1</v>
      </c>
      <c r="AU40" s="88">
        <v>23.6</v>
      </c>
      <c r="AV40" s="88">
        <v>23.700000000000003</v>
      </c>
      <c r="AW40" s="88">
        <v>23.700000000000003</v>
      </c>
      <c r="AX40" s="88">
        <v>23.8</v>
      </c>
      <c r="AY40" s="88">
        <v>24.6</v>
      </c>
      <c r="AZ40" s="88">
        <v>24.1</v>
      </c>
      <c r="BA40" s="88">
        <v>23.3</v>
      </c>
      <c r="BB40" s="88">
        <v>23.3</v>
      </c>
      <c r="BC40" s="88">
        <v>23.3</v>
      </c>
      <c r="BD40" s="88">
        <v>22.5</v>
      </c>
      <c r="BE40" s="88">
        <v>22.6</v>
      </c>
      <c r="BF40" s="88">
        <v>22</v>
      </c>
      <c r="BG40" s="88">
        <v>22</v>
      </c>
      <c r="BH40" s="88">
        <v>22.200000000000003</v>
      </c>
      <c r="BI40" s="88">
        <v>22.400000000000002</v>
      </c>
      <c r="BK40" s="130"/>
    </row>
    <row r="41" spans="1:63" ht="15" x14ac:dyDescent="0.25">
      <c r="A41" s="3" t="s">
        <v>410</v>
      </c>
      <c r="B41" s="124" t="s">
        <v>215</v>
      </c>
      <c r="C41" s="124" t="s">
        <v>215</v>
      </c>
      <c r="D41" s="124" t="s">
        <v>215</v>
      </c>
      <c r="E41" s="124" t="s">
        <v>215</v>
      </c>
      <c r="F41" s="124" t="s">
        <v>215</v>
      </c>
      <c r="G41" s="124" t="s">
        <v>215</v>
      </c>
      <c r="H41" s="124" t="s">
        <v>215</v>
      </c>
      <c r="I41" s="124" t="s">
        <v>215</v>
      </c>
      <c r="J41" s="124" t="s">
        <v>215</v>
      </c>
      <c r="K41" s="124" t="s">
        <v>215</v>
      </c>
      <c r="L41" s="124" t="s">
        <v>215</v>
      </c>
      <c r="M41" s="124" t="s">
        <v>215</v>
      </c>
      <c r="N41" s="124" t="s">
        <v>215</v>
      </c>
      <c r="O41" s="124" t="s">
        <v>215</v>
      </c>
      <c r="P41" s="124" t="s">
        <v>215</v>
      </c>
      <c r="Q41" s="124" t="s">
        <v>215</v>
      </c>
      <c r="R41" s="124" t="s">
        <v>215</v>
      </c>
      <c r="S41" s="124" t="s">
        <v>215</v>
      </c>
      <c r="T41" s="124" t="s">
        <v>215</v>
      </c>
      <c r="U41" s="124" t="s">
        <v>215</v>
      </c>
      <c r="V41" s="124" t="s">
        <v>215</v>
      </c>
      <c r="W41" s="124" t="s">
        <v>215</v>
      </c>
      <c r="X41" s="124" t="s">
        <v>215</v>
      </c>
      <c r="Y41" s="124" t="s">
        <v>215</v>
      </c>
      <c r="Z41" s="124" t="s">
        <v>215</v>
      </c>
      <c r="AA41" s="124" t="s">
        <v>215</v>
      </c>
      <c r="AB41" s="124" t="s">
        <v>215</v>
      </c>
      <c r="AC41" s="124" t="s">
        <v>215</v>
      </c>
      <c r="AD41" s="124" t="s">
        <v>215</v>
      </c>
      <c r="AE41" s="124" t="s">
        <v>215</v>
      </c>
      <c r="AF41" s="124" t="s">
        <v>215</v>
      </c>
      <c r="AG41" s="124" t="s">
        <v>215</v>
      </c>
      <c r="AH41" s="124" t="s">
        <v>215</v>
      </c>
      <c r="AI41" s="88">
        <v>3.2458653213181337</v>
      </c>
      <c r="AJ41" s="88">
        <v>4.0137134154530774</v>
      </c>
      <c r="AK41" s="88">
        <v>4.0870864202865373</v>
      </c>
      <c r="AL41" s="88">
        <v>4.2566489178989473</v>
      </c>
      <c r="AM41" s="88">
        <v>3.9953924993302161</v>
      </c>
      <c r="AN41" s="88">
        <v>3.9543233395339499</v>
      </c>
      <c r="AO41" s="88">
        <v>3.9393058797847029</v>
      </c>
      <c r="AP41" s="88">
        <v>4.3274854434375776</v>
      </c>
      <c r="AQ41" s="88">
        <v>4.3453196827320379</v>
      </c>
      <c r="AR41" s="88">
        <v>4.5087699413894349</v>
      </c>
      <c r="AS41" s="88">
        <v>4.4791016853926573</v>
      </c>
      <c r="AT41" s="88">
        <v>4.5</v>
      </c>
      <c r="AU41" s="88">
        <v>4.2</v>
      </c>
      <c r="AV41" s="88">
        <v>3.9000000000000004</v>
      </c>
      <c r="AW41" s="88">
        <v>4</v>
      </c>
      <c r="AX41" s="88">
        <v>3.9000000000000004</v>
      </c>
      <c r="AY41" s="88">
        <v>3.5</v>
      </c>
      <c r="AZ41" s="88">
        <v>3.5</v>
      </c>
      <c r="BA41" s="88">
        <v>3.5</v>
      </c>
      <c r="BB41" s="88">
        <v>3.7</v>
      </c>
      <c r="BC41" s="88">
        <v>3.4000000000000004</v>
      </c>
      <c r="BD41" s="88">
        <v>3.4000000000000004</v>
      </c>
      <c r="BE41" s="88">
        <v>3.5</v>
      </c>
      <c r="BF41" s="88">
        <v>3.5</v>
      </c>
      <c r="BG41" s="88">
        <v>3.6</v>
      </c>
      <c r="BH41" s="88">
        <v>3.6</v>
      </c>
      <c r="BI41" s="88">
        <v>3.6</v>
      </c>
      <c r="BK41" s="130"/>
    </row>
    <row r="42" spans="1:63" ht="15" x14ac:dyDescent="0.25">
      <c r="A42" s="3" t="s">
        <v>411</v>
      </c>
      <c r="B42" s="124" t="s">
        <v>215</v>
      </c>
      <c r="C42" s="124" t="s">
        <v>215</v>
      </c>
      <c r="D42" s="124" t="s">
        <v>215</v>
      </c>
      <c r="E42" s="124" t="s">
        <v>215</v>
      </c>
      <c r="F42" s="124" t="s">
        <v>215</v>
      </c>
      <c r="G42" s="124" t="s">
        <v>215</v>
      </c>
      <c r="H42" s="124" t="s">
        <v>215</v>
      </c>
      <c r="I42" s="124" t="s">
        <v>215</v>
      </c>
      <c r="J42" s="124" t="s">
        <v>215</v>
      </c>
      <c r="K42" s="124" t="s">
        <v>215</v>
      </c>
      <c r="L42" s="124" t="s">
        <v>215</v>
      </c>
      <c r="M42" s="124" t="s">
        <v>215</v>
      </c>
      <c r="N42" s="124" t="s">
        <v>215</v>
      </c>
      <c r="O42" s="124" t="s">
        <v>215</v>
      </c>
      <c r="P42" s="124" t="s">
        <v>215</v>
      </c>
      <c r="Q42" s="124" t="s">
        <v>215</v>
      </c>
      <c r="R42" s="124" t="s">
        <v>215</v>
      </c>
      <c r="S42" s="124" t="s">
        <v>215</v>
      </c>
      <c r="T42" s="124" t="s">
        <v>215</v>
      </c>
      <c r="U42" s="124" t="s">
        <v>215</v>
      </c>
      <c r="V42" s="124" t="s">
        <v>215</v>
      </c>
      <c r="W42" s="124" t="s">
        <v>215</v>
      </c>
      <c r="X42" s="124" t="s">
        <v>215</v>
      </c>
      <c r="Y42" s="124" t="s">
        <v>215</v>
      </c>
      <c r="Z42" s="124" t="s">
        <v>215</v>
      </c>
      <c r="AA42" s="124" t="s">
        <v>215</v>
      </c>
      <c r="AB42" s="124" t="s">
        <v>215</v>
      </c>
      <c r="AC42" s="124" t="s">
        <v>215</v>
      </c>
      <c r="AD42" s="124" t="s">
        <v>215</v>
      </c>
      <c r="AE42" s="124" t="s">
        <v>215</v>
      </c>
      <c r="AF42" s="124" t="s">
        <v>215</v>
      </c>
      <c r="AG42" s="124" t="s">
        <v>215</v>
      </c>
      <c r="AH42" s="124" t="s">
        <v>215</v>
      </c>
      <c r="AI42" s="88">
        <v>4</v>
      </c>
      <c r="AJ42" s="88">
        <v>4.3</v>
      </c>
      <c r="AK42" s="88">
        <v>4.2</v>
      </c>
      <c r="AL42" s="88">
        <v>4.1000000000000005</v>
      </c>
      <c r="AM42" s="88">
        <v>4.3</v>
      </c>
      <c r="AN42" s="88">
        <v>4</v>
      </c>
      <c r="AO42" s="88">
        <v>3.9000000000000004</v>
      </c>
      <c r="AP42" s="88">
        <v>2.7</v>
      </c>
      <c r="AQ42" s="88">
        <v>2.9000000000000004</v>
      </c>
      <c r="AR42" s="88">
        <v>3</v>
      </c>
      <c r="AS42" s="88">
        <v>3.1</v>
      </c>
      <c r="AT42" s="88">
        <v>3.1</v>
      </c>
      <c r="AU42" s="88">
        <v>2.7</v>
      </c>
      <c r="AV42" s="88">
        <v>2.9000000000000004</v>
      </c>
      <c r="AW42" s="88">
        <v>2.9000000000000004</v>
      </c>
      <c r="AX42" s="88">
        <v>3</v>
      </c>
      <c r="AY42" s="88">
        <v>3.5</v>
      </c>
      <c r="AZ42" s="88">
        <v>3.5</v>
      </c>
      <c r="BA42" s="88">
        <v>3.5</v>
      </c>
      <c r="BB42" s="88">
        <v>3.3000000000000003</v>
      </c>
      <c r="BC42" s="88">
        <v>3.4000000000000004</v>
      </c>
      <c r="BD42" s="88">
        <v>3.4000000000000004</v>
      </c>
      <c r="BE42" s="88">
        <v>3.4000000000000004</v>
      </c>
      <c r="BF42" s="88">
        <v>3.4000000000000004</v>
      </c>
      <c r="BG42" s="88">
        <v>3.5</v>
      </c>
      <c r="BH42" s="88">
        <v>3.8000000000000003</v>
      </c>
      <c r="BI42" s="88">
        <v>3.9000000000000004</v>
      </c>
      <c r="BK42" s="130"/>
    </row>
    <row r="43" spans="1:63" ht="15" x14ac:dyDescent="0.25">
      <c r="A43" s="3" t="s">
        <v>415</v>
      </c>
      <c r="B43" s="124" t="s">
        <v>215</v>
      </c>
      <c r="C43" s="124" t="s">
        <v>215</v>
      </c>
      <c r="D43" s="124" t="s">
        <v>215</v>
      </c>
      <c r="E43" s="124" t="s">
        <v>215</v>
      </c>
      <c r="F43" s="124" t="s">
        <v>215</v>
      </c>
      <c r="G43" s="124" t="s">
        <v>215</v>
      </c>
      <c r="H43" s="124" t="s">
        <v>215</v>
      </c>
      <c r="I43" s="124" t="s">
        <v>215</v>
      </c>
      <c r="J43" s="124" t="s">
        <v>215</v>
      </c>
      <c r="K43" s="124" t="s">
        <v>215</v>
      </c>
      <c r="L43" s="124" t="s">
        <v>215</v>
      </c>
      <c r="M43" s="124" t="s">
        <v>215</v>
      </c>
      <c r="N43" s="124" t="s">
        <v>215</v>
      </c>
      <c r="O43" s="124" t="s">
        <v>215</v>
      </c>
      <c r="P43" s="124" t="s">
        <v>215</v>
      </c>
      <c r="Q43" s="124" t="s">
        <v>215</v>
      </c>
      <c r="R43" s="124" t="s">
        <v>215</v>
      </c>
      <c r="S43" s="124" t="s">
        <v>215</v>
      </c>
      <c r="T43" s="124" t="s">
        <v>215</v>
      </c>
      <c r="U43" s="124" t="s">
        <v>215</v>
      </c>
      <c r="V43" s="124" t="s">
        <v>215</v>
      </c>
      <c r="W43" s="124" t="s">
        <v>215</v>
      </c>
      <c r="X43" s="124" t="s">
        <v>215</v>
      </c>
      <c r="Y43" s="124" t="s">
        <v>215</v>
      </c>
      <c r="Z43" s="124" t="s">
        <v>215</v>
      </c>
      <c r="AA43" s="124" t="s">
        <v>215</v>
      </c>
      <c r="AB43" s="124" t="s">
        <v>215</v>
      </c>
      <c r="AC43" s="124" t="s">
        <v>215</v>
      </c>
      <c r="AD43" s="124" t="s">
        <v>215</v>
      </c>
      <c r="AE43" s="124" t="s">
        <v>215</v>
      </c>
      <c r="AF43" s="124" t="s">
        <v>215</v>
      </c>
      <c r="AG43" s="124" t="s">
        <v>215</v>
      </c>
      <c r="AH43" s="124" t="s">
        <v>215</v>
      </c>
      <c r="AI43" s="88">
        <v>17.3</v>
      </c>
      <c r="AJ43" s="88">
        <v>17.100000000000001</v>
      </c>
      <c r="AK43" s="88">
        <v>17.100000000000001</v>
      </c>
      <c r="AL43" s="88">
        <v>17.5</v>
      </c>
      <c r="AM43" s="88">
        <v>17.400000000000002</v>
      </c>
      <c r="AN43" s="88">
        <v>17.3</v>
      </c>
      <c r="AO43" s="88">
        <v>17.900000000000002</v>
      </c>
      <c r="AP43" s="88">
        <v>18.2</v>
      </c>
      <c r="AQ43" s="88">
        <v>18.7</v>
      </c>
      <c r="AR43" s="88">
        <v>18.5</v>
      </c>
      <c r="AS43" s="88">
        <v>18.5</v>
      </c>
      <c r="AT43" s="88">
        <v>18.7</v>
      </c>
      <c r="AU43" s="88">
        <v>18.600000000000001</v>
      </c>
      <c r="AV43" s="88">
        <v>19.100000000000001</v>
      </c>
      <c r="AW43" s="88">
        <v>19.100000000000001</v>
      </c>
      <c r="AX43" s="88">
        <v>19.200000000000003</v>
      </c>
      <c r="AY43" s="88">
        <v>20.100000000000001</v>
      </c>
      <c r="AZ43" s="88">
        <v>19.600000000000001</v>
      </c>
      <c r="BA43" s="88">
        <v>19</v>
      </c>
      <c r="BB43" s="88">
        <v>19</v>
      </c>
      <c r="BC43" s="88">
        <v>19.100000000000001</v>
      </c>
      <c r="BD43" s="88">
        <v>18.600000000000001</v>
      </c>
      <c r="BE43" s="88">
        <v>18.8</v>
      </c>
      <c r="BF43" s="88">
        <v>18.2</v>
      </c>
      <c r="BG43" s="88">
        <v>18.100000000000001</v>
      </c>
      <c r="BH43" s="88">
        <v>18.3</v>
      </c>
      <c r="BI43" s="88">
        <v>18.400000000000002</v>
      </c>
      <c r="BK43" s="130"/>
    </row>
    <row r="44" spans="1:63" ht="15" x14ac:dyDescent="0.25">
      <c r="A44" s="3" t="s">
        <v>416</v>
      </c>
      <c r="B44" s="124" t="s">
        <v>215</v>
      </c>
      <c r="C44" s="124" t="s">
        <v>215</v>
      </c>
      <c r="D44" s="124" t="s">
        <v>215</v>
      </c>
      <c r="E44" s="124" t="s">
        <v>215</v>
      </c>
      <c r="F44" s="124" t="s">
        <v>215</v>
      </c>
      <c r="G44" s="124" t="s">
        <v>215</v>
      </c>
      <c r="H44" s="124" t="s">
        <v>215</v>
      </c>
      <c r="I44" s="124" t="s">
        <v>215</v>
      </c>
      <c r="J44" s="124" t="s">
        <v>215</v>
      </c>
      <c r="K44" s="124" t="s">
        <v>215</v>
      </c>
      <c r="L44" s="124" t="s">
        <v>215</v>
      </c>
      <c r="M44" s="124" t="s">
        <v>215</v>
      </c>
      <c r="N44" s="124" t="s">
        <v>215</v>
      </c>
      <c r="O44" s="124" t="s">
        <v>215</v>
      </c>
      <c r="P44" s="124" t="s">
        <v>215</v>
      </c>
      <c r="Q44" s="124" t="s">
        <v>215</v>
      </c>
      <c r="R44" s="124" t="s">
        <v>215</v>
      </c>
      <c r="S44" s="124" t="s">
        <v>215</v>
      </c>
      <c r="T44" s="124" t="s">
        <v>215</v>
      </c>
      <c r="U44" s="124" t="s">
        <v>215</v>
      </c>
      <c r="V44" s="124" t="s">
        <v>215</v>
      </c>
      <c r="W44" s="124" t="s">
        <v>215</v>
      </c>
      <c r="X44" s="124" t="s">
        <v>215</v>
      </c>
      <c r="Y44" s="124" t="s">
        <v>215</v>
      </c>
      <c r="Z44" s="124" t="s">
        <v>215</v>
      </c>
      <c r="AA44" s="124" t="s">
        <v>215</v>
      </c>
      <c r="AB44" s="124" t="s">
        <v>215</v>
      </c>
      <c r="AC44" s="124" t="s">
        <v>215</v>
      </c>
      <c r="AD44" s="124" t="s">
        <v>215</v>
      </c>
      <c r="AE44" s="124" t="s">
        <v>215</v>
      </c>
      <c r="AF44" s="124" t="s">
        <v>215</v>
      </c>
      <c r="AG44" s="124" t="s">
        <v>215</v>
      </c>
      <c r="AH44" s="124" t="s">
        <v>215</v>
      </c>
      <c r="AI44" s="88">
        <v>-1.1000000000000001</v>
      </c>
      <c r="AJ44" s="88">
        <v>-1.1000000000000001</v>
      </c>
      <c r="AK44" s="88">
        <v>-1.1000000000000001</v>
      </c>
      <c r="AL44" s="88">
        <v>-1.2000000000000002</v>
      </c>
      <c r="AM44" s="88">
        <v>-1.7000000000000002</v>
      </c>
      <c r="AN44" s="88">
        <v>-2</v>
      </c>
      <c r="AO44" s="88">
        <v>-2.4000000000000004</v>
      </c>
      <c r="AP44" s="88">
        <v>-2.5</v>
      </c>
      <c r="AQ44" s="88">
        <v>-2.4000000000000004</v>
      </c>
      <c r="AR44" s="88">
        <v>-2.5</v>
      </c>
      <c r="AS44" s="88">
        <v>-2.2000000000000002</v>
      </c>
      <c r="AT44" s="88">
        <v>-2.2000000000000002</v>
      </c>
      <c r="AU44" s="88">
        <v>-2</v>
      </c>
      <c r="AV44" s="88">
        <v>-2.1</v>
      </c>
      <c r="AW44" s="88">
        <v>-2.4000000000000004</v>
      </c>
      <c r="AX44" s="88">
        <v>-2.4000000000000004</v>
      </c>
      <c r="AY44" s="88">
        <v>-2.4000000000000004</v>
      </c>
      <c r="AZ44" s="88">
        <v>-2.6</v>
      </c>
      <c r="BA44" s="88">
        <v>-2.8000000000000003</v>
      </c>
      <c r="BB44" s="88">
        <v>-2.7</v>
      </c>
      <c r="BC44" s="88">
        <v>-2.7</v>
      </c>
      <c r="BD44" s="88">
        <v>-3.1</v>
      </c>
      <c r="BE44" s="88">
        <v>-3.2</v>
      </c>
      <c r="BF44" s="88">
        <v>-3.3000000000000003</v>
      </c>
      <c r="BG44" s="88">
        <v>-3.3000000000000003</v>
      </c>
      <c r="BH44" s="88">
        <v>-3.5</v>
      </c>
      <c r="BI44" s="88">
        <v>-3.5</v>
      </c>
      <c r="BK44" s="130"/>
    </row>
    <row r="45" spans="1:63" ht="15" x14ac:dyDescent="0.2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103"/>
      <c r="AB45" s="22"/>
      <c r="AC45" s="22"/>
      <c r="AD45" s="22"/>
      <c r="AE45" s="22"/>
      <c r="AF45" s="22"/>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row>
    <row r="46" spans="1:63" ht="15" x14ac:dyDescent="0.25">
      <c r="A46" s="151" t="s">
        <v>417</v>
      </c>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row>
    <row r="47" spans="1:63" ht="15" x14ac:dyDescent="0.25">
      <c r="A47" s="10" t="s">
        <v>418</v>
      </c>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row>
    <row r="48" spans="1:63" ht="15" x14ac:dyDescent="0.25">
      <c r="A48" s="10" t="s">
        <v>419</v>
      </c>
      <c r="B48" s="2"/>
      <c r="C48" s="2"/>
      <c r="D48" s="2"/>
      <c r="E48" s="2"/>
      <c r="F48" s="2"/>
      <c r="G48" s="2"/>
      <c r="H48" s="2"/>
      <c r="I48" s="2"/>
      <c r="J48" s="2"/>
      <c r="K48" s="2"/>
      <c r="L48" s="2"/>
      <c r="M48" s="2"/>
      <c r="N48" s="2"/>
      <c r="O48" s="2"/>
      <c r="P48" s="2"/>
      <c r="Q48" s="2"/>
      <c r="R48" s="2"/>
      <c r="S48" s="2"/>
      <c r="T48" s="2"/>
      <c r="U48" s="2"/>
      <c r="V48" s="2"/>
      <c r="W48" s="2"/>
      <c r="X48" s="2"/>
      <c r="Y48" s="2"/>
      <c r="Z48" s="2"/>
      <c r="AA48" s="2"/>
      <c r="AX48" s="3"/>
    </row>
    <row r="50" spans="1:27" ht="15"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sheetData>
  <hyperlinks>
    <hyperlink ref="A1" location="contents!A1" display="to contents" xr:uid="{00000000-0004-0000-1900-000000000000}"/>
  </hyperlink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67"/>
  <sheetViews>
    <sheetView workbookViewId="0"/>
  </sheetViews>
  <sheetFormatPr defaultColWidth="11.42578125" defaultRowHeight="12.75" x14ac:dyDescent="0.2"/>
  <cols>
    <col min="1" max="1" width="65.7109375" customWidth="1"/>
    <col min="2" max="7" width="16.7109375" customWidth="1"/>
  </cols>
  <sheetData>
    <row r="1" spans="1:7" ht="15" customHeight="1" x14ac:dyDescent="0.25">
      <c r="A1" s="4" t="s">
        <v>452</v>
      </c>
    </row>
    <row r="2" spans="1:7" ht="33" customHeight="1" x14ac:dyDescent="0.25">
      <c r="A2" s="3"/>
      <c r="B2" s="3"/>
      <c r="C2" s="3"/>
      <c r="D2" s="3"/>
      <c r="E2" s="3"/>
      <c r="F2" s="3"/>
      <c r="G2" s="145"/>
    </row>
    <row r="3" spans="1:7" ht="33" customHeight="1" x14ac:dyDescent="0.25">
      <c r="A3" s="112" t="s">
        <v>508</v>
      </c>
      <c r="B3" s="3"/>
      <c r="C3" s="3"/>
      <c r="D3" s="3"/>
      <c r="E3" s="3"/>
      <c r="F3" s="3"/>
      <c r="G3" s="145"/>
    </row>
    <row r="4" spans="1:7" ht="15" customHeight="1" x14ac:dyDescent="0.25">
      <c r="A4" s="3"/>
      <c r="B4" s="22"/>
      <c r="C4" s="22"/>
      <c r="D4" s="22"/>
      <c r="E4" s="22"/>
      <c r="F4" s="22"/>
      <c r="G4" s="145"/>
    </row>
    <row r="5" spans="1:7" ht="15" customHeight="1" x14ac:dyDescent="0.25">
      <c r="A5" s="3"/>
      <c r="B5" s="95"/>
      <c r="C5" s="95"/>
      <c r="D5" s="117">
        <v>2024</v>
      </c>
      <c r="E5" s="95"/>
      <c r="F5" s="95"/>
      <c r="G5" s="145"/>
    </row>
    <row r="6" spans="1:7" ht="15" customHeight="1" x14ac:dyDescent="0.25">
      <c r="A6" s="3"/>
      <c r="B6" s="22" t="s">
        <v>420</v>
      </c>
      <c r="C6" s="113"/>
      <c r="D6" s="22"/>
      <c r="E6" s="113"/>
      <c r="F6" s="113"/>
      <c r="G6" s="145"/>
    </row>
    <row r="7" spans="1:7" ht="15" customHeight="1" x14ac:dyDescent="0.25">
      <c r="A7" s="3"/>
      <c r="B7" s="109" t="s">
        <v>367</v>
      </c>
      <c r="C7" s="109" t="s">
        <v>368</v>
      </c>
      <c r="D7" s="109" t="s">
        <v>369</v>
      </c>
      <c r="E7" s="109" t="s">
        <v>370</v>
      </c>
      <c r="F7" s="109" t="s">
        <v>371</v>
      </c>
      <c r="G7" s="145"/>
    </row>
    <row r="8" spans="1:7" ht="15" customHeight="1" x14ac:dyDescent="0.25">
      <c r="A8" s="23" t="s">
        <v>372</v>
      </c>
      <c r="B8" s="143">
        <v>-1.2</v>
      </c>
      <c r="C8" s="143">
        <v>1.5</v>
      </c>
      <c r="D8" s="143">
        <v>2.5</v>
      </c>
      <c r="E8" s="143">
        <v>3.4</v>
      </c>
      <c r="F8" s="143">
        <v>5.5</v>
      </c>
      <c r="G8" s="145"/>
    </row>
    <row r="9" spans="1:7" ht="15" customHeight="1" x14ac:dyDescent="0.25">
      <c r="A9" s="12"/>
      <c r="B9" s="143"/>
      <c r="C9" s="143"/>
      <c r="D9" s="143"/>
      <c r="E9" s="143"/>
      <c r="F9" s="143"/>
      <c r="G9" s="145"/>
    </row>
    <row r="10" spans="1:7" ht="15" customHeight="1" x14ac:dyDescent="0.25">
      <c r="A10" s="21" t="s">
        <v>373</v>
      </c>
      <c r="B10" s="143"/>
      <c r="C10" s="143"/>
      <c r="D10" s="143"/>
      <c r="E10" s="143"/>
      <c r="F10" s="143"/>
      <c r="G10" s="145"/>
    </row>
    <row r="11" spans="1:7" ht="15" customHeight="1" x14ac:dyDescent="0.25">
      <c r="A11" s="145" t="s">
        <v>509</v>
      </c>
      <c r="B11" s="152">
        <v>-2.9</v>
      </c>
      <c r="C11" s="152">
        <v>-0.8</v>
      </c>
      <c r="D11" s="152">
        <v>1.5</v>
      </c>
      <c r="E11" s="152">
        <v>3.9</v>
      </c>
      <c r="F11" s="152">
        <v>6.6</v>
      </c>
      <c r="G11" s="145"/>
    </row>
    <row r="12" spans="1:7" ht="15" customHeight="1" x14ac:dyDescent="0.25">
      <c r="A12" s="145" t="s">
        <v>510</v>
      </c>
      <c r="B12" s="152">
        <v>0.4</v>
      </c>
      <c r="C12" s="152">
        <v>1.4</v>
      </c>
      <c r="D12" s="152">
        <v>2.2999999999999998</v>
      </c>
      <c r="E12" s="152">
        <v>3.5</v>
      </c>
      <c r="F12" s="152">
        <v>5.6</v>
      </c>
      <c r="G12" s="145"/>
    </row>
    <row r="13" spans="1:7" ht="15" customHeight="1" x14ac:dyDescent="0.25">
      <c r="A13" s="145" t="s">
        <v>511</v>
      </c>
      <c r="B13" s="152">
        <v>0.7</v>
      </c>
      <c r="C13" s="152">
        <v>2</v>
      </c>
      <c r="D13" s="152">
        <v>2.7</v>
      </c>
      <c r="E13" s="152">
        <v>3.5</v>
      </c>
      <c r="F13" s="152">
        <v>5.5</v>
      </c>
      <c r="G13" s="145"/>
    </row>
    <row r="14" spans="1:7" ht="15" customHeight="1" x14ac:dyDescent="0.25">
      <c r="A14" s="145" t="s">
        <v>512</v>
      </c>
      <c r="B14" s="152">
        <v>0.5</v>
      </c>
      <c r="C14" s="152">
        <v>2</v>
      </c>
      <c r="D14" s="152">
        <v>2.8</v>
      </c>
      <c r="E14" s="152">
        <v>3.5</v>
      </c>
      <c r="F14" s="152">
        <v>5.0999999999999996</v>
      </c>
      <c r="G14" s="145"/>
    </row>
    <row r="15" spans="1:7" ht="15" customHeight="1" x14ac:dyDescent="0.25">
      <c r="A15" s="145" t="s">
        <v>513</v>
      </c>
      <c r="B15" s="152">
        <v>-0.6</v>
      </c>
      <c r="C15" s="152">
        <v>1.7</v>
      </c>
      <c r="D15" s="152">
        <v>2.2999999999999998</v>
      </c>
      <c r="E15" s="152">
        <v>2.8</v>
      </c>
      <c r="F15" s="152">
        <v>4.0999999999999996</v>
      </c>
      <c r="G15" s="145"/>
    </row>
    <row r="16" spans="1:7" ht="15" x14ac:dyDescent="0.25">
      <c r="A16" s="145"/>
      <c r="B16" s="143"/>
      <c r="C16" s="143"/>
      <c r="D16" s="143"/>
      <c r="E16" s="143"/>
      <c r="F16" s="143"/>
      <c r="G16" s="145"/>
    </row>
    <row r="17" spans="1:7" ht="15" x14ac:dyDescent="0.25">
      <c r="A17" s="21" t="s">
        <v>374</v>
      </c>
      <c r="B17" s="143"/>
      <c r="C17" s="143"/>
      <c r="D17" s="143"/>
      <c r="E17" s="143"/>
      <c r="F17" s="143"/>
      <c r="G17" s="145"/>
    </row>
    <row r="18" spans="1:7" ht="15" customHeight="1" x14ac:dyDescent="0.25">
      <c r="A18" s="145" t="s">
        <v>375</v>
      </c>
      <c r="B18" s="143">
        <v>0.7</v>
      </c>
      <c r="C18" s="143">
        <v>2.2000000000000002</v>
      </c>
      <c r="D18" s="143">
        <v>2.8</v>
      </c>
      <c r="E18" s="143">
        <v>3.6</v>
      </c>
      <c r="F18" s="143">
        <v>5.7</v>
      </c>
      <c r="G18" s="145"/>
    </row>
    <row r="19" spans="1:7" ht="15" customHeight="1" x14ac:dyDescent="0.25">
      <c r="A19" s="145" t="s">
        <v>376</v>
      </c>
      <c r="B19" s="143">
        <v>-2.2999999999999998</v>
      </c>
      <c r="C19" s="143">
        <v>-1.1000000000000001</v>
      </c>
      <c r="D19" s="143">
        <v>1.1000000000000001</v>
      </c>
      <c r="E19" s="143">
        <v>3.2</v>
      </c>
      <c r="F19" s="143">
        <v>6.3</v>
      </c>
      <c r="G19" s="145"/>
    </row>
    <row r="20" spans="1:7" ht="15" customHeight="1" x14ac:dyDescent="0.25">
      <c r="A20" s="145" t="s">
        <v>377</v>
      </c>
      <c r="B20" s="143">
        <v>-1.9</v>
      </c>
      <c r="C20" s="143">
        <v>0.7</v>
      </c>
      <c r="D20" s="143">
        <v>1.5</v>
      </c>
      <c r="E20" s="143">
        <v>2.5</v>
      </c>
      <c r="F20" s="143">
        <v>4.2</v>
      </c>
      <c r="G20" s="145"/>
    </row>
    <row r="21" spans="1:7" ht="15" customHeight="1" x14ac:dyDescent="0.25">
      <c r="A21" s="145"/>
      <c r="B21" s="143"/>
      <c r="C21" s="143"/>
      <c r="D21" s="143"/>
      <c r="E21" s="143"/>
      <c r="F21" s="143"/>
      <c r="G21" s="145"/>
    </row>
    <row r="22" spans="1:7" ht="15" customHeight="1" x14ac:dyDescent="0.25">
      <c r="A22" s="21" t="s">
        <v>378</v>
      </c>
      <c r="B22" s="143"/>
      <c r="C22" s="143"/>
      <c r="D22" s="143"/>
      <c r="E22" s="143"/>
      <c r="F22" s="143"/>
      <c r="G22" s="145"/>
    </row>
    <row r="23" spans="1:7" ht="15" customHeight="1" x14ac:dyDescent="0.25">
      <c r="A23" s="145" t="s">
        <v>379</v>
      </c>
      <c r="B23" s="143">
        <v>0.1</v>
      </c>
      <c r="C23" s="143">
        <v>1.8</v>
      </c>
      <c r="D23" s="143">
        <v>2.7</v>
      </c>
      <c r="E23" s="143">
        <v>3.4</v>
      </c>
      <c r="F23" s="143">
        <v>5.3</v>
      </c>
      <c r="G23" s="145"/>
    </row>
    <row r="24" spans="1:7" ht="15" customHeight="1" x14ac:dyDescent="0.25">
      <c r="A24" s="145" t="s">
        <v>380</v>
      </c>
      <c r="B24" s="143">
        <v>-1.4</v>
      </c>
      <c r="C24" s="143">
        <v>1.1000000000000001</v>
      </c>
      <c r="D24" s="143">
        <v>2.2999999999999998</v>
      </c>
      <c r="E24" s="143">
        <v>3.4</v>
      </c>
      <c r="F24" s="143">
        <v>5.6</v>
      </c>
      <c r="G24" s="145"/>
    </row>
    <row r="25" spans="1:7" ht="15" customHeight="1" x14ac:dyDescent="0.25">
      <c r="A25" s="145" t="s">
        <v>381</v>
      </c>
      <c r="B25" s="143">
        <v>-2.4</v>
      </c>
      <c r="C25" s="143">
        <v>1.2</v>
      </c>
      <c r="D25" s="143">
        <v>2.2000000000000002</v>
      </c>
      <c r="E25" s="143">
        <v>3.2</v>
      </c>
      <c r="F25" s="143">
        <v>6.9</v>
      </c>
      <c r="G25" s="145"/>
    </row>
    <row r="26" spans="1:7" ht="15" customHeight="1" x14ac:dyDescent="0.25">
      <c r="A26" s="145"/>
      <c r="B26" s="143"/>
      <c r="C26" s="143"/>
      <c r="D26" s="143"/>
      <c r="E26" s="143"/>
      <c r="F26" s="143"/>
      <c r="G26" s="145"/>
    </row>
    <row r="27" spans="1:7" ht="15" customHeight="1" x14ac:dyDescent="0.25">
      <c r="A27" s="21" t="s">
        <v>382</v>
      </c>
      <c r="B27" s="143"/>
      <c r="C27" s="143"/>
      <c r="D27" s="143"/>
      <c r="E27" s="143"/>
      <c r="F27" s="143"/>
      <c r="G27" s="145"/>
    </row>
    <row r="28" spans="1:7" ht="15" customHeight="1" x14ac:dyDescent="0.25">
      <c r="A28" s="145" t="s">
        <v>383</v>
      </c>
      <c r="B28" s="143">
        <v>0.9</v>
      </c>
      <c r="C28" s="143">
        <v>2.4</v>
      </c>
      <c r="D28" s="143">
        <v>3.2</v>
      </c>
      <c r="E28" s="143">
        <v>4.5</v>
      </c>
      <c r="F28" s="143">
        <v>6.9</v>
      </c>
      <c r="G28" s="145"/>
    </row>
    <row r="29" spans="1:7" ht="15" customHeight="1" x14ac:dyDescent="0.25">
      <c r="A29" s="145" t="s">
        <v>384</v>
      </c>
      <c r="B29" s="143">
        <v>-1.2</v>
      </c>
      <c r="C29" s="143">
        <v>1.8</v>
      </c>
      <c r="D29" s="143">
        <v>2.6</v>
      </c>
      <c r="E29" s="143">
        <v>3.3</v>
      </c>
      <c r="F29" s="143">
        <v>4.8</v>
      </c>
      <c r="G29" s="145"/>
    </row>
    <row r="30" spans="1:7" ht="15" customHeight="1" x14ac:dyDescent="0.25">
      <c r="A30" s="145"/>
      <c r="B30" s="20"/>
      <c r="C30" s="20"/>
      <c r="D30" s="20"/>
      <c r="E30" s="20"/>
      <c r="F30" s="20"/>
      <c r="G30" s="145"/>
    </row>
    <row r="31" spans="1:7" ht="15" customHeight="1" x14ac:dyDescent="0.25">
      <c r="A31" s="116"/>
      <c r="B31" s="95"/>
      <c r="C31" s="95"/>
      <c r="D31" s="117">
        <v>2025</v>
      </c>
      <c r="E31" s="95"/>
      <c r="F31" s="95"/>
      <c r="G31" s="145"/>
    </row>
    <row r="32" spans="1:7" ht="15" customHeight="1" x14ac:dyDescent="0.25">
      <c r="A32" s="12"/>
      <c r="B32" s="22" t="s">
        <v>420</v>
      </c>
      <c r="C32" s="113"/>
      <c r="D32" s="22"/>
      <c r="E32" s="113"/>
      <c r="F32" s="113"/>
      <c r="G32" s="145"/>
    </row>
    <row r="33" spans="1:7" ht="15" customHeight="1" x14ac:dyDescent="0.25">
      <c r="A33" s="23"/>
      <c r="B33" s="109" t="s">
        <v>367</v>
      </c>
      <c r="C33" s="109" t="s">
        <v>368</v>
      </c>
      <c r="D33" s="109" t="s">
        <v>369</v>
      </c>
      <c r="E33" s="109" t="s">
        <v>370</v>
      </c>
      <c r="F33" s="109" t="s">
        <v>371</v>
      </c>
      <c r="G33" s="145"/>
    </row>
    <row r="34" spans="1:7" ht="15" customHeight="1" x14ac:dyDescent="0.25">
      <c r="A34" s="23" t="s">
        <v>372</v>
      </c>
      <c r="B34" s="143">
        <v>-1.1000000000000001</v>
      </c>
      <c r="C34" s="143">
        <v>0.2</v>
      </c>
      <c r="D34" s="143">
        <v>0.7</v>
      </c>
      <c r="E34" s="143">
        <v>1.1000000000000001</v>
      </c>
      <c r="F34" s="143">
        <v>1.7</v>
      </c>
      <c r="G34" s="145"/>
    </row>
    <row r="35" spans="1:7" ht="15" customHeight="1" x14ac:dyDescent="0.25">
      <c r="A35" s="12"/>
      <c r="B35" s="143"/>
      <c r="C35" s="143"/>
      <c r="D35" s="143"/>
      <c r="E35" s="143"/>
      <c r="F35" s="143"/>
      <c r="G35" s="145"/>
    </row>
    <row r="36" spans="1:7" ht="15" customHeight="1" x14ac:dyDescent="0.25">
      <c r="A36" s="21" t="s">
        <v>373</v>
      </c>
      <c r="B36" s="143"/>
      <c r="C36" s="143"/>
      <c r="D36" s="143"/>
      <c r="E36" s="143"/>
      <c r="F36" s="143"/>
      <c r="G36" s="145"/>
    </row>
    <row r="37" spans="1:7" ht="15" customHeight="1" x14ac:dyDescent="0.25">
      <c r="A37" s="145" t="s">
        <v>509</v>
      </c>
      <c r="B37" s="143">
        <v>-1.2</v>
      </c>
      <c r="C37" s="143">
        <v>0.2</v>
      </c>
      <c r="D37" s="143">
        <v>0.5</v>
      </c>
      <c r="E37" s="143">
        <v>1</v>
      </c>
      <c r="F37" s="143">
        <v>1.8</v>
      </c>
      <c r="G37" s="145"/>
    </row>
    <row r="38" spans="1:7" ht="15" customHeight="1" x14ac:dyDescent="0.25">
      <c r="A38" s="145" t="s">
        <v>510</v>
      </c>
      <c r="B38" s="143">
        <v>-0.9</v>
      </c>
      <c r="C38" s="143">
        <v>0.6</v>
      </c>
      <c r="D38" s="143">
        <v>1.1000000000000001</v>
      </c>
      <c r="E38" s="143">
        <v>1.3</v>
      </c>
      <c r="F38" s="143">
        <v>2.1</v>
      </c>
      <c r="G38" s="145"/>
    </row>
    <row r="39" spans="1:7" ht="15" customHeight="1" x14ac:dyDescent="0.25">
      <c r="A39" s="145" t="s">
        <v>511</v>
      </c>
      <c r="B39" s="143">
        <v>-1</v>
      </c>
      <c r="C39" s="143">
        <v>0.2</v>
      </c>
      <c r="D39" s="143">
        <v>0.7</v>
      </c>
      <c r="E39" s="143">
        <v>1.1000000000000001</v>
      </c>
      <c r="F39" s="143">
        <v>1.6</v>
      </c>
      <c r="G39" s="145"/>
    </row>
    <row r="40" spans="1:7" ht="15" customHeight="1" x14ac:dyDescent="0.25">
      <c r="A40" s="145" t="s">
        <v>514</v>
      </c>
      <c r="B40" s="143">
        <v>-1.1000000000000001</v>
      </c>
      <c r="C40" s="143">
        <v>0.2</v>
      </c>
      <c r="D40" s="143">
        <v>0.6</v>
      </c>
      <c r="E40" s="143">
        <v>1</v>
      </c>
      <c r="F40" s="143">
        <v>1.5</v>
      </c>
      <c r="G40" s="145"/>
    </row>
    <row r="41" spans="1:7" ht="15" customHeight="1" x14ac:dyDescent="0.25">
      <c r="A41" s="145" t="s">
        <v>515</v>
      </c>
      <c r="B41" s="143">
        <v>-1.4</v>
      </c>
      <c r="C41" s="143">
        <v>0.1</v>
      </c>
      <c r="D41" s="143">
        <v>0.5</v>
      </c>
      <c r="E41" s="143">
        <v>0.8</v>
      </c>
      <c r="F41" s="143">
        <v>1.2</v>
      </c>
      <c r="G41" s="145"/>
    </row>
    <row r="42" spans="1:7" ht="15" customHeight="1" x14ac:dyDescent="0.25">
      <c r="A42" s="145"/>
      <c r="B42" s="143"/>
      <c r="C42" s="143"/>
      <c r="D42" s="143"/>
      <c r="E42" s="143"/>
      <c r="F42" s="143"/>
      <c r="G42" s="145"/>
    </row>
    <row r="43" spans="1:7" ht="15" customHeight="1" x14ac:dyDescent="0.25">
      <c r="A43" s="21" t="s">
        <v>374</v>
      </c>
      <c r="B43" s="143"/>
      <c r="C43" s="143"/>
      <c r="D43" s="143"/>
      <c r="E43" s="143"/>
      <c r="F43" s="143"/>
      <c r="G43" s="145"/>
    </row>
    <row r="44" spans="1:7" ht="15" customHeight="1" x14ac:dyDescent="0.25">
      <c r="A44" s="145" t="s">
        <v>375</v>
      </c>
      <c r="B44" s="143">
        <v>-1.2</v>
      </c>
      <c r="C44" s="143">
        <v>0.2</v>
      </c>
      <c r="D44" s="143">
        <v>0.7</v>
      </c>
      <c r="E44" s="143">
        <v>1.1000000000000001</v>
      </c>
      <c r="F44" s="143">
        <v>1.5</v>
      </c>
      <c r="G44" s="145"/>
    </row>
    <row r="45" spans="1:7" ht="15" customHeight="1" x14ac:dyDescent="0.25">
      <c r="A45" s="145" t="s">
        <v>376</v>
      </c>
      <c r="B45" s="143">
        <v>-0.2</v>
      </c>
      <c r="C45" s="143">
        <v>0.5</v>
      </c>
      <c r="D45" s="143">
        <v>0.9</v>
      </c>
      <c r="E45" s="143">
        <v>1.6</v>
      </c>
      <c r="F45" s="143">
        <v>2.5</v>
      </c>
      <c r="G45" s="145"/>
    </row>
    <row r="46" spans="1:7" ht="15" customHeight="1" x14ac:dyDescent="0.25">
      <c r="A46" s="145" t="s">
        <v>377</v>
      </c>
      <c r="B46" s="143">
        <v>-1.1000000000000001</v>
      </c>
      <c r="C46" s="143">
        <v>0.2</v>
      </c>
      <c r="D46" s="143">
        <v>0.6</v>
      </c>
      <c r="E46" s="143">
        <v>1.1000000000000001</v>
      </c>
      <c r="F46" s="143">
        <v>1.7</v>
      </c>
      <c r="G46" s="145"/>
    </row>
    <row r="47" spans="1:7" ht="15" customHeight="1" x14ac:dyDescent="0.25">
      <c r="A47" s="145"/>
      <c r="B47" s="143"/>
      <c r="C47" s="143"/>
      <c r="D47" s="143"/>
      <c r="E47" s="143"/>
      <c r="F47" s="143"/>
      <c r="G47" s="145"/>
    </row>
    <row r="48" spans="1:7" ht="15" customHeight="1" x14ac:dyDescent="0.25">
      <c r="A48" s="21" t="s">
        <v>378</v>
      </c>
      <c r="B48" s="143"/>
      <c r="C48" s="143"/>
      <c r="D48" s="143"/>
      <c r="E48" s="143"/>
      <c r="F48" s="143"/>
      <c r="G48" s="145"/>
    </row>
    <row r="49" spans="1:7" ht="15" customHeight="1" x14ac:dyDescent="0.25">
      <c r="A49" s="145" t="s">
        <v>379</v>
      </c>
      <c r="B49" s="143">
        <v>-1.1000000000000001</v>
      </c>
      <c r="C49" s="143">
        <v>0.2</v>
      </c>
      <c r="D49" s="143">
        <v>0.6</v>
      </c>
      <c r="E49" s="143">
        <v>1</v>
      </c>
      <c r="F49" s="143">
        <v>1.6</v>
      </c>
      <c r="G49" s="145"/>
    </row>
    <row r="50" spans="1:7" ht="15" customHeight="1" x14ac:dyDescent="0.25">
      <c r="A50" s="145" t="s">
        <v>380</v>
      </c>
      <c r="B50" s="143">
        <v>-1.1000000000000001</v>
      </c>
      <c r="C50" s="143">
        <v>0.2</v>
      </c>
      <c r="D50" s="143">
        <v>0.8</v>
      </c>
      <c r="E50" s="143">
        <v>1.2</v>
      </c>
      <c r="F50" s="143">
        <v>1.8</v>
      </c>
      <c r="G50" s="145"/>
    </row>
    <row r="51" spans="1:7" ht="15" customHeight="1" x14ac:dyDescent="0.25">
      <c r="A51" s="145" t="s">
        <v>381</v>
      </c>
      <c r="B51" s="143">
        <v>-1.5</v>
      </c>
      <c r="C51" s="143">
        <v>0</v>
      </c>
      <c r="D51" s="143">
        <v>0.5</v>
      </c>
      <c r="E51" s="143">
        <v>1</v>
      </c>
      <c r="F51" s="143">
        <v>2</v>
      </c>
      <c r="G51" s="145"/>
    </row>
    <row r="52" spans="1:7" ht="15" customHeight="1" x14ac:dyDescent="0.25">
      <c r="A52" s="145"/>
      <c r="B52" s="143"/>
      <c r="C52" s="143"/>
      <c r="D52" s="143"/>
      <c r="E52" s="143"/>
      <c r="F52" s="143"/>
      <c r="G52" s="145"/>
    </row>
    <row r="53" spans="1:7" ht="15" customHeight="1" x14ac:dyDescent="0.25">
      <c r="A53" s="21" t="s">
        <v>382</v>
      </c>
      <c r="B53" s="143"/>
      <c r="C53" s="143"/>
      <c r="D53" s="143"/>
      <c r="E53" s="143"/>
      <c r="F53" s="143"/>
      <c r="G53" s="145"/>
    </row>
    <row r="54" spans="1:7" ht="15" customHeight="1" x14ac:dyDescent="0.25">
      <c r="A54" s="145" t="s">
        <v>383</v>
      </c>
      <c r="B54" s="143">
        <v>-1</v>
      </c>
      <c r="C54" s="143">
        <v>0.1</v>
      </c>
      <c r="D54" s="143">
        <v>0.6</v>
      </c>
      <c r="E54" s="143">
        <v>1</v>
      </c>
      <c r="F54" s="143">
        <v>2.1</v>
      </c>
      <c r="G54" s="145"/>
    </row>
    <row r="55" spans="1:7" ht="15" customHeight="1" x14ac:dyDescent="0.25">
      <c r="A55" s="145" t="s">
        <v>384</v>
      </c>
      <c r="B55" s="143">
        <v>-1.2</v>
      </c>
      <c r="C55" s="143">
        <v>0.3</v>
      </c>
      <c r="D55" s="143">
        <v>0.8</v>
      </c>
      <c r="E55" s="143">
        <v>1.1000000000000001</v>
      </c>
      <c r="F55" s="143">
        <v>1.6</v>
      </c>
      <c r="G55" s="145"/>
    </row>
    <row r="56" spans="1:7" ht="15" customHeight="1" x14ac:dyDescent="0.25">
      <c r="A56" s="44"/>
      <c r="B56" s="113"/>
      <c r="C56" s="113"/>
      <c r="D56" s="113"/>
      <c r="E56" s="113"/>
      <c r="F56" s="113"/>
      <c r="G56" s="145"/>
    </row>
    <row r="57" spans="1:7" ht="15" customHeight="1" x14ac:dyDescent="0.25">
      <c r="A57" s="10" t="s">
        <v>516</v>
      </c>
      <c r="B57" s="109"/>
      <c r="C57" s="109"/>
      <c r="D57" s="109"/>
      <c r="E57" s="109"/>
      <c r="F57" s="109"/>
      <c r="G57" s="145"/>
    </row>
    <row r="58" spans="1:7" ht="15" x14ac:dyDescent="0.25">
      <c r="A58" s="10" t="s">
        <v>520</v>
      </c>
      <c r="B58" s="109"/>
      <c r="C58" s="109"/>
      <c r="D58" s="109"/>
      <c r="E58" s="109"/>
      <c r="F58" s="109"/>
      <c r="G58" s="145"/>
    </row>
    <row r="59" spans="1:7" ht="15" x14ac:dyDescent="0.25">
      <c r="A59" s="10" t="s">
        <v>386</v>
      </c>
      <c r="B59" s="109"/>
      <c r="C59" s="109"/>
      <c r="D59" s="109"/>
      <c r="E59" s="109"/>
      <c r="F59" s="109"/>
      <c r="G59" s="145"/>
    </row>
    <row r="60" spans="1:7" ht="15" x14ac:dyDescent="0.25">
      <c r="A60" s="10" t="s">
        <v>387</v>
      </c>
      <c r="B60" s="109"/>
      <c r="C60" s="109"/>
      <c r="D60" s="109"/>
      <c r="E60" s="109"/>
      <c r="F60" s="109"/>
      <c r="G60" s="145"/>
    </row>
    <row r="61" spans="1:7" ht="15" x14ac:dyDescent="0.25">
      <c r="A61" s="10" t="s">
        <v>388</v>
      </c>
      <c r="B61" s="109"/>
      <c r="C61" s="109"/>
      <c r="D61" s="109"/>
      <c r="E61" s="109"/>
      <c r="F61" s="109"/>
      <c r="G61" s="145"/>
    </row>
    <row r="62" spans="1:7" ht="15" x14ac:dyDescent="0.25">
      <c r="A62" s="10" t="s">
        <v>389</v>
      </c>
      <c r="B62" s="109"/>
      <c r="C62" s="109"/>
      <c r="D62" s="109"/>
      <c r="E62" s="109"/>
      <c r="F62" s="109"/>
      <c r="G62" s="145"/>
    </row>
    <row r="63" spans="1:7" ht="15" x14ac:dyDescent="0.25">
      <c r="A63" s="145"/>
      <c r="B63" s="145"/>
      <c r="C63" s="145"/>
      <c r="D63" s="145"/>
      <c r="E63" s="145"/>
      <c r="F63" s="145"/>
      <c r="G63" s="145"/>
    </row>
    <row r="64" spans="1:7" ht="15" x14ac:dyDescent="0.25">
      <c r="A64" s="3"/>
      <c r="B64" s="3"/>
      <c r="C64" s="3"/>
      <c r="D64" s="3"/>
      <c r="E64" s="3"/>
      <c r="F64" s="3"/>
      <c r="G64" s="3"/>
    </row>
    <row r="65" spans="1:7" ht="15" x14ac:dyDescent="0.25">
      <c r="A65" s="12"/>
      <c r="B65" s="145"/>
      <c r="C65" s="145"/>
      <c r="D65" s="145"/>
      <c r="E65" s="145"/>
      <c r="F65" s="145"/>
      <c r="G65" s="145"/>
    </row>
    <row r="66" spans="1:7" ht="15" customHeight="1" x14ac:dyDescent="0.25">
      <c r="A66" s="145"/>
      <c r="B66" s="145"/>
      <c r="C66" s="145"/>
      <c r="D66" s="145"/>
      <c r="E66" s="145"/>
      <c r="F66" s="145"/>
      <c r="G66" s="145"/>
    </row>
    <row r="67" spans="1:7" ht="15" customHeight="1" x14ac:dyDescent="0.25">
      <c r="A67" s="145"/>
      <c r="B67" s="145"/>
      <c r="C67" s="145"/>
      <c r="D67" s="145"/>
      <c r="E67" s="145"/>
      <c r="F67" s="145"/>
      <c r="G67" s="145"/>
    </row>
  </sheetData>
  <hyperlinks>
    <hyperlink ref="A1" location="contents!A1" display="to contents" xr:uid="{00000000-0004-0000-1A00-000000000000}"/>
  </hyperlink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41"/>
  <sheetViews>
    <sheetView workbookViewId="0"/>
  </sheetViews>
  <sheetFormatPr defaultColWidth="11.42578125" defaultRowHeight="12.75" x14ac:dyDescent="0.2"/>
  <cols>
    <col min="1" max="1" width="65.7109375" customWidth="1"/>
    <col min="2" max="7" width="16.7109375" customWidth="1"/>
  </cols>
  <sheetData>
    <row r="1" spans="1:7" ht="15" customHeight="1" x14ac:dyDescent="0.25">
      <c r="A1" s="4" t="s">
        <v>452</v>
      </c>
    </row>
    <row r="2" spans="1:7" ht="33" customHeight="1" x14ac:dyDescent="0.25">
      <c r="A2" s="3"/>
      <c r="B2" s="3"/>
      <c r="C2" s="3"/>
      <c r="D2" s="3"/>
      <c r="E2" s="3"/>
      <c r="F2" s="3"/>
      <c r="G2" s="145"/>
    </row>
    <row r="3" spans="1:7" ht="33" customHeight="1" x14ac:dyDescent="0.25">
      <c r="A3" s="112" t="s">
        <v>507</v>
      </c>
      <c r="B3" s="3"/>
      <c r="C3" s="3"/>
      <c r="D3" s="3"/>
      <c r="E3" s="3"/>
      <c r="F3" s="3"/>
      <c r="G3" s="145"/>
    </row>
    <row r="4" spans="1:7" ht="15" customHeight="1" x14ac:dyDescent="0.25">
      <c r="A4" s="3"/>
      <c r="B4" s="22"/>
      <c r="C4" s="22"/>
      <c r="D4" s="22"/>
      <c r="E4" s="22"/>
      <c r="F4" s="22"/>
      <c r="G4" s="145"/>
    </row>
    <row r="5" spans="1:7" ht="15" customHeight="1" x14ac:dyDescent="0.25">
      <c r="A5" s="3"/>
      <c r="B5" s="95"/>
      <c r="C5" s="95"/>
      <c r="D5" s="117" t="s">
        <v>517</v>
      </c>
      <c r="E5" s="95"/>
      <c r="F5" s="95"/>
      <c r="G5" s="145"/>
    </row>
    <row r="6" spans="1:7" ht="15" customHeight="1" x14ac:dyDescent="0.25">
      <c r="A6" s="3"/>
      <c r="B6" s="22" t="s">
        <v>420</v>
      </c>
      <c r="C6" s="113"/>
      <c r="D6" s="22"/>
      <c r="E6" s="113"/>
      <c r="F6" s="113"/>
      <c r="G6" s="145"/>
    </row>
    <row r="7" spans="1:7" ht="15" customHeight="1" x14ac:dyDescent="0.25">
      <c r="A7" s="3"/>
      <c r="B7" s="109" t="s">
        <v>367</v>
      </c>
      <c r="C7" s="109" t="s">
        <v>368</v>
      </c>
      <c r="D7" s="109" t="s">
        <v>369</v>
      </c>
      <c r="E7" s="109" t="s">
        <v>370</v>
      </c>
      <c r="F7" s="109" t="s">
        <v>371</v>
      </c>
      <c r="G7" s="145"/>
    </row>
    <row r="8" spans="1:7" ht="15" customHeight="1" x14ac:dyDescent="0.25">
      <c r="A8" s="23" t="s">
        <v>372</v>
      </c>
      <c r="B8" s="143">
        <v>-0.1</v>
      </c>
      <c r="C8" s="143">
        <v>0.5</v>
      </c>
      <c r="D8" s="143">
        <v>0.8</v>
      </c>
      <c r="E8" s="143">
        <v>1</v>
      </c>
      <c r="F8" s="143">
        <v>1.3</v>
      </c>
      <c r="G8" s="145"/>
    </row>
    <row r="9" spans="1:7" ht="15" customHeight="1" x14ac:dyDescent="0.25">
      <c r="A9" s="12"/>
      <c r="B9" s="143"/>
      <c r="C9" s="143"/>
      <c r="D9" s="143"/>
      <c r="E9" s="143"/>
      <c r="F9" s="143"/>
      <c r="G9" s="145"/>
    </row>
    <row r="10" spans="1:7" ht="15" customHeight="1" x14ac:dyDescent="0.25">
      <c r="A10" s="21" t="s">
        <v>373</v>
      </c>
      <c r="B10" s="143"/>
      <c r="C10" s="143"/>
      <c r="D10" s="143"/>
      <c r="E10" s="143"/>
      <c r="F10" s="143"/>
      <c r="G10" s="145"/>
    </row>
    <row r="11" spans="1:7" ht="15" customHeight="1" x14ac:dyDescent="0.25">
      <c r="A11" s="145" t="s">
        <v>509</v>
      </c>
      <c r="B11" s="152">
        <v>0</v>
      </c>
      <c r="C11" s="152">
        <v>0.5</v>
      </c>
      <c r="D11" s="152">
        <v>0.8</v>
      </c>
      <c r="E11" s="152">
        <v>1</v>
      </c>
      <c r="F11" s="152">
        <v>1.3</v>
      </c>
      <c r="G11" s="145"/>
    </row>
    <row r="12" spans="1:7" ht="15" customHeight="1" x14ac:dyDescent="0.25">
      <c r="A12" s="145" t="s">
        <v>510</v>
      </c>
      <c r="B12" s="152">
        <v>-0.1</v>
      </c>
      <c r="C12" s="152">
        <v>0.70000000000000007</v>
      </c>
      <c r="D12" s="152">
        <v>1</v>
      </c>
      <c r="E12" s="152">
        <v>1.2</v>
      </c>
      <c r="F12" s="152">
        <v>1.5</v>
      </c>
      <c r="G12" s="145"/>
    </row>
    <row r="13" spans="1:7" ht="15" customHeight="1" x14ac:dyDescent="0.25">
      <c r="A13" s="145" t="s">
        <v>511</v>
      </c>
      <c r="B13" s="152">
        <v>-0.2</v>
      </c>
      <c r="C13" s="152">
        <v>0.5</v>
      </c>
      <c r="D13" s="152">
        <v>0.8</v>
      </c>
      <c r="E13" s="152">
        <v>1</v>
      </c>
      <c r="F13" s="152">
        <v>1.2</v>
      </c>
      <c r="G13" s="145"/>
    </row>
    <row r="14" spans="1:7" ht="15" customHeight="1" x14ac:dyDescent="0.25">
      <c r="A14" s="145" t="s">
        <v>512</v>
      </c>
      <c r="B14" s="152">
        <v>-0.2</v>
      </c>
      <c r="C14" s="152">
        <v>0.5</v>
      </c>
      <c r="D14" s="152">
        <v>0.70000000000000007</v>
      </c>
      <c r="E14" s="152">
        <v>0.89999999999999991</v>
      </c>
      <c r="F14" s="152">
        <v>1.2</v>
      </c>
      <c r="G14" s="145"/>
    </row>
    <row r="15" spans="1:7" ht="15" customHeight="1" x14ac:dyDescent="0.25">
      <c r="A15" s="145" t="s">
        <v>513</v>
      </c>
      <c r="B15" s="152">
        <v>-0.3</v>
      </c>
      <c r="C15" s="152">
        <v>0.5</v>
      </c>
      <c r="D15" s="152">
        <v>0.70000000000000007</v>
      </c>
      <c r="E15" s="152">
        <v>0.89999999999999991</v>
      </c>
      <c r="F15" s="152">
        <v>1.4000000000000001</v>
      </c>
      <c r="G15" s="145"/>
    </row>
    <row r="16" spans="1:7" ht="15" x14ac:dyDescent="0.25">
      <c r="A16" s="145"/>
      <c r="B16" s="143"/>
      <c r="C16" s="143"/>
      <c r="D16" s="143"/>
      <c r="E16" s="143"/>
      <c r="F16" s="143"/>
      <c r="G16" s="145"/>
    </row>
    <row r="17" spans="1:7" ht="15" x14ac:dyDescent="0.25">
      <c r="A17" s="21" t="s">
        <v>374</v>
      </c>
      <c r="B17" s="143"/>
      <c r="C17" s="143"/>
      <c r="D17" s="143"/>
      <c r="E17" s="143"/>
      <c r="F17" s="143"/>
      <c r="G17" s="145"/>
    </row>
    <row r="18" spans="1:7" ht="15" customHeight="1" x14ac:dyDescent="0.25">
      <c r="A18" s="145" t="s">
        <v>375</v>
      </c>
      <c r="B18" s="143">
        <v>-0.2</v>
      </c>
      <c r="C18" s="143">
        <v>0.5</v>
      </c>
      <c r="D18" s="143">
        <v>0.70000000000000007</v>
      </c>
      <c r="E18" s="143">
        <v>0.89999999999999991</v>
      </c>
      <c r="F18" s="143">
        <v>1.2</v>
      </c>
      <c r="G18" s="145"/>
    </row>
    <row r="19" spans="1:7" ht="15" customHeight="1" x14ac:dyDescent="0.25">
      <c r="A19" s="145" t="s">
        <v>376</v>
      </c>
      <c r="B19" s="143">
        <v>0.2</v>
      </c>
      <c r="C19" s="143">
        <v>0.6</v>
      </c>
      <c r="D19" s="143">
        <v>0.8</v>
      </c>
      <c r="E19" s="143">
        <v>1.0999999999999999</v>
      </c>
      <c r="F19" s="143">
        <v>1.5</v>
      </c>
      <c r="G19" s="145"/>
    </row>
    <row r="20" spans="1:7" ht="15" customHeight="1" x14ac:dyDescent="0.25">
      <c r="A20" s="145" t="s">
        <v>377</v>
      </c>
      <c r="B20" s="143">
        <v>-0.1</v>
      </c>
      <c r="C20" s="143">
        <v>0.70000000000000007</v>
      </c>
      <c r="D20" s="143">
        <v>0.89999999999999991</v>
      </c>
      <c r="E20" s="143">
        <v>1.0999999999999999</v>
      </c>
      <c r="F20" s="143">
        <v>1.4000000000000001</v>
      </c>
      <c r="G20" s="145"/>
    </row>
    <row r="21" spans="1:7" ht="15" customHeight="1" x14ac:dyDescent="0.25">
      <c r="A21" s="145"/>
      <c r="B21" s="143"/>
      <c r="C21" s="143"/>
      <c r="D21" s="143"/>
      <c r="E21" s="143"/>
      <c r="F21" s="143"/>
      <c r="G21" s="145"/>
    </row>
    <row r="22" spans="1:7" ht="15" customHeight="1" x14ac:dyDescent="0.25">
      <c r="A22" s="21" t="s">
        <v>378</v>
      </c>
      <c r="B22" s="143"/>
      <c r="C22" s="143"/>
      <c r="D22" s="143"/>
      <c r="E22" s="143"/>
      <c r="F22" s="143"/>
      <c r="G22" s="145"/>
    </row>
    <row r="23" spans="1:7" ht="15" customHeight="1" x14ac:dyDescent="0.25">
      <c r="A23" s="145" t="s">
        <v>379</v>
      </c>
      <c r="B23" s="143">
        <v>-0.2</v>
      </c>
      <c r="C23" s="143">
        <v>0.5</v>
      </c>
      <c r="D23" s="143">
        <v>0.8</v>
      </c>
      <c r="E23" s="143">
        <v>1</v>
      </c>
      <c r="F23" s="143">
        <v>1.3</v>
      </c>
      <c r="G23" s="145"/>
    </row>
    <row r="24" spans="1:7" ht="15" customHeight="1" x14ac:dyDescent="0.25">
      <c r="A24" s="145" t="s">
        <v>380</v>
      </c>
      <c r="B24" s="143">
        <v>-0.1</v>
      </c>
      <c r="C24" s="143">
        <v>0.6</v>
      </c>
      <c r="D24" s="143">
        <v>0.8</v>
      </c>
      <c r="E24" s="143">
        <v>1</v>
      </c>
      <c r="F24" s="143">
        <v>1.3</v>
      </c>
      <c r="G24" s="145"/>
    </row>
    <row r="25" spans="1:7" ht="15" customHeight="1" x14ac:dyDescent="0.25">
      <c r="A25" s="145" t="s">
        <v>381</v>
      </c>
      <c r="B25" s="143">
        <v>-0.4</v>
      </c>
      <c r="C25" s="143">
        <v>0.5</v>
      </c>
      <c r="D25" s="143">
        <v>0.70000000000000007</v>
      </c>
      <c r="E25" s="143">
        <v>1</v>
      </c>
      <c r="F25" s="143">
        <v>1.7999999999999998</v>
      </c>
      <c r="G25" s="145"/>
    </row>
    <row r="26" spans="1:7" ht="15" customHeight="1" x14ac:dyDescent="0.25">
      <c r="A26" s="145"/>
      <c r="B26" s="143"/>
      <c r="C26" s="143"/>
      <c r="D26" s="143"/>
      <c r="E26" s="143"/>
      <c r="F26" s="143"/>
      <c r="G26" s="145"/>
    </row>
    <row r="27" spans="1:7" ht="15" customHeight="1" x14ac:dyDescent="0.25">
      <c r="A27" s="21" t="s">
        <v>382</v>
      </c>
      <c r="B27" s="143"/>
      <c r="C27" s="143"/>
      <c r="D27" s="143"/>
      <c r="E27" s="143"/>
      <c r="F27" s="143"/>
      <c r="G27" s="145"/>
    </row>
    <row r="28" spans="1:7" ht="15" customHeight="1" x14ac:dyDescent="0.25">
      <c r="A28" s="145" t="s">
        <v>383</v>
      </c>
      <c r="B28" s="143">
        <v>-0.2</v>
      </c>
      <c r="C28" s="143">
        <v>0.4</v>
      </c>
      <c r="D28" s="143">
        <v>0.6</v>
      </c>
      <c r="E28" s="143">
        <v>0.89999999999999991</v>
      </c>
      <c r="F28" s="143">
        <v>1.7000000000000002</v>
      </c>
      <c r="G28" s="145"/>
    </row>
    <row r="29" spans="1:7" ht="15" customHeight="1" x14ac:dyDescent="0.25">
      <c r="A29" s="145" t="s">
        <v>384</v>
      </c>
      <c r="B29" s="143">
        <v>-0.1</v>
      </c>
      <c r="C29" s="143">
        <v>0.5</v>
      </c>
      <c r="D29" s="143">
        <v>0.8</v>
      </c>
      <c r="E29" s="143">
        <v>1</v>
      </c>
      <c r="F29" s="143">
        <v>1.2</v>
      </c>
      <c r="G29" s="145"/>
    </row>
    <row r="30" spans="1:7" ht="15" customHeight="1" x14ac:dyDescent="0.25">
      <c r="A30" s="44"/>
      <c r="B30" s="113"/>
      <c r="C30" s="113"/>
      <c r="D30" s="113"/>
      <c r="E30" s="113"/>
      <c r="F30" s="113"/>
      <c r="G30" s="145"/>
    </row>
    <row r="31" spans="1:7" ht="15" customHeight="1" x14ac:dyDescent="0.25">
      <c r="A31" s="10" t="s">
        <v>516</v>
      </c>
      <c r="B31" s="109"/>
      <c r="C31" s="109"/>
      <c r="D31" s="109"/>
      <c r="E31" s="109"/>
      <c r="F31" s="109"/>
      <c r="G31" s="145"/>
    </row>
    <row r="32" spans="1:7" ht="15" x14ac:dyDescent="0.25">
      <c r="A32" s="10" t="s">
        <v>526</v>
      </c>
      <c r="B32" s="109"/>
      <c r="C32" s="109"/>
      <c r="D32" s="109"/>
      <c r="E32" s="109"/>
      <c r="F32" s="109"/>
      <c r="G32" s="145"/>
    </row>
    <row r="33" spans="1:7" ht="15" x14ac:dyDescent="0.25">
      <c r="A33" s="10" t="s">
        <v>386</v>
      </c>
      <c r="B33" s="109"/>
      <c r="C33" s="109"/>
      <c r="D33" s="109"/>
      <c r="E33" s="109"/>
      <c r="F33" s="109"/>
      <c r="G33" s="145"/>
    </row>
    <row r="34" spans="1:7" ht="15" x14ac:dyDescent="0.25">
      <c r="A34" s="10" t="s">
        <v>387</v>
      </c>
      <c r="B34" s="109"/>
      <c r="C34" s="109"/>
      <c r="D34" s="109"/>
      <c r="E34" s="109"/>
      <c r="F34" s="109"/>
      <c r="G34" s="145"/>
    </row>
    <row r="35" spans="1:7" ht="15" x14ac:dyDescent="0.25">
      <c r="A35" s="10" t="s">
        <v>388</v>
      </c>
      <c r="B35" s="109"/>
      <c r="C35" s="109"/>
      <c r="D35" s="109"/>
      <c r="E35" s="109"/>
      <c r="F35" s="109"/>
      <c r="G35" s="145"/>
    </row>
    <row r="36" spans="1:7" ht="15" x14ac:dyDescent="0.25">
      <c r="A36" s="10" t="s">
        <v>389</v>
      </c>
      <c r="B36" s="109"/>
      <c r="C36" s="109"/>
      <c r="D36" s="109"/>
      <c r="E36" s="109"/>
      <c r="F36" s="109"/>
      <c r="G36" s="145"/>
    </row>
    <row r="37" spans="1:7" ht="15" x14ac:dyDescent="0.25">
      <c r="A37" s="145"/>
      <c r="B37" s="145"/>
      <c r="C37" s="145"/>
      <c r="D37" s="145"/>
      <c r="E37" s="145"/>
      <c r="F37" s="145"/>
      <c r="G37" s="145"/>
    </row>
    <row r="38" spans="1:7" ht="15" x14ac:dyDescent="0.25">
      <c r="A38" s="3"/>
      <c r="B38" s="3"/>
      <c r="C38" s="3"/>
      <c r="D38" s="3"/>
      <c r="E38" s="3"/>
      <c r="F38" s="3"/>
      <c r="G38" s="3"/>
    </row>
    <row r="39" spans="1:7" ht="15" x14ac:dyDescent="0.25">
      <c r="A39" s="145"/>
      <c r="B39" s="145"/>
      <c r="C39" s="145"/>
      <c r="D39" s="145"/>
      <c r="E39" s="145"/>
      <c r="F39" s="12"/>
      <c r="G39" s="145"/>
    </row>
    <row r="40" spans="1:7" ht="15" customHeight="1" x14ac:dyDescent="0.25">
      <c r="A40" s="145"/>
      <c r="B40" s="145"/>
      <c r="C40" s="145"/>
      <c r="D40" s="145"/>
      <c r="E40" s="145"/>
      <c r="F40" s="145"/>
      <c r="G40" s="145"/>
    </row>
    <row r="41" spans="1:7" ht="15" customHeight="1" x14ac:dyDescent="0.25">
      <c r="A41" s="145"/>
      <c r="B41" s="145"/>
      <c r="C41" s="145"/>
      <c r="D41" s="145"/>
      <c r="E41" s="145"/>
      <c r="F41" s="145"/>
      <c r="G41" s="145"/>
    </row>
  </sheetData>
  <hyperlinks>
    <hyperlink ref="A1" location="contents!A1" display="to contents" xr:uid="{00000000-0004-0000-1B00-000000000000}"/>
  </hyperlink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65"/>
  <sheetViews>
    <sheetView workbookViewId="0"/>
  </sheetViews>
  <sheetFormatPr defaultColWidth="11.42578125" defaultRowHeight="12.75" x14ac:dyDescent="0.2"/>
  <cols>
    <col min="1" max="1" width="62.7109375" customWidth="1"/>
    <col min="2" max="26" width="8" customWidth="1"/>
    <col min="27" max="28" width="15.7109375" customWidth="1"/>
    <col min="29" max="62" width="8" customWidth="1"/>
  </cols>
  <sheetData>
    <row r="1" spans="1:61" x14ac:dyDescent="0.2">
      <c r="A1" s="1" t="s">
        <v>452</v>
      </c>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row>
    <row r="2" spans="1:61" x14ac:dyDescent="0.2">
      <c r="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row>
    <row r="3" spans="1:61" ht="34.5" customHeight="1" x14ac:dyDescent="0.25">
      <c r="A3" s="18" t="s">
        <v>479</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row>
    <row r="4" spans="1:61"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row>
    <row r="5" spans="1:61" ht="15" customHeight="1" x14ac:dyDescent="0.25">
      <c r="A5" s="20" t="s">
        <v>0</v>
      </c>
      <c r="AA5" s="3" t="s">
        <v>478</v>
      </c>
      <c r="AB5" s="3" t="s">
        <v>477</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row>
    <row r="6" spans="1:61" ht="15" customHeight="1" x14ac:dyDescent="0.25">
      <c r="A6" s="21" t="s">
        <v>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row>
    <row r="7" spans="1:61" ht="15" customHeight="1" x14ac:dyDescent="0.25">
      <c r="A7" s="3" t="s">
        <v>2</v>
      </c>
      <c r="B7" s="14">
        <v>10.4</v>
      </c>
      <c r="C7" s="14">
        <v>4.7</v>
      </c>
      <c r="D7" s="14">
        <v>7.9</v>
      </c>
      <c r="E7" s="14">
        <v>10.199999999999999</v>
      </c>
      <c r="F7" s="14">
        <v>3.8</v>
      </c>
      <c r="G7" s="14">
        <v>-4.2</v>
      </c>
      <c r="H7" s="14">
        <v>9.3000000000000007</v>
      </c>
      <c r="I7" s="14">
        <v>3.6</v>
      </c>
      <c r="J7" s="14">
        <v>4</v>
      </c>
      <c r="K7" s="14">
        <v>8</v>
      </c>
      <c r="L7" s="14">
        <v>0.7</v>
      </c>
      <c r="M7" s="14">
        <v>0.8</v>
      </c>
      <c r="N7" s="14">
        <v>1.8</v>
      </c>
      <c r="O7" s="14">
        <v>2.2000000000000002</v>
      </c>
      <c r="P7" s="14">
        <v>6.8</v>
      </c>
      <c r="Q7" s="14">
        <v>2.2999999999999998</v>
      </c>
      <c r="R7" s="14">
        <v>4.2</v>
      </c>
      <c r="S7" s="14">
        <v>6.7</v>
      </c>
      <c r="T7" s="14">
        <v>7.8</v>
      </c>
      <c r="U7" s="14">
        <v>8.9</v>
      </c>
      <c r="V7" s="14">
        <v>6.2</v>
      </c>
      <c r="W7" s="14">
        <v>3.6</v>
      </c>
      <c r="X7" s="14">
        <v>4</v>
      </c>
      <c r="Y7" s="14">
        <v>-1.4</v>
      </c>
      <c r="Z7" s="14">
        <v>8</v>
      </c>
      <c r="AA7" s="14">
        <v>8.6</v>
      </c>
      <c r="AB7" s="14"/>
      <c r="AC7" s="14">
        <v>5.4</v>
      </c>
      <c r="AD7" s="14">
        <v>8.8000000000000007</v>
      </c>
      <c r="AE7" s="14">
        <v>7.9</v>
      </c>
      <c r="AF7" s="14">
        <v>5.7</v>
      </c>
      <c r="AG7" s="14">
        <v>12.1</v>
      </c>
      <c r="AH7" s="14">
        <v>0.8</v>
      </c>
      <c r="AI7" s="14">
        <v>1.7</v>
      </c>
      <c r="AJ7" s="14">
        <v>4.0999999999999996</v>
      </c>
      <c r="AK7" s="14">
        <v>8.1999999999999993</v>
      </c>
      <c r="AL7" s="14">
        <v>6.9</v>
      </c>
      <c r="AM7" s="14">
        <v>8.8000000000000007</v>
      </c>
      <c r="AN7" s="14">
        <v>7.6</v>
      </c>
      <c r="AO7" s="14">
        <v>1.8</v>
      </c>
      <c r="AP7" s="14">
        <v>-10.3</v>
      </c>
      <c r="AQ7" s="14">
        <v>10.1</v>
      </c>
      <c r="AR7" s="14">
        <v>5.9</v>
      </c>
      <c r="AS7" s="14">
        <v>1.1000000000000001</v>
      </c>
      <c r="AT7" s="14">
        <v>2.6</v>
      </c>
      <c r="AU7" s="14">
        <v>5.0999999999999996</v>
      </c>
      <c r="AV7" s="14">
        <v>4.2</v>
      </c>
      <c r="AW7" s="14">
        <v>3.8</v>
      </c>
      <c r="AX7" s="14">
        <v>5.5</v>
      </c>
      <c r="AY7" s="14">
        <v>3.9</v>
      </c>
      <c r="AZ7" s="14">
        <v>4.4000000000000004</v>
      </c>
      <c r="BA7" s="14">
        <v>-8.8000000000000007</v>
      </c>
      <c r="BB7" s="14">
        <v>9</v>
      </c>
      <c r="BC7" s="14">
        <v>7.8</v>
      </c>
      <c r="BD7" s="14">
        <v>-0.4</v>
      </c>
      <c r="BE7" s="14">
        <v>1.1000000000000001</v>
      </c>
      <c r="BF7" s="14">
        <v>2.8</v>
      </c>
      <c r="BG7" s="14">
        <v>2.7</v>
      </c>
      <c r="BH7" s="14">
        <v>2.2999999999999998</v>
      </c>
      <c r="BI7" s="14">
        <v>2.2999999999999998</v>
      </c>
    </row>
    <row r="8" spans="1:61" ht="15" customHeight="1" x14ac:dyDescent="0.25">
      <c r="A8" s="3" t="s">
        <v>3</v>
      </c>
      <c r="B8" s="14">
        <v>5.7</v>
      </c>
      <c r="C8" s="14">
        <v>2.9</v>
      </c>
      <c r="D8" s="14">
        <v>-0.7</v>
      </c>
      <c r="E8" s="14">
        <v>1.7</v>
      </c>
      <c r="F8" s="14">
        <v>18</v>
      </c>
      <c r="G8" s="14">
        <v>2.7</v>
      </c>
      <c r="H8" s="14">
        <v>5.5</v>
      </c>
      <c r="I8" s="14">
        <v>-1.1000000000000001</v>
      </c>
      <c r="J8" s="14">
        <v>-1.8</v>
      </c>
      <c r="K8" s="14">
        <v>3</v>
      </c>
      <c r="L8" s="14">
        <v>10.8</v>
      </c>
      <c r="M8" s="14">
        <v>20.5</v>
      </c>
      <c r="N8" s="14">
        <v>2.7</v>
      </c>
      <c r="O8" s="14">
        <v>2.9</v>
      </c>
      <c r="P8" s="14">
        <v>8.9</v>
      </c>
      <c r="Q8" s="14">
        <v>3.1</v>
      </c>
      <c r="R8" s="14">
        <v>-15.3</v>
      </c>
      <c r="S8" s="14">
        <v>-9.5</v>
      </c>
      <c r="T8" s="14">
        <v>2.9</v>
      </c>
      <c r="U8" s="14">
        <v>7.9</v>
      </c>
      <c r="V8" s="14">
        <v>-6.7</v>
      </c>
      <c r="W8" s="14">
        <v>1.8</v>
      </c>
      <c r="X8" s="14">
        <v>-3.5</v>
      </c>
      <c r="Y8" s="14">
        <v>0</v>
      </c>
      <c r="Z8" s="14">
        <v>1.5</v>
      </c>
      <c r="AA8" s="14">
        <v>-3.5</v>
      </c>
      <c r="AB8" s="14"/>
      <c r="AC8" s="14">
        <v>2.4</v>
      </c>
      <c r="AD8" s="14">
        <v>8.5</v>
      </c>
      <c r="AE8" s="14">
        <v>-3.1</v>
      </c>
      <c r="AF8" s="14">
        <v>2</v>
      </c>
      <c r="AG8" s="14">
        <v>11.7</v>
      </c>
      <c r="AH8" s="14">
        <v>-1.2</v>
      </c>
      <c r="AI8" s="14">
        <v>-4.5999999999999996</v>
      </c>
      <c r="AJ8" s="14">
        <v>-8.3000000000000007</v>
      </c>
      <c r="AK8" s="14">
        <v>-1.4</v>
      </c>
      <c r="AL8" s="14">
        <v>2.8</v>
      </c>
      <c r="AM8" s="14">
        <v>0.8</v>
      </c>
      <c r="AN8" s="14">
        <v>-1.8</v>
      </c>
      <c r="AO8" s="14">
        <v>-1.6</v>
      </c>
      <c r="AP8" s="14">
        <v>-1.2</v>
      </c>
      <c r="AQ8" s="14">
        <v>5.5</v>
      </c>
      <c r="AR8" s="14">
        <v>-0.3</v>
      </c>
      <c r="AS8" s="14">
        <v>5.8</v>
      </c>
      <c r="AT8" s="14">
        <v>-2.6</v>
      </c>
      <c r="AU8" s="14">
        <v>-0.1</v>
      </c>
      <c r="AV8" s="14">
        <v>10</v>
      </c>
      <c r="AW8" s="14">
        <v>-2.7</v>
      </c>
      <c r="AX8" s="14">
        <v>0</v>
      </c>
      <c r="AY8" s="14">
        <v>-1.3</v>
      </c>
      <c r="AZ8" s="14">
        <v>3.4</v>
      </c>
      <c r="BA8" s="14">
        <v>-1.2</v>
      </c>
      <c r="BB8" s="14">
        <v>6.8</v>
      </c>
      <c r="BC8" s="14">
        <v>15.2</v>
      </c>
      <c r="BD8" s="14">
        <v>-1.9</v>
      </c>
      <c r="BE8" s="14">
        <v>1.1000000000000001</v>
      </c>
      <c r="BF8" s="14">
        <v>1.6</v>
      </c>
      <c r="BG8" s="14">
        <v>1.4</v>
      </c>
      <c r="BH8" s="14">
        <v>1.3</v>
      </c>
      <c r="BI8" s="14">
        <v>1.2</v>
      </c>
    </row>
    <row r="9" spans="1:61" ht="15" customHeight="1" x14ac:dyDescent="0.25">
      <c r="A9" s="3" t="s">
        <v>208</v>
      </c>
      <c r="B9" s="14">
        <v>2.1</v>
      </c>
      <c r="C9" s="14">
        <v>2.8</v>
      </c>
      <c r="D9" s="14">
        <v>3.1</v>
      </c>
      <c r="E9" s="14">
        <v>3.6</v>
      </c>
      <c r="F9" s="14">
        <v>12.2</v>
      </c>
      <c r="G9" s="14">
        <v>11.2</v>
      </c>
      <c r="H9" s="14">
        <v>12.6</v>
      </c>
      <c r="I9" s="14">
        <v>13.7</v>
      </c>
      <c r="J9" s="14">
        <v>13.8</v>
      </c>
      <c r="K9" s="14">
        <v>31.5</v>
      </c>
      <c r="L9" s="14">
        <v>37.5</v>
      </c>
      <c r="M9" s="14">
        <v>36.1</v>
      </c>
      <c r="N9" s="14">
        <v>33.200000000000003</v>
      </c>
      <c r="O9" s="14">
        <v>29.7</v>
      </c>
      <c r="P9" s="14">
        <v>28.6</v>
      </c>
      <c r="Q9" s="14">
        <v>27.6</v>
      </c>
      <c r="R9" s="14">
        <v>14</v>
      </c>
      <c r="S9" s="14">
        <v>18</v>
      </c>
      <c r="T9" s="14">
        <v>14.4</v>
      </c>
      <c r="U9" s="14">
        <v>17.3</v>
      </c>
      <c r="V9" s="14">
        <v>22.6</v>
      </c>
      <c r="W9" s="14">
        <v>18.600000000000001</v>
      </c>
      <c r="X9" s="14">
        <v>18.600000000000001</v>
      </c>
      <c r="Y9" s="14">
        <v>16.2</v>
      </c>
      <c r="Z9" s="14">
        <v>15.6</v>
      </c>
      <c r="AA9" s="14">
        <v>16.899999999999999</v>
      </c>
      <c r="AB9" s="14">
        <v>16.7</v>
      </c>
      <c r="AC9" s="14">
        <v>19.600000000000001</v>
      </c>
      <c r="AD9" s="14">
        <v>18.7</v>
      </c>
      <c r="AE9" s="14">
        <v>12.5</v>
      </c>
      <c r="AF9" s="14">
        <v>17.5</v>
      </c>
      <c r="AG9" s="14">
        <v>27.4</v>
      </c>
      <c r="AH9" s="14">
        <v>23.7</v>
      </c>
      <c r="AI9" s="14">
        <v>24.5</v>
      </c>
      <c r="AJ9" s="14">
        <v>28</v>
      </c>
      <c r="AK9" s="14">
        <v>36.1</v>
      </c>
      <c r="AL9" s="14">
        <v>52.2</v>
      </c>
      <c r="AM9" s="14">
        <v>63.8</v>
      </c>
      <c r="AN9" s="14">
        <v>71</v>
      </c>
      <c r="AO9" s="14">
        <v>96.3</v>
      </c>
      <c r="AP9" s="14">
        <v>62.2</v>
      </c>
      <c r="AQ9" s="14">
        <v>79.3</v>
      </c>
      <c r="AR9" s="14">
        <v>109.2</v>
      </c>
      <c r="AS9" s="14">
        <v>111.1</v>
      </c>
      <c r="AT9" s="14">
        <v>107.8</v>
      </c>
      <c r="AU9" s="14">
        <v>98.4</v>
      </c>
      <c r="AV9" s="14">
        <v>52.4</v>
      </c>
      <c r="AW9" s="14">
        <v>43.6</v>
      </c>
      <c r="AX9" s="14">
        <v>54.3</v>
      </c>
      <c r="AY9" s="14">
        <v>71</v>
      </c>
      <c r="AZ9" s="14">
        <v>64.400000000000006</v>
      </c>
      <c r="BA9" s="14">
        <v>41.8</v>
      </c>
      <c r="BB9" s="14">
        <v>70.7</v>
      </c>
      <c r="BC9" s="14">
        <v>100.8</v>
      </c>
      <c r="BD9" s="14">
        <v>82.5</v>
      </c>
      <c r="BE9" s="14">
        <v>83</v>
      </c>
      <c r="BF9" s="14">
        <v>77.2</v>
      </c>
      <c r="BG9" s="14">
        <v>73.900000000000006</v>
      </c>
      <c r="BH9" s="14">
        <v>71.8</v>
      </c>
      <c r="BI9" s="14">
        <v>70.400000000000006</v>
      </c>
    </row>
    <row r="10" spans="1:61" ht="15" customHeight="1" x14ac:dyDescent="0.25">
      <c r="A10" s="3" t="s">
        <v>209</v>
      </c>
      <c r="B10" s="15">
        <v>0.61</v>
      </c>
      <c r="C10" s="15">
        <v>0.63</v>
      </c>
      <c r="D10" s="15">
        <v>0.69</v>
      </c>
      <c r="E10" s="15">
        <v>0.79</v>
      </c>
      <c r="F10" s="15">
        <v>0.82</v>
      </c>
      <c r="G10" s="15">
        <v>0.87</v>
      </c>
      <c r="H10" s="15">
        <v>0.83</v>
      </c>
      <c r="I10" s="15">
        <v>0.9</v>
      </c>
      <c r="J10" s="15">
        <v>1.02</v>
      </c>
      <c r="K10" s="15">
        <v>1.1000000000000001</v>
      </c>
      <c r="L10" s="15">
        <v>1.1100000000000001</v>
      </c>
      <c r="M10" s="15">
        <v>0.89</v>
      </c>
      <c r="N10" s="15">
        <v>0.83</v>
      </c>
      <c r="O10" s="15">
        <v>0.77</v>
      </c>
      <c r="P10" s="15">
        <v>0.69</v>
      </c>
      <c r="Q10" s="15">
        <v>0.67</v>
      </c>
      <c r="R10" s="15">
        <v>0.9</v>
      </c>
      <c r="S10" s="15">
        <v>1.0900000000000001</v>
      </c>
      <c r="T10" s="15">
        <v>1.1200000000000001</v>
      </c>
      <c r="U10" s="15">
        <v>1.04</v>
      </c>
      <c r="V10" s="15">
        <v>1.21</v>
      </c>
      <c r="W10" s="15">
        <v>1.18</v>
      </c>
      <c r="X10" s="15">
        <v>1.26</v>
      </c>
      <c r="Y10" s="15">
        <v>1.19</v>
      </c>
      <c r="Z10" s="15">
        <v>1.21</v>
      </c>
      <c r="AA10" s="15">
        <v>1.37</v>
      </c>
      <c r="AB10" s="15">
        <v>1.37</v>
      </c>
      <c r="AC10" s="15">
        <v>1.31</v>
      </c>
      <c r="AD10" s="15">
        <v>1.1299999999999999</v>
      </c>
      <c r="AE10" s="15">
        <v>1.1100000000000001</v>
      </c>
      <c r="AF10" s="15">
        <v>1.07</v>
      </c>
      <c r="AG10" s="15">
        <v>0.92</v>
      </c>
      <c r="AH10" s="15">
        <v>0.9</v>
      </c>
      <c r="AI10" s="15">
        <v>0.94</v>
      </c>
      <c r="AJ10" s="15">
        <v>1.1299999999999999</v>
      </c>
      <c r="AK10" s="15">
        <v>1.24</v>
      </c>
      <c r="AL10" s="15">
        <v>1.24</v>
      </c>
      <c r="AM10" s="15">
        <v>1.26</v>
      </c>
      <c r="AN10" s="15">
        <v>1.37</v>
      </c>
      <c r="AO10" s="15">
        <v>1.47</v>
      </c>
      <c r="AP10" s="15">
        <v>1.39</v>
      </c>
      <c r="AQ10" s="15">
        <v>1.33</v>
      </c>
      <c r="AR10" s="15">
        <v>1.39</v>
      </c>
      <c r="AS10" s="15">
        <v>1.29</v>
      </c>
      <c r="AT10" s="15">
        <v>1.33</v>
      </c>
      <c r="AU10" s="15">
        <v>1.33</v>
      </c>
      <c r="AV10" s="15">
        <v>1.1100000000000001</v>
      </c>
      <c r="AW10" s="15">
        <v>1.1100000000000001</v>
      </c>
      <c r="AX10" s="15">
        <v>1.1299999999999999</v>
      </c>
      <c r="AY10" s="15">
        <v>1.18</v>
      </c>
      <c r="AZ10" s="15">
        <v>1.1200000000000001</v>
      </c>
      <c r="BA10" s="15">
        <v>1.1399999999999999</v>
      </c>
      <c r="BB10" s="15">
        <v>1.18</v>
      </c>
      <c r="BC10" s="15">
        <v>1.05</v>
      </c>
      <c r="BD10" s="15">
        <v>1.08</v>
      </c>
      <c r="BE10" s="15">
        <v>1.08</v>
      </c>
      <c r="BF10" s="15">
        <v>1.1000000000000001</v>
      </c>
      <c r="BG10" s="15">
        <v>1.1200000000000001</v>
      </c>
      <c r="BH10" s="15">
        <v>1.1399999999999999</v>
      </c>
      <c r="BI10" s="15">
        <v>1.1599999999999999</v>
      </c>
    </row>
    <row r="11" spans="1:61" ht="15" customHeight="1" x14ac:dyDescent="0.25">
      <c r="A11" s="3" t="s">
        <v>4</v>
      </c>
      <c r="B11" s="14">
        <v>8</v>
      </c>
      <c r="C11" s="14">
        <v>7.6</v>
      </c>
      <c r="D11" s="14">
        <v>7.4</v>
      </c>
      <c r="E11" s="14">
        <v>7.9</v>
      </c>
      <c r="F11" s="14">
        <v>9.8000000000000007</v>
      </c>
      <c r="G11" s="14">
        <v>8.8000000000000007</v>
      </c>
      <c r="H11" s="14">
        <v>9</v>
      </c>
      <c r="I11" s="14">
        <v>8.1</v>
      </c>
      <c r="J11" s="14">
        <v>7.7</v>
      </c>
      <c r="K11" s="14">
        <v>8.8000000000000007</v>
      </c>
      <c r="L11" s="14">
        <v>10.1</v>
      </c>
      <c r="M11" s="14">
        <v>11.5</v>
      </c>
      <c r="N11" s="14">
        <v>9.9</v>
      </c>
      <c r="O11" s="14">
        <v>8.1999999999999993</v>
      </c>
      <c r="P11" s="14">
        <v>8.1</v>
      </c>
      <c r="Q11" s="14">
        <v>7.3</v>
      </c>
      <c r="R11" s="14">
        <v>6.4</v>
      </c>
      <c r="S11" s="14">
        <v>6.4</v>
      </c>
      <c r="T11" s="14">
        <v>6.4</v>
      </c>
      <c r="U11" s="14">
        <v>7.2</v>
      </c>
      <c r="V11" s="14">
        <v>8.9</v>
      </c>
      <c r="W11" s="14">
        <v>8.6999999999999993</v>
      </c>
      <c r="X11" s="14">
        <v>8.1</v>
      </c>
      <c r="Y11" s="14">
        <v>6.4</v>
      </c>
      <c r="Z11" s="14">
        <v>6.9</v>
      </c>
      <c r="AA11" s="14">
        <v>6.9</v>
      </c>
      <c r="AB11" s="14">
        <v>6.9</v>
      </c>
      <c r="AC11" s="14">
        <v>6.1</v>
      </c>
      <c r="AD11" s="14">
        <v>5.6</v>
      </c>
      <c r="AE11" s="14">
        <v>4.5999999999999996</v>
      </c>
      <c r="AF11" s="14">
        <v>4.5999999999999996</v>
      </c>
      <c r="AG11" s="14">
        <v>5.4</v>
      </c>
      <c r="AH11" s="14">
        <v>5</v>
      </c>
      <c r="AI11" s="14">
        <v>4.9000000000000004</v>
      </c>
      <c r="AJ11" s="14">
        <v>4.0999999999999996</v>
      </c>
      <c r="AK11" s="14">
        <v>4.0999999999999996</v>
      </c>
      <c r="AL11" s="14">
        <v>3.4</v>
      </c>
      <c r="AM11" s="14">
        <v>3.8</v>
      </c>
      <c r="AN11" s="14">
        <v>4.3</v>
      </c>
      <c r="AO11" s="14">
        <v>4.2</v>
      </c>
      <c r="AP11" s="14">
        <v>3.7</v>
      </c>
      <c r="AQ11" s="14">
        <v>3</v>
      </c>
      <c r="AR11" s="14">
        <v>3</v>
      </c>
      <c r="AS11" s="14">
        <v>1.9</v>
      </c>
      <c r="AT11" s="14">
        <v>2</v>
      </c>
      <c r="AU11" s="14">
        <v>1.5</v>
      </c>
      <c r="AV11" s="14">
        <v>0.7</v>
      </c>
      <c r="AW11" s="14">
        <v>0.3</v>
      </c>
      <c r="AX11" s="14">
        <v>0.5</v>
      </c>
      <c r="AY11" s="14">
        <v>0.6</v>
      </c>
      <c r="AZ11" s="14">
        <v>-0.1</v>
      </c>
      <c r="BA11" s="14">
        <v>-0.3</v>
      </c>
      <c r="BB11" s="14">
        <v>-0.2</v>
      </c>
      <c r="BC11" s="14">
        <v>1.5</v>
      </c>
      <c r="BD11" s="14">
        <v>2.8</v>
      </c>
      <c r="BE11" s="14">
        <v>2.7</v>
      </c>
      <c r="BF11" s="14">
        <v>2.7</v>
      </c>
      <c r="BG11" s="14">
        <v>2.7</v>
      </c>
      <c r="BH11" s="14">
        <v>2.7</v>
      </c>
      <c r="BI11" s="14">
        <v>2.7</v>
      </c>
    </row>
    <row r="12" spans="1:61" ht="15" customHeight="1" x14ac:dyDescent="0.2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row>
    <row r="13" spans="1:61" ht="15" customHeight="1" x14ac:dyDescent="0.25">
      <c r="A13" s="21" t="s">
        <v>5</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row>
    <row r="14" spans="1:61" ht="15" customHeight="1" x14ac:dyDescent="0.25">
      <c r="A14" s="3" t="s">
        <v>6</v>
      </c>
      <c r="B14" s="14">
        <v>6.1</v>
      </c>
      <c r="C14" s="14">
        <v>4.5</v>
      </c>
      <c r="D14" s="14">
        <v>3.7</v>
      </c>
      <c r="E14" s="14">
        <v>5.3</v>
      </c>
      <c r="F14" s="14">
        <v>3.3</v>
      </c>
      <c r="G14" s="14">
        <v>0.2</v>
      </c>
      <c r="H14" s="14">
        <v>4.3</v>
      </c>
      <c r="I14" s="14">
        <v>2.2000000000000002</v>
      </c>
      <c r="J14" s="14">
        <v>2.8</v>
      </c>
      <c r="K14" s="14">
        <v>2.1</v>
      </c>
      <c r="L14" s="14">
        <v>1.3</v>
      </c>
      <c r="M14" s="14">
        <v>-0.9</v>
      </c>
      <c r="N14" s="14">
        <v>-1.3</v>
      </c>
      <c r="O14" s="14">
        <v>2</v>
      </c>
      <c r="P14" s="14">
        <v>3</v>
      </c>
      <c r="Q14" s="14">
        <v>2.7</v>
      </c>
      <c r="R14" s="14">
        <v>2.8</v>
      </c>
      <c r="S14" s="14">
        <v>2</v>
      </c>
      <c r="T14" s="14">
        <v>3.3</v>
      </c>
      <c r="U14" s="14">
        <v>4.5999999999999996</v>
      </c>
      <c r="V14" s="14">
        <v>3.9</v>
      </c>
      <c r="W14" s="14">
        <v>2.5</v>
      </c>
      <c r="X14" s="14">
        <v>1.9</v>
      </c>
      <c r="Y14" s="14">
        <v>1.2</v>
      </c>
      <c r="Z14" s="14">
        <v>3</v>
      </c>
      <c r="AA14" s="14">
        <v>3.1</v>
      </c>
      <c r="AB14" s="14"/>
      <c r="AC14" s="14">
        <v>3.4</v>
      </c>
      <c r="AD14" s="14">
        <v>4.2</v>
      </c>
      <c r="AE14" s="14">
        <v>4.5999999999999996</v>
      </c>
      <c r="AF14" s="14">
        <v>5</v>
      </c>
      <c r="AG14" s="14">
        <v>4.2</v>
      </c>
      <c r="AH14" s="14">
        <v>2.2999999999999998</v>
      </c>
      <c r="AI14" s="14">
        <v>0.2</v>
      </c>
      <c r="AJ14" s="14">
        <v>0.1</v>
      </c>
      <c r="AK14" s="14">
        <v>2</v>
      </c>
      <c r="AL14" s="14">
        <v>2</v>
      </c>
      <c r="AM14" s="14">
        <v>3.5</v>
      </c>
      <c r="AN14" s="14">
        <v>3.9</v>
      </c>
      <c r="AO14" s="14">
        <v>2.1</v>
      </c>
      <c r="AP14" s="14">
        <v>-3.7</v>
      </c>
      <c r="AQ14" s="14">
        <v>1.3</v>
      </c>
      <c r="AR14" s="14">
        <v>1.8</v>
      </c>
      <c r="AS14" s="14">
        <v>-1</v>
      </c>
      <c r="AT14" s="14">
        <v>0</v>
      </c>
      <c r="AU14" s="14">
        <v>1.6</v>
      </c>
      <c r="AV14" s="14">
        <v>2.1</v>
      </c>
      <c r="AW14" s="14">
        <v>2.4</v>
      </c>
      <c r="AX14" s="14">
        <v>2.8</v>
      </c>
      <c r="AY14" s="14">
        <v>2.2999999999999998</v>
      </c>
      <c r="AZ14" s="14">
        <v>2.2999999999999998</v>
      </c>
      <c r="BA14" s="14">
        <v>-3.9</v>
      </c>
      <c r="BB14" s="14">
        <v>6.3</v>
      </c>
      <c r="BC14" s="14">
        <v>5</v>
      </c>
      <c r="BD14" s="14">
        <v>0.1</v>
      </c>
      <c r="BE14" s="14">
        <v>0.6</v>
      </c>
      <c r="BF14" s="14">
        <v>1.5</v>
      </c>
      <c r="BG14" s="14">
        <v>1.5</v>
      </c>
      <c r="BH14" s="14">
        <v>1.4</v>
      </c>
      <c r="BI14" s="14">
        <v>1.1000000000000001</v>
      </c>
    </row>
    <row r="15" spans="1:61" ht="15" customHeight="1" x14ac:dyDescent="0.25">
      <c r="A15" s="3" t="s">
        <v>7</v>
      </c>
      <c r="B15" s="14">
        <v>6.4</v>
      </c>
      <c r="C15" s="14">
        <v>2.5</v>
      </c>
      <c r="D15" s="14">
        <v>3.3</v>
      </c>
      <c r="E15" s="14">
        <v>5</v>
      </c>
      <c r="F15" s="14">
        <v>2.4</v>
      </c>
      <c r="G15" s="14">
        <v>2.9</v>
      </c>
      <c r="H15" s="14">
        <v>4.8</v>
      </c>
      <c r="I15" s="14">
        <v>3.2</v>
      </c>
      <c r="J15" s="14">
        <v>3.8</v>
      </c>
      <c r="K15" s="14">
        <v>2.2000000000000002</v>
      </c>
      <c r="L15" s="14">
        <v>0.9</v>
      </c>
      <c r="M15" s="14">
        <v>-2</v>
      </c>
      <c r="N15" s="14">
        <v>-0.9</v>
      </c>
      <c r="O15" s="14">
        <v>1.2</v>
      </c>
      <c r="P15" s="14">
        <v>0.5</v>
      </c>
      <c r="Q15" s="14">
        <v>1.4</v>
      </c>
      <c r="R15" s="14">
        <v>2.6</v>
      </c>
      <c r="S15" s="14">
        <v>2.2000000000000002</v>
      </c>
      <c r="T15" s="14">
        <v>1.7</v>
      </c>
      <c r="U15" s="14">
        <v>3.4</v>
      </c>
      <c r="V15" s="14">
        <v>3.7</v>
      </c>
      <c r="W15" s="14">
        <v>3</v>
      </c>
      <c r="X15" s="14">
        <v>0.9</v>
      </c>
      <c r="Y15" s="14">
        <v>0.8</v>
      </c>
      <c r="Z15" s="14">
        <v>2</v>
      </c>
      <c r="AA15" s="14">
        <v>2.7</v>
      </c>
      <c r="AB15" s="14"/>
      <c r="AC15" s="14">
        <v>4.9000000000000004</v>
      </c>
      <c r="AD15" s="14">
        <v>4.0999999999999996</v>
      </c>
      <c r="AE15" s="14">
        <v>5.7</v>
      </c>
      <c r="AF15" s="14">
        <v>6</v>
      </c>
      <c r="AG15" s="14">
        <v>3.7</v>
      </c>
      <c r="AH15" s="14">
        <v>2.1</v>
      </c>
      <c r="AI15" s="14">
        <v>1.2</v>
      </c>
      <c r="AJ15" s="14">
        <v>-0.1</v>
      </c>
      <c r="AK15" s="14">
        <v>0.8</v>
      </c>
      <c r="AL15" s="14">
        <v>0.9</v>
      </c>
      <c r="AM15" s="14">
        <v>-0.2</v>
      </c>
      <c r="AN15" s="14">
        <v>1.8</v>
      </c>
      <c r="AO15" s="14">
        <v>0.8</v>
      </c>
      <c r="AP15" s="14">
        <v>-2</v>
      </c>
      <c r="AQ15" s="14">
        <v>0.1</v>
      </c>
      <c r="AR15" s="14">
        <v>0.4</v>
      </c>
      <c r="AS15" s="14">
        <v>-0.8</v>
      </c>
      <c r="AT15" s="14">
        <v>-0.6</v>
      </c>
      <c r="AU15" s="14">
        <v>0.7</v>
      </c>
      <c r="AV15" s="14">
        <v>2.2000000000000002</v>
      </c>
      <c r="AW15" s="14">
        <v>1.3</v>
      </c>
      <c r="AX15" s="14">
        <v>2.2000000000000002</v>
      </c>
      <c r="AY15" s="14">
        <v>2.4</v>
      </c>
      <c r="AZ15" s="14">
        <v>1</v>
      </c>
      <c r="BA15" s="14">
        <v>-6.1</v>
      </c>
      <c r="BB15" s="14">
        <v>4.5</v>
      </c>
      <c r="BC15" s="14">
        <v>6.9</v>
      </c>
      <c r="BD15" s="14">
        <v>0.8</v>
      </c>
      <c r="BE15" s="14">
        <v>0.7</v>
      </c>
      <c r="BF15" s="14">
        <v>2.7</v>
      </c>
      <c r="BG15" s="14">
        <v>2.1</v>
      </c>
      <c r="BH15" s="14">
        <v>1.5</v>
      </c>
      <c r="BI15" s="14">
        <v>1.2</v>
      </c>
    </row>
    <row r="16" spans="1:61" ht="15" customHeight="1" x14ac:dyDescent="0.25">
      <c r="A16" s="3" t="s">
        <v>8</v>
      </c>
      <c r="B16" s="14">
        <v>5.5</v>
      </c>
      <c r="C16" s="14">
        <v>6.3</v>
      </c>
      <c r="D16" s="14">
        <v>4.4000000000000004</v>
      </c>
      <c r="E16" s="14">
        <v>2.8</v>
      </c>
      <c r="F16" s="14">
        <v>4.5</v>
      </c>
      <c r="G16" s="14">
        <v>4.5</v>
      </c>
      <c r="H16" s="14">
        <v>3.4</v>
      </c>
      <c r="I16" s="14">
        <v>4.5999999999999996</v>
      </c>
      <c r="J16" s="14">
        <v>3</v>
      </c>
      <c r="K16" s="14">
        <v>3.4</v>
      </c>
      <c r="L16" s="14">
        <v>2.6</v>
      </c>
      <c r="M16" s="14">
        <v>2.7</v>
      </c>
      <c r="N16" s="14">
        <v>1.4</v>
      </c>
      <c r="O16" s="14">
        <v>2.2000000000000002</v>
      </c>
      <c r="P16" s="14">
        <v>0.1</v>
      </c>
      <c r="Q16" s="14">
        <v>4</v>
      </c>
      <c r="R16" s="14">
        <v>1.5</v>
      </c>
      <c r="S16" s="14">
        <v>3.3</v>
      </c>
      <c r="T16" s="14">
        <v>1.1000000000000001</v>
      </c>
      <c r="U16" s="14">
        <v>1.5</v>
      </c>
      <c r="V16" s="14">
        <v>1.8</v>
      </c>
      <c r="W16" s="14">
        <v>2.4</v>
      </c>
      <c r="X16" s="14">
        <v>2.4</v>
      </c>
      <c r="Y16" s="14">
        <v>2.8</v>
      </c>
      <c r="Z16" s="14">
        <v>2.7</v>
      </c>
      <c r="AA16" s="14">
        <v>2.2000000000000002</v>
      </c>
      <c r="AB16" s="14"/>
      <c r="AC16" s="14">
        <v>-1.4</v>
      </c>
      <c r="AD16" s="14">
        <v>2.8</v>
      </c>
      <c r="AE16" s="14">
        <v>3.7</v>
      </c>
      <c r="AF16" s="14">
        <v>2.4</v>
      </c>
      <c r="AG16" s="14">
        <v>3.6</v>
      </c>
      <c r="AH16" s="14">
        <v>4.2</v>
      </c>
      <c r="AI16" s="14">
        <v>4.4000000000000004</v>
      </c>
      <c r="AJ16" s="14">
        <v>2.9</v>
      </c>
      <c r="AK16" s="14">
        <v>-0.1</v>
      </c>
      <c r="AL16" s="14">
        <v>1.3</v>
      </c>
      <c r="AM16" s="14">
        <v>8.3000000000000007</v>
      </c>
      <c r="AN16" s="14">
        <v>3.2</v>
      </c>
      <c r="AO16" s="14">
        <v>3</v>
      </c>
      <c r="AP16" s="14">
        <v>4.9000000000000004</v>
      </c>
      <c r="AQ16" s="14">
        <v>1</v>
      </c>
      <c r="AR16" s="14">
        <v>-0.3</v>
      </c>
      <c r="AS16" s="14">
        <v>-1.1000000000000001</v>
      </c>
      <c r="AT16" s="14">
        <v>-0.1</v>
      </c>
      <c r="AU16" s="14">
        <v>0.8</v>
      </c>
      <c r="AV16" s="14">
        <v>-0.2</v>
      </c>
      <c r="AW16" s="14">
        <v>1.4</v>
      </c>
      <c r="AX16" s="14">
        <v>1.3</v>
      </c>
      <c r="AY16" s="14">
        <v>1.7</v>
      </c>
      <c r="AZ16" s="14">
        <v>2.8</v>
      </c>
      <c r="BA16" s="14">
        <v>1.6</v>
      </c>
      <c r="BB16" s="14">
        <v>4.7</v>
      </c>
      <c r="BC16" s="14">
        <v>1.3</v>
      </c>
      <c r="BD16" s="14">
        <v>2.9</v>
      </c>
      <c r="BE16" s="14">
        <v>2.5</v>
      </c>
      <c r="BF16" s="14">
        <v>1.3</v>
      </c>
      <c r="BG16" s="14">
        <v>2</v>
      </c>
      <c r="BH16" s="14">
        <v>1.9</v>
      </c>
      <c r="BI16" s="14">
        <v>1.2</v>
      </c>
    </row>
    <row r="17" spans="1:61" ht="15" customHeight="1" x14ac:dyDescent="0.25">
      <c r="A17" s="3" t="s">
        <v>9</v>
      </c>
      <c r="B17" s="14">
        <v>6.9</v>
      </c>
      <c r="C17" s="14">
        <v>0.2</v>
      </c>
      <c r="D17" s="14">
        <v>-6.1</v>
      </c>
      <c r="E17" s="14">
        <v>2.4</v>
      </c>
      <c r="F17" s="14">
        <v>0.7</v>
      </c>
      <c r="G17" s="14">
        <v>-6.9</v>
      </c>
      <c r="H17" s="14">
        <v>2</v>
      </c>
      <c r="I17" s="14">
        <v>4.8</v>
      </c>
      <c r="J17" s="14">
        <v>2.1</v>
      </c>
      <c r="K17" s="14">
        <v>-1.9</v>
      </c>
      <c r="L17" s="14">
        <v>3.7</v>
      </c>
      <c r="M17" s="14">
        <v>-13.3</v>
      </c>
      <c r="N17" s="14">
        <v>-2.6</v>
      </c>
      <c r="O17" s="14">
        <v>5.0999999999999996</v>
      </c>
      <c r="P17" s="14">
        <v>8.6</v>
      </c>
      <c r="Q17" s="14">
        <v>7.1</v>
      </c>
      <c r="R17" s="14">
        <v>9.9</v>
      </c>
      <c r="S17" s="14">
        <v>-3.3</v>
      </c>
      <c r="T17" s="14">
        <v>5.9</v>
      </c>
      <c r="U17" s="14">
        <v>10.3</v>
      </c>
      <c r="V17" s="14">
        <v>2.4</v>
      </c>
      <c r="W17" s="14">
        <v>0.9</v>
      </c>
      <c r="X17" s="14">
        <v>1.7</v>
      </c>
      <c r="Y17" s="14">
        <v>-6.5</v>
      </c>
      <c r="Z17" s="14">
        <v>5.4</v>
      </c>
      <c r="AA17" s="14">
        <v>4.0999999999999996</v>
      </c>
      <c r="AB17" s="14"/>
      <c r="AC17" s="14">
        <v>7.7</v>
      </c>
      <c r="AD17" s="14">
        <v>7</v>
      </c>
      <c r="AE17" s="14">
        <v>6.8</v>
      </c>
      <c r="AF17" s="14">
        <v>6.1</v>
      </c>
      <c r="AG17" s="14">
        <v>2</v>
      </c>
      <c r="AH17" s="14">
        <v>4.0999999999999996</v>
      </c>
      <c r="AI17" s="14">
        <v>-6.3</v>
      </c>
      <c r="AJ17" s="14">
        <v>-2</v>
      </c>
      <c r="AK17" s="14">
        <v>0.9</v>
      </c>
      <c r="AL17" s="14">
        <v>3.5</v>
      </c>
      <c r="AM17" s="14">
        <v>6.6</v>
      </c>
      <c r="AN17" s="14">
        <v>15.1</v>
      </c>
      <c r="AO17" s="14">
        <v>-2.2999999999999998</v>
      </c>
      <c r="AP17" s="14">
        <v>-11.8</v>
      </c>
      <c r="AQ17" s="14">
        <v>-2.1</v>
      </c>
      <c r="AR17" s="14">
        <v>2.7</v>
      </c>
      <c r="AS17" s="14">
        <v>-6</v>
      </c>
      <c r="AT17" s="14">
        <v>-0.6</v>
      </c>
      <c r="AU17" s="14">
        <v>-1.4</v>
      </c>
      <c r="AV17" s="14">
        <v>29.2</v>
      </c>
      <c r="AW17" s="14">
        <v>-8.5</v>
      </c>
      <c r="AX17" s="14">
        <v>6</v>
      </c>
      <c r="AY17" s="14">
        <v>3.4</v>
      </c>
      <c r="AZ17" s="14">
        <v>8.9</v>
      </c>
      <c r="BA17" s="14">
        <v>-6.5</v>
      </c>
      <c r="BB17" s="14">
        <v>10.5</v>
      </c>
      <c r="BC17" s="14">
        <v>5.6</v>
      </c>
      <c r="BD17" s="14">
        <v>-9.1</v>
      </c>
      <c r="BE17" s="14">
        <v>-3.2</v>
      </c>
      <c r="BF17" s="14">
        <v>3.7</v>
      </c>
      <c r="BG17" s="14">
        <v>3.8</v>
      </c>
      <c r="BH17" s="14">
        <v>2.9</v>
      </c>
      <c r="BI17" s="14">
        <v>2.7</v>
      </c>
    </row>
    <row r="18" spans="1:61" ht="15" customHeight="1" x14ac:dyDescent="0.25">
      <c r="A18" s="3" t="s">
        <v>10</v>
      </c>
      <c r="B18" s="14">
        <v>13.1</v>
      </c>
      <c r="C18" s="14">
        <v>9.1999999999999993</v>
      </c>
      <c r="D18" s="14">
        <v>9.6999999999999993</v>
      </c>
      <c r="E18" s="14">
        <v>12</v>
      </c>
      <c r="F18" s="14">
        <v>2.7</v>
      </c>
      <c r="G18" s="14">
        <v>-3.8</v>
      </c>
      <c r="H18" s="14">
        <v>9.6999999999999993</v>
      </c>
      <c r="I18" s="14">
        <v>-1</v>
      </c>
      <c r="J18" s="14">
        <v>2.5</v>
      </c>
      <c r="K18" s="14">
        <v>8.1999999999999993</v>
      </c>
      <c r="L18" s="14">
        <v>0.9</v>
      </c>
      <c r="M18" s="14">
        <v>2.8</v>
      </c>
      <c r="N18" s="14">
        <v>-1.8</v>
      </c>
      <c r="O18" s="14">
        <v>3.3</v>
      </c>
      <c r="P18" s="14">
        <v>7.9</v>
      </c>
      <c r="Q18" s="14">
        <v>3.9</v>
      </c>
      <c r="R18" s="14">
        <v>1.6</v>
      </c>
      <c r="S18" s="14">
        <v>4.9000000000000004</v>
      </c>
      <c r="T18" s="14">
        <v>8.3000000000000007</v>
      </c>
      <c r="U18" s="14">
        <v>8.6999999999999993</v>
      </c>
      <c r="V18" s="14">
        <v>5.9</v>
      </c>
      <c r="W18" s="14">
        <v>7</v>
      </c>
      <c r="X18" s="14">
        <v>3.6</v>
      </c>
      <c r="Y18" s="14">
        <v>4.2</v>
      </c>
      <c r="Z18" s="14">
        <v>8.6999999999999993</v>
      </c>
      <c r="AA18" s="14">
        <v>9.9</v>
      </c>
      <c r="AB18" s="14"/>
      <c r="AC18" s="14">
        <v>4.0999999999999996</v>
      </c>
      <c r="AD18" s="14">
        <v>9.6</v>
      </c>
      <c r="AE18" s="14">
        <v>6.6</v>
      </c>
      <c r="AF18" s="14">
        <v>9</v>
      </c>
      <c r="AG18" s="14">
        <v>12.1</v>
      </c>
      <c r="AH18" s="14">
        <v>1.5</v>
      </c>
      <c r="AI18" s="14">
        <v>0.5</v>
      </c>
      <c r="AJ18" s="14">
        <v>1.8</v>
      </c>
      <c r="AK18" s="14">
        <v>8.1999999999999993</v>
      </c>
      <c r="AL18" s="14">
        <v>5.7</v>
      </c>
      <c r="AM18" s="14">
        <v>7.2</v>
      </c>
      <c r="AN18" s="14">
        <v>5.4</v>
      </c>
      <c r="AO18" s="14">
        <v>1.7</v>
      </c>
      <c r="AP18" s="14">
        <v>-8.6999999999999993</v>
      </c>
      <c r="AQ18" s="14">
        <v>9.6999999999999993</v>
      </c>
      <c r="AR18" s="14">
        <v>5.7</v>
      </c>
      <c r="AS18" s="14">
        <v>3.7</v>
      </c>
      <c r="AT18" s="14">
        <v>3</v>
      </c>
      <c r="AU18" s="14">
        <v>5.0999999999999996</v>
      </c>
      <c r="AV18" s="14">
        <v>8.4</v>
      </c>
      <c r="AW18" s="14">
        <v>2</v>
      </c>
      <c r="AX18" s="14">
        <v>6.9</v>
      </c>
      <c r="AY18" s="14">
        <v>4.9000000000000004</v>
      </c>
      <c r="AZ18" s="14">
        <v>2.8</v>
      </c>
      <c r="BA18" s="14">
        <v>-3.8</v>
      </c>
      <c r="BB18" s="14">
        <v>6.9</v>
      </c>
      <c r="BC18" s="14">
        <v>4.4000000000000004</v>
      </c>
      <c r="BD18" s="14">
        <v>-0.5</v>
      </c>
      <c r="BE18" s="14">
        <v>-0.4</v>
      </c>
      <c r="BF18" s="14">
        <v>2.4</v>
      </c>
      <c r="BG18" s="14">
        <v>2.2000000000000002</v>
      </c>
      <c r="BH18" s="14">
        <v>2.2000000000000002</v>
      </c>
      <c r="BI18" s="14">
        <v>2.1</v>
      </c>
    </row>
    <row r="19" spans="1:61" ht="15" customHeight="1" x14ac:dyDescent="0.25">
      <c r="A19" s="3" t="s">
        <v>11</v>
      </c>
      <c r="B19" s="14">
        <v>14</v>
      </c>
      <c r="C19" s="14">
        <v>4.2</v>
      </c>
      <c r="D19" s="14">
        <v>2.6</v>
      </c>
      <c r="E19" s="14">
        <v>8.8000000000000007</v>
      </c>
      <c r="F19" s="14">
        <v>0.5</v>
      </c>
      <c r="G19" s="14">
        <v>-3.3</v>
      </c>
      <c r="H19" s="14">
        <v>8.9</v>
      </c>
      <c r="I19" s="14">
        <v>2.5</v>
      </c>
      <c r="J19" s="14">
        <v>3.5</v>
      </c>
      <c r="K19" s="14">
        <v>6.8</v>
      </c>
      <c r="L19" s="14">
        <v>2.5</v>
      </c>
      <c r="M19" s="14">
        <v>-2.7</v>
      </c>
      <c r="N19" s="14">
        <v>-0.7</v>
      </c>
      <c r="O19" s="14">
        <v>3.9</v>
      </c>
      <c r="P19" s="14">
        <v>6.7</v>
      </c>
      <c r="Q19" s="14">
        <v>5.3</v>
      </c>
      <c r="R19" s="14">
        <v>3.8</v>
      </c>
      <c r="S19" s="14">
        <v>3.1</v>
      </c>
      <c r="T19" s="14">
        <v>6.9</v>
      </c>
      <c r="U19" s="14">
        <v>9</v>
      </c>
      <c r="V19" s="14">
        <v>4.0999999999999996</v>
      </c>
      <c r="W19" s="14">
        <v>7.1</v>
      </c>
      <c r="X19" s="14">
        <v>2.9</v>
      </c>
      <c r="Y19" s="14">
        <v>1.2</v>
      </c>
      <c r="Z19" s="14">
        <v>9.4</v>
      </c>
      <c r="AA19" s="14">
        <v>10.5</v>
      </c>
      <c r="AB19" s="14"/>
      <c r="AC19" s="14">
        <v>5.3</v>
      </c>
      <c r="AD19" s="14">
        <v>10.8</v>
      </c>
      <c r="AE19" s="14">
        <v>8.3000000000000007</v>
      </c>
      <c r="AF19" s="14">
        <v>9.9</v>
      </c>
      <c r="AG19" s="14">
        <v>11.3</v>
      </c>
      <c r="AH19" s="14">
        <v>2.5</v>
      </c>
      <c r="AI19" s="14">
        <v>0.3</v>
      </c>
      <c r="AJ19" s="14">
        <v>2.2000000000000002</v>
      </c>
      <c r="AK19" s="14">
        <v>6.5</v>
      </c>
      <c r="AL19" s="14">
        <v>5.5</v>
      </c>
      <c r="AM19" s="14">
        <v>7.6</v>
      </c>
      <c r="AN19" s="14">
        <v>7.8</v>
      </c>
      <c r="AO19" s="14">
        <v>-0.7</v>
      </c>
      <c r="AP19" s="14">
        <v>-7.9</v>
      </c>
      <c r="AQ19" s="14">
        <v>8.4</v>
      </c>
      <c r="AR19" s="14">
        <v>4.5999999999999996</v>
      </c>
      <c r="AS19" s="14">
        <v>2.9</v>
      </c>
      <c r="AT19" s="14">
        <v>2.9</v>
      </c>
      <c r="AU19" s="14">
        <v>4</v>
      </c>
      <c r="AV19" s="14">
        <v>15.4</v>
      </c>
      <c r="AW19" s="14">
        <v>-2.2999999999999998</v>
      </c>
      <c r="AX19" s="14">
        <v>7.6</v>
      </c>
      <c r="AY19" s="14">
        <v>5.5</v>
      </c>
      <c r="AZ19" s="14">
        <v>4</v>
      </c>
      <c r="BA19" s="14">
        <v>-4.0999999999999996</v>
      </c>
      <c r="BB19" s="14">
        <v>6.5</v>
      </c>
      <c r="BC19" s="14">
        <v>4.4000000000000004</v>
      </c>
      <c r="BD19" s="14">
        <v>-1.8</v>
      </c>
      <c r="BE19" s="14">
        <v>-0.7</v>
      </c>
      <c r="BF19" s="14">
        <v>3.7</v>
      </c>
      <c r="BG19" s="14">
        <v>3.5</v>
      </c>
      <c r="BH19" s="14">
        <v>2.9</v>
      </c>
      <c r="BI19" s="14">
        <v>2.8</v>
      </c>
    </row>
    <row r="20" spans="1:61" ht="1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row>
    <row r="21" spans="1:61" ht="15" customHeight="1" x14ac:dyDescent="0.25">
      <c r="A21" s="21" t="s">
        <v>12</v>
      </c>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row>
    <row r="22" spans="1:61" ht="15" customHeight="1" x14ac:dyDescent="0.25">
      <c r="A22" s="3" t="s">
        <v>13</v>
      </c>
      <c r="B22" s="14">
        <v>5.7</v>
      </c>
      <c r="C22" s="14">
        <v>8.6999999999999993</v>
      </c>
      <c r="D22" s="14">
        <v>8.5</v>
      </c>
      <c r="E22" s="14">
        <v>8.6</v>
      </c>
      <c r="F22" s="14">
        <v>9.9</v>
      </c>
      <c r="G22" s="14">
        <v>10.4</v>
      </c>
      <c r="H22" s="14">
        <v>9.1999999999999993</v>
      </c>
      <c r="I22" s="14">
        <v>5.8</v>
      </c>
      <c r="J22" s="14">
        <v>5.0999999999999996</v>
      </c>
      <c r="K22" s="14">
        <v>4.9000000000000004</v>
      </c>
      <c r="L22" s="14">
        <v>6.5</v>
      </c>
      <c r="M22" s="14">
        <v>6.5</v>
      </c>
      <c r="N22" s="14">
        <v>4.7</v>
      </c>
      <c r="O22" s="14">
        <v>1.4</v>
      </c>
      <c r="P22" s="14">
        <v>2.4</v>
      </c>
      <c r="Q22" s="14">
        <v>0.7</v>
      </c>
      <c r="R22" s="14">
        <v>0.6</v>
      </c>
      <c r="S22" s="14">
        <v>-0.7</v>
      </c>
      <c r="T22" s="14">
        <v>1.3</v>
      </c>
      <c r="U22" s="14">
        <v>1.2</v>
      </c>
      <c r="V22" s="14">
        <v>1.8</v>
      </c>
      <c r="W22" s="14">
        <v>3.2</v>
      </c>
      <c r="X22" s="14">
        <v>2.6</v>
      </c>
      <c r="Y22" s="14">
        <v>1.8</v>
      </c>
      <c r="Z22" s="14">
        <v>2.1</v>
      </c>
      <c r="AA22" s="14">
        <v>2.2000000000000002</v>
      </c>
      <c r="AB22" s="14"/>
      <c r="AC22" s="14">
        <v>1.2</v>
      </c>
      <c r="AD22" s="14">
        <v>2.7</v>
      </c>
      <c r="AE22" s="14">
        <v>2.1</v>
      </c>
      <c r="AF22" s="14">
        <v>1.3</v>
      </c>
      <c r="AG22" s="14">
        <v>3.3</v>
      </c>
      <c r="AH22" s="14">
        <v>4.4000000000000004</v>
      </c>
      <c r="AI22" s="14">
        <v>3.9</v>
      </c>
      <c r="AJ22" s="14">
        <v>2.2999999999999998</v>
      </c>
      <c r="AK22" s="14">
        <v>1.2</v>
      </c>
      <c r="AL22" s="14">
        <v>2</v>
      </c>
      <c r="AM22" s="14">
        <v>2.6</v>
      </c>
      <c r="AN22" s="14">
        <v>2</v>
      </c>
      <c r="AO22" s="14">
        <v>2.4</v>
      </c>
      <c r="AP22" s="14">
        <v>0.4</v>
      </c>
      <c r="AQ22" s="14">
        <v>0.7</v>
      </c>
      <c r="AR22" s="14">
        <v>0.2</v>
      </c>
      <c r="AS22" s="14">
        <v>1.3</v>
      </c>
      <c r="AT22" s="14">
        <v>1.1000000000000001</v>
      </c>
      <c r="AU22" s="14">
        <v>0.3</v>
      </c>
      <c r="AV22" s="14">
        <v>0.9</v>
      </c>
      <c r="AW22" s="14">
        <v>0.6</v>
      </c>
      <c r="AX22" s="14">
        <v>1.4</v>
      </c>
      <c r="AY22" s="14">
        <v>2.5</v>
      </c>
      <c r="AZ22" s="14">
        <v>3</v>
      </c>
      <c r="BA22" s="14">
        <v>2.4</v>
      </c>
      <c r="BB22" s="14">
        <v>2.7</v>
      </c>
      <c r="BC22" s="14">
        <v>6.2</v>
      </c>
      <c r="BD22" s="14">
        <v>7.3</v>
      </c>
      <c r="BE22" s="14">
        <v>5.0999999999999996</v>
      </c>
      <c r="BF22" s="14">
        <v>2.7</v>
      </c>
      <c r="BG22" s="14">
        <v>2.6</v>
      </c>
      <c r="BH22" s="14">
        <v>2.6</v>
      </c>
      <c r="BI22" s="14">
        <v>2.4</v>
      </c>
    </row>
    <row r="23" spans="1:61" ht="15" customHeight="1" x14ac:dyDescent="0.25">
      <c r="A23" s="3" t="s">
        <v>151</v>
      </c>
      <c r="B23" s="14">
        <v>5.2</v>
      </c>
      <c r="C23" s="14">
        <v>3.4</v>
      </c>
      <c r="D23" s="14">
        <v>2.6</v>
      </c>
      <c r="E23" s="14">
        <v>8</v>
      </c>
      <c r="F23" s="14">
        <v>27.6</v>
      </c>
      <c r="G23" s="14">
        <v>6.9</v>
      </c>
      <c r="H23" s="14">
        <v>6.7</v>
      </c>
      <c r="I23" s="14">
        <v>3.4</v>
      </c>
      <c r="J23" s="14">
        <v>0.6</v>
      </c>
      <c r="K23" s="14">
        <v>7.8</v>
      </c>
      <c r="L23" s="14">
        <v>11.9</v>
      </c>
      <c r="M23" s="14">
        <v>12.1</v>
      </c>
      <c r="N23" s="14">
        <v>4.4000000000000004</v>
      </c>
      <c r="O23" s="14">
        <v>0.5</v>
      </c>
      <c r="P23" s="14">
        <v>4.5999999999999996</v>
      </c>
      <c r="Q23" s="14">
        <v>2.1</v>
      </c>
      <c r="R23" s="14">
        <v>-14</v>
      </c>
      <c r="S23" s="14">
        <v>-5</v>
      </c>
      <c r="T23" s="14">
        <v>0.3</v>
      </c>
      <c r="U23" s="14">
        <v>3.7</v>
      </c>
      <c r="V23" s="14">
        <v>-0.8</v>
      </c>
      <c r="W23" s="14">
        <v>0.3</v>
      </c>
      <c r="X23" s="14">
        <v>-2</v>
      </c>
      <c r="Y23" s="14">
        <v>-2.2999999999999998</v>
      </c>
      <c r="Z23" s="14">
        <v>0.4</v>
      </c>
      <c r="AA23" s="14">
        <v>0.8</v>
      </c>
      <c r="AB23" s="14"/>
      <c r="AC23" s="14">
        <v>0.7</v>
      </c>
      <c r="AD23" s="14">
        <v>2.7</v>
      </c>
      <c r="AE23" s="14">
        <v>-1.6</v>
      </c>
      <c r="AF23" s="14">
        <v>-1.4</v>
      </c>
      <c r="AG23" s="14">
        <v>5.8</v>
      </c>
      <c r="AH23" s="14">
        <v>0.4</v>
      </c>
      <c r="AI23" s="14">
        <v>-1.8</v>
      </c>
      <c r="AJ23" s="14">
        <v>-0.9</v>
      </c>
      <c r="AK23" s="14">
        <v>0.8</v>
      </c>
      <c r="AL23" s="14">
        <v>3.1</v>
      </c>
      <c r="AM23" s="14">
        <v>2.9</v>
      </c>
      <c r="AN23" s="14">
        <v>1.4</v>
      </c>
      <c r="AO23" s="14">
        <v>4.2</v>
      </c>
      <c r="AP23" s="14">
        <v>-6.2</v>
      </c>
      <c r="AQ23" s="14">
        <v>4.5999999999999996</v>
      </c>
      <c r="AR23" s="14">
        <v>4.7</v>
      </c>
      <c r="AS23" s="14">
        <v>2.4</v>
      </c>
      <c r="AT23" s="14">
        <v>-0.9</v>
      </c>
      <c r="AU23" s="14">
        <v>-1.8</v>
      </c>
      <c r="AV23" s="14">
        <v>-1.9</v>
      </c>
      <c r="AW23" s="14">
        <v>-2.7</v>
      </c>
      <c r="AX23" s="14">
        <v>2.7</v>
      </c>
      <c r="AY23" s="14">
        <v>2.1</v>
      </c>
      <c r="AZ23" s="14">
        <v>0.5</v>
      </c>
      <c r="BA23" s="14">
        <v>-2.6</v>
      </c>
      <c r="BB23" s="14">
        <v>8.6999999999999993</v>
      </c>
      <c r="BC23" s="14">
        <v>19.100000000000001</v>
      </c>
      <c r="BD23" s="14">
        <v>-0.9</v>
      </c>
      <c r="BE23" s="14">
        <v>1</v>
      </c>
      <c r="BF23" s="14">
        <v>1.7</v>
      </c>
      <c r="BG23" s="14">
        <v>0.9</v>
      </c>
      <c r="BH23" s="14">
        <v>0.7</v>
      </c>
      <c r="BI23" s="14">
        <v>0.9</v>
      </c>
    </row>
    <row r="24" spans="1:61" ht="15" customHeight="1" x14ac:dyDescent="0.25">
      <c r="A24" s="3" t="s">
        <v>152</v>
      </c>
      <c r="B24" s="14">
        <v>7.5</v>
      </c>
      <c r="C24" s="14">
        <v>5.8</v>
      </c>
      <c r="D24" s="14">
        <v>1.9</v>
      </c>
      <c r="E24" s="14">
        <v>9.5</v>
      </c>
      <c r="F24" s="14">
        <v>34</v>
      </c>
      <c r="G24" s="14">
        <v>6.2</v>
      </c>
      <c r="H24" s="14">
        <v>6.9</v>
      </c>
      <c r="I24" s="14">
        <v>4.9000000000000004</v>
      </c>
      <c r="J24" s="14">
        <v>1.8</v>
      </c>
      <c r="K24" s="14">
        <v>8.1999999999999993</v>
      </c>
      <c r="L24" s="14">
        <v>11.9</v>
      </c>
      <c r="M24" s="14">
        <v>9.3000000000000007</v>
      </c>
      <c r="N24" s="14">
        <v>3.5</v>
      </c>
      <c r="O24" s="14">
        <v>1.1000000000000001</v>
      </c>
      <c r="P24" s="14">
        <v>3.4</v>
      </c>
      <c r="Q24" s="14">
        <v>3.5</v>
      </c>
      <c r="R24" s="14">
        <v>-15.9</v>
      </c>
      <c r="S24" s="14">
        <v>-2.5</v>
      </c>
      <c r="T24" s="14">
        <v>-0.5</v>
      </c>
      <c r="U24" s="14">
        <v>4.3</v>
      </c>
      <c r="V24" s="14">
        <v>-1.1000000000000001</v>
      </c>
      <c r="W24" s="14">
        <v>-0.2</v>
      </c>
      <c r="X24" s="14">
        <v>-1.6</v>
      </c>
      <c r="Y24" s="14">
        <v>-2.7</v>
      </c>
      <c r="Z24" s="14">
        <v>0</v>
      </c>
      <c r="AA24" s="14">
        <v>0.2</v>
      </c>
      <c r="AB24" s="14"/>
      <c r="AC24" s="14">
        <v>0.7</v>
      </c>
      <c r="AD24" s="14">
        <v>1.6</v>
      </c>
      <c r="AE24" s="14">
        <v>-2.9</v>
      </c>
      <c r="AF24" s="14">
        <v>-0.8</v>
      </c>
      <c r="AG24" s="14">
        <v>5.9</v>
      </c>
      <c r="AH24" s="14">
        <v>-1.3</v>
      </c>
      <c r="AI24" s="14">
        <v>-2.6</v>
      </c>
      <c r="AJ24" s="14">
        <v>-0.9</v>
      </c>
      <c r="AK24" s="14">
        <v>1.3</v>
      </c>
      <c r="AL24" s="14">
        <v>2.9</v>
      </c>
      <c r="AM24" s="14">
        <v>2.8</v>
      </c>
      <c r="AN24" s="14">
        <v>1.8</v>
      </c>
      <c r="AO24" s="14">
        <v>4.4000000000000004</v>
      </c>
      <c r="AP24" s="14">
        <v>-7.2</v>
      </c>
      <c r="AQ24" s="14">
        <v>6.9</v>
      </c>
      <c r="AR24" s="14">
        <v>6.8</v>
      </c>
      <c r="AS24" s="14">
        <v>2.2999999999999998</v>
      </c>
      <c r="AT24" s="14">
        <v>-1.1000000000000001</v>
      </c>
      <c r="AU24" s="14">
        <v>-1.8</v>
      </c>
      <c r="AV24" s="14">
        <v>-3.1</v>
      </c>
      <c r="AW24" s="14">
        <v>-3.3</v>
      </c>
      <c r="AX24" s="14">
        <v>3</v>
      </c>
      <c r="AY24" s="14">
        <v>2.1</v>
      </c>
      <c r="AZ24" s="14">
        <v>-0.2</v>
      </c>
      <c r="BA24" s="14">
        <v>-3.3</v>
      </c>
      <c r="BB24" s="14">
        <v>10.7</v>
      </c>
      <c r="BC24" s="14">
        <v>22.1</v>
      </c>
      <c r="BD24" s="14">
        <v>-3.4</v>
      </c>
      <c r="BE24" s="14">
        <v>-0.7</v>
      </c>
      <c r="BF24" s="14">
        <v>1.4</v>
      </c>
      <c r="BG24" s="14">
        <v>0.4</v>
      </c>
      <c r="BH24" s="14">
        <v>0.5</v>
      </c>
      <c r="BI24" s="14">
        <v>0.6</v>
      </c>
    </row>
    <row r="25" spans="1:61" ht="15" customHeight="1" x14ac:dyDescent="0.25">
      <c r="A25" s="12" t="s">
        <v>183</v>
      </c>
      <c r="B25" s="14">
        <v>4.4000000000000004</v>
      </c>
      <c r="C25" s="14">
        <v>7.6</v>
      </c>
      <c r="D25" s="14">
        <v>7.8</v>
      </c>
      <c r="E25" s="14">
        <v>8</v>
      </c>
      <c r="F25" s="14">
        <v>9.6</v>
      </c>
      <c r="G25" s="14">
        <v>10.199999999999999</v>
      </c>
      <c r="H25" s="14">
        <v>8.8000000000000007</v>
      </c>
      <c r="I25" s="14">
        <v>6.7</v>
      </c>
      <c r="J25" s="14">
        <v>4.0999999999999996</v>
      </c>
      <c r="K25" s="14">
        <v>4.2</v>
      </c>
      <c r="L25" s="14">
        <v>6.5</v>
      </c>
      <c r="M25" s="14">
        <v>6.7</v>
      </c>
      <c r="N25" s="14">
        <v>6</v>
      </c>
      <c r="O25" s="14">
        <v>2.8</v>
      </c>
      <c r="P25" s="14">
        <v>3.3</v>
      </c>
      <c r="Q25" s="14">
        <v>2.2999999999999998</v>
      </c>
      <c r="R25" s="14">
        <v>0.2</v>
      </c>
      <c r="S25" s="14">
        <v>-0.5</v>
      </c>
      <c r="T25" s="14">
        <v>0.7</v>
      </c>
      <c r="U25" s="14">
        <v>1.1000000000000001</v>
      </c>
      <c r="V25" s="14">
        <v>2.5</v>
      </c>
      <c r="W25" s="14">
        <v>3.9</v>
      </c>
      <c r="X25" s="14">
        <v>3.7</v>
      </c>
      <c r="Y25" s="14">
        <v>2.1</v>
      </c>
      <c r="Z25" s="14">
        <v>2.7</v>
      </c>
      <c r="AA25" s="14">
        <v>2</v>
      </c>
      <c r="AB25" s="14"/>
      <c r="AC25" s="14">
        <v>2.1</v>
      </c>
      <c r="AD25" s="14">
        <v>2.1</v>
      </c>
      <c r="AE25" s="14">
        <v>2</v>
      </c>
      <c r="AF25" s="14">
        <v>2.1</v>
      </c>
      <c r="AG25" s="14">
        <v>2.4</v>
      </c>
      <c r="AH25" s="14">
        <v>4.0999999999999996</v>
      </c>
      <c r="AI25" s="14">
        <v>3.3</v>
      </c>
      <c r="AJ25" s="14">
        <v>2.1</v>
      </c>
      <c r="AK25" s="14">
        <v>1.3</v>
      </c>
      <c r="AL25" s="14">
        <v>1.7</v>
      </c>
      <c r="AM25" s="14">
        <v>1.1000000000000001</v>
      </c>
      <c r="AN25" s="14">
        <v>1.6</v>
      </c>
      <c r="AO25" s="14">
        <v>2.5</v>
      </c>
      <c r="AP25" s="14">
        <v>1.2</v>
      </c>
      <c r="AQ25" s="14">
        <v>1.3</v>
      </c>
      <c r="AR25" s="14">
        <v>2.2999999999999998</v>
      </c>
      <c r="AS25" s="14">
        <v>2.5</v>
      </c>
      <c r="AT25" s="14">
        <v>2.5</v>
      </c>
      <c r="AU25" s="14">
        <v>1</v>
      </c>
      <c r="AV25" s="14">
        <v>0.6</v>
      </c>
      <c r="AW25" s="14">
        <v>0.3</v>
      </c>
      <c r="AX25" s="14">
        <v>1.4</v>
      </c>
      <c r="AY25" s="14">
        <v>1.7</v>
      </c>
      <c r="AZ25" s="14">
        <v>2.6</v>
      </c>
      <c r="BA25" s="14">
        <v>1.3</v>
      </c>
      <c r="BB25" s="14">
        <v>2.7</v>
      </c>
      <c r="BC25" s="14">
        <v>10</v>
      </c>
      <c r="BD25" s="14">
        <v>3.8</v>
      </c>
      <c r="BE25" s="14">
        <v>3.6</v>
      </c>
      <c r="BF25" s="14">
        <v>3.2</v>
      </c>
      <c r="BG25" s="14">
        <v>3</v>
      </c>
      <c r="BH25" s="14">
        <v>2.4</v>
      </c>
      <c r="BI25" s="14">
        <v>2.2999999999999998</v>
      </c>
    </row>
    <row r="26" spans="1:61" ht="15" customHeight="1" x14ac:dyDescent="0.25">
      <c r="A26" s="12" t="s">
        <v>207</v>
      </c>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v>1.7</v>
      </c>
      <c r="AZ26" s="14">
        <v>2.6</v>
      </c>
      <c r="BA26" s="14">
        <v>1.3</v>
      </c>
      <c r="BB26" s="14">
        <v>2.1</v>
      </c>
      <c r="BC26" s="14">
        <v>6.8</v>
      </c>
      <c r="BD26" s="14">
        <v>7.8</v>
      </c>
      <c r="BE26" s="14">
        <v>3.4</v>
      </c>
      <c r="BF26" s="14">
        <v>3.2</v>
      </c>
      <c r="BG26" s="14">
        <v>3</v>
      </c>
      <c r="BH26" s="14">
        <v>2.4</v>
      </c>
      <c r="BI26" s="14">
        <v>2.2999999999999998</v>
      </c>
    </row>
    <row r="27" spans="1:61" ht="15" customHeight="1" x14ac:dyDescent="0.25">
      <c r="A27" s="3" t="s">
        <v>14</v>
      </c>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v>1.9</v>
      </c>
      <c r="AE27" s="14">
        <v>1.8</v>
      </c>
      <c r="AF27" s="14">
        <v>2</v>
      </c>
      <c r="AG27" s="14">
        <v>2.2999999999999998</v>
      </c>
      <c r="AH27" s="14">
        <v>5.0999999999999996</v>
      </c>
      <c r="AI27" s="14">
        <v>3.9</v>
      </c>
      <c r="AJ27" s="14">
        <v>2.2000000000000002</v>
      </c>
      <c r="AK27" s="14">
        <v>1.4</v>
      </c>
      <c r="AL27" s="14">
        <v>1.5</v>
      </c>
      <c r="AM27" s="14">
        <v>1.6</v>
      </c>
      <c r="AN27" s="14">
        <v>1.6</v>
      </c>
      <c r="AO27" s="14">
        <v>2.2000000000000002</v>
      </c>
      <c r="AP27" s="14">
        <v>1</v>
      </c>
      <c r="AQ27" s="14">
        <v>0.9</v>
      </c>
      <c r="AR27" s="14">
        <v>2.5</v>
      </c>
      <c r="AS27" s="14">
        <v>2.8</v>
      </c>
      <c r="AT27" s="14">
        <v>2.6</v>
      </c>
      <c r="AU27" s="14">
        <v>0.3</v>
      </c>
      <c r="AV27" s="14">
        <v>0.2</v>
      </c>
      <c r="AW27" s="14">
        <v>0.1</v>
      </c>
      <c r="AX27" s="14">
        <v>1.3</v>
      </c>
      <c r="AY27" s="14">
        <v>1.6</v>
      </c>
      <c r="AZ27" s="14">
        <v>2.7</v>
      </c>
      <c r="BA27" s="14">
        <v>1.1000000000000001</v>
      </c>
      <c r="BB27" s="14">
        <v>2.8</v>
      </c>
      <c r="BC27" s="14">
        <v>11.6</v>
      </c>
      <c r="BD27" s="14">
        <v>4.0999999999999996</v>
      </c>
      <c r="BE27" s="14">
        <v>3.5</v>
      </c>
      <c r="BF27" s="14">
        <v>2.8</v>
      </c>
      <c r="BG27" s="14">
        <v>2.9</v>
      </c>
      <c r="BH27" s="14">
        <v>2.2999999999999998</v>
      </c>
      <c r="BI27" s="14">
        <v>2.2000000000000002</v>
      </c>
    </row>
    <row r="28" spans="1:61" ht="15" customHeight="1" x14ac:dyDescent="0.25">
      <c r="A28" s="3" t="s">
        <v>189</v>
      </c>
      <c r="B28" s="14">
        <v>14.5</v>
      </c>
      <c r="C28" s="14">
        <v>15</v>
      </c>
      <c r="D28" s="14">
        <v>13.9</v>
      </c>
      <c r="E28" s="14">
        <v>17.100000000000001</v>
      </c>
      <c r="F28" s="14">
        <v>19</v>
      </c>
      <c r="G28" s="14">
        <v>16.399999999999999</v>
      </c>
      <c r="H28" s="14">
        <v>9.4</v>
      </c>
      <c r="I28" s="14">
        <v>9.6</v>
      </c>
      <c r="J28" s="14">
        <v>9.6999999999999993</v>
      </c>
      <c r="K28" s="14">
        <v>6.6</v>
      </c>
      <c r="L28" s="14">
        <v>4.8</v>
      </c>
      <c r="M28" s="14">
        <v>2.6</v>
      </c>
      <c r="N28" s="14">
        <v>6.1</v>
      </c>
      <c r="O28" s="14">
        <v>4.9000000000000004</v>
      </c>
      <c r="P28" s="14">
        <v>0.6</v>
      </c>
      <c r="Q28" s="14">
        <v>3.7</v>
      </c>
      <c r="R28" s="14">
        <v>2.9</v>
      </c>
      <c r="S28" s="14">
        <v>2</v>
      </c>
      <c r="T28" s="14">
        <v>0.7</v>
      </c>
      <c r="U28" s="14">
        <v>0.5</v>
      </c>
      <c r="V28" s="14">
        <v>3.3</v>
      </c>
      <c r="W28" s="14">
        <v>5.6</v>
      </c>
      <c r="X28" s="14">
        <v>3.5</v>
      </c>
      <c r="Y28" s="14">
        <v>3.5</v>
      </c>
      <c r="Z28" s="14">
        <v>2.2999999999999998</v>
      </c>
      <c r="AA28" s="14">
        <v>1.4</v>
      </c>
      <c r="AB28" s="14"/>
      <c r="AC28" s="14">
        <v>0.9</v>
      </c>
      <c r="AD28" s="14">
        <v>2.9</v>
      </c>
      <c r="AE28" s="14">
        <v>3.9</v>
      </c>
      <c r="AF28" s="14">
        <v>4.3</v>
      </c>
      <c r="AG28" s="14">
        <v>7</v>
      </c>
      <c r="AH28" s="14">
        <v>3.1</v>
      </c>
      <c r="AI28" s="14">
        <v>5.3</v>
      </c>
      <c r="AJ28" s="14">
        <v>3.8</v>
      </c>
      <c r="AK28" s="14">
        <v>1.3</v>
      </c>
      <c r="AL28" s="14">
        <v>2.4</v>
      </c>
      <c r="AM28" s="14">
        <v>1.8</v>
      </c>
      <c r="AN28" s="14">
        <v>3.1</v>
      </c>
      <c r="AO28" s="14">
        <v>3.8</v>
      </c>
      <c r="AP28" s="14">
        <v>3</v>
      </c>
      <c r="AQ28" s="14">
        <v>0.8</v>
      </c>
      <c r="AR28" s="14">
        <v>1.8</v>
      </c>
      <c r="AS28" s="14">
        <v>2.7</v>
      </c>
      <c r="AT28" s="14">
        <v>1.6</v>
      </c>
      <c r="AU28" s="14">
        <v>1.2</v>
      </c>
      <c r="AV28" s="14">
        <v>0.1</v>
      </c>
      <c r="AW28" s="14">
        <v>1</v>
      </c>
      <c r="AX28" s="14">
        <v>0.8</v>
      </c>
      <c r="AY28" s="14">
        <v>2.2000000000000002</v>
      </c>
      <c r="AZ28" s="14">
        <v>2.8</v>
      </c>
      <c r="BA28" s="14">
        <v>7.7</v>
      </c>
      <c r="BB28" s="14">
        <v>0.2</v>
      </c>
      <c r="BC28" s="14">
        <v>3.2</v>
      </c>
      <c r="BD28" s="14">
        <v>6.6</v>
      </c>
      <c r="BE28" s="14">
        <v>7</v>
      </c>
      <c r="BF28" s="14">
        <v>5.2</v>
      </c>
      <c r="BG28" s="14">
        <v>4</v>
      </c>
      <c r="BH28" s="14">
        <v>4.0999999999999996</v>
      </c>
      <c r="BI28" s="14">
        <v>3.9</v>
      </c>
    </row>
    <row r="29" spans="1:61" ht="15" customHeight="1" x14ac:dyDescent="0.25">
      <c r="A29" s="3" t="s">
        <v>153</v>
      </c>
      <c r="B29" s="14">
        <v>8.3000000000000007</v>
      </c>
      <c r="C29" s="14">
        <v>11.4</v>
      </c>
      <c r="D29" s="14">
        <v>13.5</v>
      </c>
      <c r="E29" s="14">
        <v>11.9</v>
      </c>
      <c r="F29" s="14">
        <v>14.3</v>
      </c>
      <c r="G29" s="14">
        <v>12.5</v>
      </c>
      <c r="H29" s="14">
        <v>9</v>
      </c>
      <c r="I29" s="14">
        <v>7.5</v>
      </c>
      <c r="J29" s="14">
        <v>6.4</v>
      </c>
      <c r="K29" s="14">
        <v>5.3</v>
      </c>
      <c r="L29" s="14">
        <v>4.4000000000000004</v>
      </c>
      <c r="M29" s="14">
        <v>3.8</v>
      </c>
      <c r="N29" s="14">
        <v>7.4</v>
      </c>
      <c r="O29" s="14">
        <v>3.1</v>
      </c>
      <c r="P29" s="14">
        <v>0.8</v>
      </c>
      <c r="Q29" s="14">
        <v>2.9</v>
      </c>
      <c r="R29" s="14">
        <v>1.9</v>
      </c>
      <c r="S29" s="14">
        <v>1.1000000000000001</v>
      </c>
      <c r="T29" s="14">
        <v>1</v>
      </c>
      <c r="U29" s="14">
        <v>1.9</v>
      </c>
      <c r="V29" s="14">
        <v>3.1</v>
      </c>
      <c r="W29" s="14">
        <v>3.9</v>
      </c>
      <c r="X29" s="14">
        <v>4.2</v>
      </c>
      <c r="Y29" s="14">
        <v>3.5</v>
      </c>
      <c r="Z29" s="14">
        <v>1.4</v>
      </c>
      <c r="AA29" s="14">
        <v>1.3</v>
      </c>
      <c r="AB29" s="14"/>
      <c r="AC29" s="14">
        <v>2.1</v>
      </c>
      <c r="AD29" s="14">
        <v>2.6</v>
      </c>
      <c r="AE29" s="14">
        <v>3.5</v>
      </c>
      <c r="AF29" s="14">
        <v>3.3</v>
      </c>
      <c r="AG29" s="14">
        <v>3.2</v>
      </c>
      <c r="AH29" s="14">
        <v>4.4000000000000004</v>
      </c>
      <c r="AI29" s="14">
        <v>3.6</v>
      </c>
      <c r="AJ29" s="14">
        <v>2.8</v>
      </c>
      <c r="AK29" s="14">
        <v>1.4</v>
      </c>
      <c r="AL29" s="14">
        <v>0.8</v>
      </c>
      <c r="AM29" s="14">
        <v>1.8</v>
      </c>
      <c r="AN29" s="14">
        <v>1.9</v>
      </c>
      <c r="AO29" s="14">
        <v>3.3</v>
      </c>
      <c r="AP29" s="14">
        <v>2.8</v>
      </c>
      <c r="AQ29" s="14">
        <v>1.2</v>
      </c>
      <c r="AR29" s="14">
        <v>1.3</v>
      </c>
      <c r="AS29" s="14">
        <v>1.6</v>
      </c>
      <c r="AT29" s="14">
        <v>1.3</v>
      </c>
      <c r="AU29" s="14">
        <v>1</v>
      </c>
      <c r="AV29" s="14">
        <v>1.2</v>
      </c>
      <c r="AW29" s="14">
        <v>1.5</v>
      </c>
      <c r="AX29" s="14">
        <v>1.5</v>
      </c>
      <c r="AY29" s="14">
        <v>2</v>
      </c>
      <c r="AZ29" s="14">
        <v>2.4</v>
      </c>
      <c r="BA29" s="14">
        <v>2.8</v>
      </c>
      <c r="BB29" s="14">
        <v>2.1</v>
      </c>
      <c r="BC29" s="14">
        <v>3.1</v>
      </c>
      <c r="BD29" s="14">
        <v>5.9</v>
      </c>
      <c r="BE29" s="14">
        <v>6.6</v>
      </c>
      <c r="BF29" s="14">
        <v>4.3</v>
      </c>
      <c r="BG29" s="14">
        <v>3.7</v>
      </c>
      <c r="BH29" s="14">
        <v>3.6</v>
      </c>
      <c r="BI29" s="14">
        <v>3.5</v>
      </c>
    </row>
    <row r="30" spans="1:61" ht="15" customHeight="1" x14ac:dyDescent="0.25">
      <c r="A30" s="3" t="s">
        <v>190</v>
      </c>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v>0.5</v>
      </c>
      <c r="AE30" s="14">
        <v>1.9</v>
      </c>
      <c r="AF30" s="14">
        <v>0.3</v>
      </c>
      <c r="AG30" s="14">
        <v>1.1000000000000001</v>
      </c>
      <c r="AH30" s="14">
        <v>3.3</v>
      </c>
      <c r="AI30" s="14">
        <v>0.5</v>
      </c>
      <c r="AJ30" s="14">
        <v>-1.2</v>
      </c>
      <c r="AK30" s="14">
        <v>0.2</v>
      </c>
      <c r="AL30" s="14">
        <v>-1.4</v>
      </c>
      <c r="AM30" s="14">
        <v>1.9</v>
      </c>
      <c r="AN30" s="14">
        <v>1.2</v>
      </c>
      <c r="AO30" s="14">
        <v>0.1</v>
      </c>
      <c r="AP30" s="14">
        <v>1.4</v>
      </c>
      <c r="AQ30" s="14">
        <v>-0.5</v>
      </c>
      <c r="AR30" s="14">
        <v>-1.2</v>
      </c>
      <c r="AS30" s="14">
        <v>-1.7</v>
      </c>
      <c r="AT30" s="14">
        <v>-1.4</v>
      </c>
      <c r="AU30" s="14">
        <v>1.1000000000000001</v>
      </c>
      <c r="AV30" s="14">
        <v>1</v>
      </c>
      <c r="AW30" s="14">
        <v>2.5</v>
      </c>
      <c r="AX30" s="14">
        <v>0.3</v>
      </c>
      <c r="AY30" s="14">
        <v>0</v>
      </c>
      <c r="AZ30" s="14">
        <v>1.1000000000000001</v>
      </c>
      <c r="BA30" s="14">
        <v>2.6</v>
      </c>
      <c r="BB30" s="14">
        <v>0.8</v>
      </c>
      <c r="BC30" s="14">
        <v>-2.5</v>
      </c>
      <c r="BD30" s="14">
        <v>-0.6</v>
      </c>
      <c r="BE30" s="14">
        <v>2.5</v>
      </c>
      <c r="BF30" s="14">
        <v>0.7</v>
      </c>
      <c r="BG30" s="14">
        <v>0.7</v>
      </c>
      <c r="BH30" s="14">
        <v>0.9</v>
      </c>
      <c r="BI30" s="14">
        <v>0.8</v>
      </c>
    </row>
    <row r="31" spans="1:61" ht="15" customHeight="1" x14ac:dyDescent="0.25">
      <c r="A31" s="3" t="s">
        <v>191</v>
      </c>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v>7.1</v>
      </c>
      <c r="AS31" s="14">
        <v>7.2</v>
      </c>
      <c r="AT31" s="14">
        <v>7.6</v>
      </c>
      <c r="AU31" s="14">
        <v>6.9</v>
      </c>
      <c r="AV31" s="14">
        <v>6.3</v>
      </c>
      <c r="AW31" s="14">
        <v>5.7</v>
      </c>
      <c r="AX31" s="14">
        <v>5.4</v>
      </c>
      <c r="AY31" s="14">
        <v>5.8</v>
      </c>
      <c r="AZ31" s="14">
        <v>5.9</v>
      </c>
      <c r="BA31" s="14">
        <v>5.6</v>
      </c>
      <c r="BB31" s="14">
        <v>5.8</v>
      </c>
      <c r="BC31" s="14">
        <v>4.8</v>
      </c>
      <c r="BD31" s="14">
        <v>4.5999999999999996</v>
      </c>
      <c r="BE31" s="14">
        <v>4.5</v>
      </c>
      <c r="BF31" s="14">
        <v>4.4000000000000004</v>
      </c>
      <c r="BG31" s="14">
        <v>4.3</v>
      </c>
      <c r="BH31" s="14">
        <v>4.3</v>
      </c>
      <c r="BI31" s="14">
        <v>4.4000000000000004</v>
      </c>
    </row>
    <row r="32" spans="1:61" ht="1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row>
    <row r="33" spans="1:61" ht="15" customHeight="1" x14ac:dyDescent="0.25">
      <c r="A33" s="21" t="s">
        <v>178</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row>
    <row r="34" spans="1:61" ht="15" customHeight="1" x14ac:dyDescent="0.25">
      <c r="A34" s="3" t="s">
        <v>15</v>
      </c>
      <c r="B34" s="14">
        <v>1.4</v>
      </c>
      <c r="C34" s="14">
        <v>1.4</v>
      </c>
      <c r="D34" s="14">
        <v>1.3</v>
      </c>
      <c r="E34" s="14">
        <v>0.9</v>
      </c>
      <c r="F34" s="14">
        <v>1.5</v>
      </c>
      <c r="G34" s="14">
        <v>1.5</v>
      </c>
      <c r="H34" s="14">
        <v>1.4</v>
      </c>
      <c r="I34" s="14">
        <v>1</v>
      </c>
      <c r="J34" s="14">
        <v>1</v>
      </c>
      <c r="K34" s="14">
        <v>1.8</v>
      </c>
      <c r="L34" s="14">
        <v>1.2</v>
      </c>
      <c r="M34" s="14">
        <v>1.4</v>
      </c>
      <c r="N34" s="14">
        <v>1.1000000000000001</v>
      </c>
      <c r="O34" s="14">
        <v>1.4</v>
      </c>
      <c r="P34" s="14">
        <v>0.3</v>
      </c>
      <c r="Q34" s="14">
        <v>0.9</v>
      </c>
      <c r="R34" s="14">
        <v>1.3</v>
      </c>
      <c r="S34" s="14">
        <v>2.6</v>
      </c>
      <c r="T34" s="14">
        <v>1.2</v>
      </c>
      <c r="U34" s="14">
        <v>1.9</v>
      </c>
      <c r="V34" s="14">
        <v>2</v>
      </c>
      <c r="W34" s="14">
        <v>1</v>
      </c>
      <c r="X34" s="14">
        <v>1.5</v>
      </c>
      <c r="Y34" s="14">
        <v>0.9</v>
      </c>
      <c r="Z34" s="14">
        <v>1.6</v>
      </c>
      <c r="AA34" s="14">
        <v>1.6</v>
      </c>
      <c r="AB34" s="14"/>
      <c r="AC34" s="14">
        <v>2.1</v>
      </c>
      <c r="AD34" s="14">
        <v>1.7</v>
      </c>
      <c r="AE34" s="14">
        <v>1.5</v>
      </c>
      <c r="AF34" s="14">
        <v>1.4</v>
      </c>
      <c r="AG34" s="14">
        <v>1.2</v>
      </c>
      <c r="AH34" s="14">
        <v>0.9</v>
      </c>
      <c r="AI34" s="14">
        <v>0.6</v>
      </c>
      <c r="AJ34" s="14">
        <v>0.2</v>
      </c>
      <c r="AK34" s="14">
        <v>0.6</v>
      </c>
      <c r="AL34" s="14">
        <v>0.9</v>
      </c>
      <c r="AM34" s="14">
        <v>0.6</v>
      </c>
      <c r="AN34" s="14">
        <v>1.9</v>
      </c>
      <c r="AO34" s="14">
        <v>1.7</v>
      </c>
      <c r="AP34" s="14">
        <v>0.7</v>
      </c>
      <c r="AQ34" s="14">
        <v>-0.3</v>
      </c>
      <c r="AR34" s="14">
        <v>0</v>
      </c>
      <c r="AS34" s="14">
        <v>1.5</v>
      </c>
      <c r="AT34" s="14">
        <v>0.8</v>
      </c>
      <c r="AU34" s="14">
        <v>-0.5</v>
      </c>
      <c r="AV34" s="14">
        <v>0.4</v>
      </c>
      <c r="AW34" s="14">
        <v>0.4</v>
      </c>
      <c r="AX34" s="14">
        <v>0.8</v>
      </c>
      <c r="AY34" s="14">
        <v>1.2</v>
      </c>
      <c r="AZ34" s="14">
        <v>1.5</v>
      </c>
      <c r="BA34" s="14">
        <v>0.4</v>
      </c>
      <c r="BB34" s="14">
        <v>0.9</v>
      </c>
      <c r="BC34" s="14">
        <v>2.4</v>
      </c>
      <c r="BD34" s="14">
        <v>2</v>
      </c>
      <c r="BE34" s="14">
        <v>1</v>
      </c>
      <c r="BF34" s="14">
        <v>0.6</v>
      </c>
      <c r="BG34" s="14">
        <v>0.6</v>
      </c>
      <c r="BH34" s="14">
        <v>0.3</v>
      </c>
      <c r="BI34" s="14">
        <v>0.2</v>
      </c>
    </row>
    <row r="35" spans="1:61" ht="15" customHeight="1" x14ac:dyDescent="0.25">
      <c r="A35" s="3" t="s">
        <v>16</v>
      </c>
      <c r="B35" s="14">
        <v>1.6</v>
      </c>
      <c r="C35" s="14">
        <v>1</v>
      </c>
      <c r="D35" s="14">
        <v>0.4</v>
      </c>
      <c r="E35" s="14">
        <v>0.9</v>
      </c>
      <c r="F35" s="14">
        <v>1.1000000000000001</v>
      </c>
      <c r="G35" s="14">
        <v>0.6</v>
      </c>
      <c r="H35" s="14">
        <v>1</v>
      </c>
      <c r="I35" s="14">
        <v>1.3</v>
      </c>
      <c r="J35" s="14">
        <v>0.9</v>
      </c>
      <c r="K35" s="14">
        <v>1.6</v>
      </c>
      <c r="L35" s="14">
        <v>1.3</v>
      </c>
      <c r="M35" s="14">
        <v>0.2</v>
      </c>
      <c r="N35" s="14">
        <v>-0.9</v>
      </c>
      <c r="O35" s="14">
        <v>-0.3</v>
      </c>
      <c r="P35" s="14">
        <v>0.5</v>
      </c>
      <c r="Q35" s="14">
        <v>1.7</v>
      </c>
      <c r="R35" s="14">
        <v>2.1</v>
      </c>
      <c r="S35" s="14">
        <v>2.9</v>
      </c>
      <c r="T35" s="14">
        <v>1.2</v>
      </c>
      <c r="U35" s="14">
        <v>2.5</v>
      </c>
      <c r="V35" s="14">
        <v>2.6</v>
      </c>
      <c r="W35" s="14">
        <v>1.4</v>
      </c>
      <c r="X35" s="14">
        <v>1.5</v>
      </c>
      <c r="Y35" s="14">
        <v>0.1</v>
      </c>
      <c r="Z35" s="14">
        <v>0.8</v>
      </c>
      <c r="AA35" s="14">
        <v>1.9</v>
      </c>
      <c r="AB35" s="14"/>
      <c r="AC35" s="14">
        <v>2.7</v>
      </c>
      <c r="AD35" s="14">
        <v>2.4</v>
      </c>
      <c r="AE35" s="14">
        <v>2.8</v>
      </c>
      <c r="AF35" s="14">
        <v>2.1</v>
      </c>
      <c r="AG35" s="14">
        <v>1.7</v>
      </c>
      <c r="AH35" s="14">
        <v>1.2</v>
      </c>
      <c r="AI35" s="14">
        <v>0.1</v>
      </c>
      <c r="AJ35" s="14">
        <v>-0.8</v>
      </c>
      <c r="AK35" s="14">
        <v>-0.3</v>
      </c>
      <c r="AL35" s="14">
        <v>0.7</v>
      </c>
      <c r="AM35" s="14">
        <v>1.6</v>
      </c>
      <c r="AN35" s="14">
        <v>2.8</v>
      </c>
      <c r="AO35" s="14">
        <v>2.2999999999999998</v>
      </c>
      <c r="AP35" s="14">
        <v>0.1</v>
      </c>
      <c r="AQ35" s="14">
        <v>-1</v>
      </c>
      <c r="AR35" s="14">
        <v>0</v>
      </c>
      <c r="AS35" s="14">
        <v>0.6</v>
      </c>
      <c r="AT35" s="14">
        <v>-0.7</v>
      </c>
      <c r="AU35" s="14">
        <v>-0.6</v>
      </c>
      <c r="AV35" s="14">
        <v>0.9</v>
      </c>
      <c r="AW35" s="14">
        <v>1.3</v>
      </c>
      <c r="AX35" s="14">
        <v>2</v>
      </c>
      <c r="AY35" s="14">
        <v>2.2000000000000002</v>
      </c>
      <c r="AZ35" s="14">
        <v>2</v>
      </c>
      <c r="BA35" s="14">
        <v>0</v>
      </c>
      <c r="BB35" s="14">
        <v>1.5</v>
      </c>
      <c r="BC35" s="14">
        <v>3.2</v>
      </c>
      <c r="BD35" s="14">
        <v>2</v>
      </c>
      <c r="BE35" s="14">
        <v>0.9</v>
      </c>
      <c r="BF35" s="14">
        <v>0.4</v>
      </c>
      <c r="BG35" s="14">
        <v>0.4</v>
      </c>
      <c r="BH35" s="14">
        <v>0.1</v>
      </c>
      <c r="BI35" s="14">
        <v>0</v>
      </c>
    </row>
    <row r="36" spans="1:61" ht="15" customHeight="1" x14ac:dyDescent="0.25">
      <c r="A36" s="3" t="s">
        <v>17</v>
      </c>
      <c r="B36" s="19">
        <v>86</v>
      </c>
      <c r="C36" s="19">
        <v>107</v>
      </c>
      <c r="D36" s="19">
        <v>159</v>
      </c>
      <c r="E36" s="19">
        <v>162</v>
      </c>
      <c r="F36" s="19">
        <v>187</v>
      </c>
      <c r="G36" s="19">
        <v>236</v>
      </c>
      <c r="H36" s="19">
        <v>266</v>
      </c>
      <c r="I36" s="19">
        <v>252</v>
      </c>
      <c r="J36" s="19">
        <v>259</v>
      </c>
      <c r="K36" s="19">
        <v>273</v>
      </c>
      <c r="L36" s="19">
        <v>273</v>
      </c>
      <c r="M36" s="19">
        <v>343</v>
      </c>
      <c r="N36" s="19">
        <v>459</v>
      </c>
      <c r="O36" s="19">
        <v>564</v>
      </c>
      <c r="P36" s="19">
        <v>556</v>
      </c>
      <c r="Q36" s="19">
        <v>519</v>
      </c>
      <c r="R36" s="19">
        <v>484</v>
      </c>
      <c r="S36" s="19">
        <v>479</v>
      </c>
      <c r="T36" s="19">
        <v>485</v>
      </c>
      <c r="U36" s="19">
        <v>454</v>
      </c>
      <c r="V36" s="19">
        <v>423</v>
      </c>
      <c r="W36" s="19">
        <v>404</v>
      </c>
      <c r="X36" s="19">
        <v>411</v>
      </c>
      <c r="Y36" s="19">
        <v>471</v>
      </c>
      <c r="Z36" s="19">
        <v>531</v>
      </c>
      <c r="AA36" s="19">
        <v>521</v>
      </c>
      <c r="AB36" s="19">
        <v>620</v>
      </c>
      <c r="AC36" s="19">
        <v>595</v>
      </c>
      <c r="AD36" s="19">
        <v>556</v>
      </c>
      <c r="AE36" s="19">
        <v>469</v>
      </c>
      <c r="AF36" s="19">
        <v>423</v>
      </c>
      <c r="AG36" s="19">
        <v>392</v>
      </c>
      <c r="AH36" s="19">
        <v>374</v>
      </c>
      <c r="AI36" s="19">
        <v>417</v>
      </c>
      <c r="AJ36" s="19">
        <v>500</v>
      </c>
      <c r="AK36" s="19">
        <v>576</v>
      </c>
      <c r="AL36" s="19">
        <v>598</v>
      </c>
      <c r="AM36" s="19">
        <v>525</v>
      </c>
      <c r="AN36" s="19">
        <v>466</v>
      </c>
      <c r="AO36" s="19">
        <v>427</v>
      </c>
      <c r="AP36" s="19">
        <v>489</v>
      </c>
      <c r="AQ36" s="19">
        <v>547</v>
      </c>
      <c r="AR36" s="19">
        <v>543</v>
      </c>
      <c r="AS36" s="19">
        <v>622</v>
      </c>
      <c r="AT36" s="19">
        <v>754</v>
      </c>
      <c r="AU36" s="19">
        <v>763</v>
      </c>
      <c r="AV36" s="19">
        <v>724</v>
      </c>
      <c r="AW36" s="19">
        <v>645</v>
      </c>
      <c r="AX36" s="19">
        <v>546</v>
      </c>
      <c r="AY36" s="19">
        <v>459</v>
      </c>
      <c r="AZ36" s="19">
        <v>423</v>
      </c>
      <c r="BA36" s="19">
        <v>465</v>
      </c>
      <c r="BB36" s="19">
        <v>408</v>
      </c>
      <c r="BC36" s="19">
        <v>350</v>
      </c>
      <c r="BD36" s="19">
        <v>359</v>
      </c>
      <c r="BE36" s="19">
        <v>375</v>
      </c>
      <c r="BF36" s="19">
        <v>390</v>
      </c>
      <c r="BG36" s="19">
        <v>420</v>
      </c>
      <c r="BH36" s="19">
        <v>440</v>
      </c>
      <c r="BI36" s="19">
        <v>460</v>
      </c>
    </row>
    <row r="37" spans="1:61" ht="15" customHeight="1" x14ac:dyDescent="0.25">
      <c r="A37" s="3" t="s">
        <v>18</v>
      </c>
      <c r="B37" s="14">
        <v>1.6</v>
      </c>
      <c r="C37" s="14">
        <v>2</v>
      </c>
      <c r="D37" s="14">
        <v>2.9</v>
      </c>
      <c r="E37" s="14">
        <v>2.9</v>
      </c>
      <c r="F37" s="14">
        <v>3.3</v>
      </c>
      <c r="G37" s="14">
        <v>4.2</v>
      </c>
      <c r="H37" s="14">
        <v>4.5999999999999996</v>
      </c>
      <c r="I37" s="14">
        <v>4.3</v>
      </c>
      <c r="J37" s="14">
        <v>4.4000000000000004</v>
      </c>
      <c r="K37" s="14">
        <v>4.5999999999999996</v>
      </c>
      <c r="L37" s="14">
        <v>4.5</v>
      </c>
      <c r="M37" s="14">
        <v>5.6</v>
      </c>
      <c r="N37" s="14">
        <v>7.4</v>
      </c>
      <c r="O37" s="14">
        <v>9</v>
      </c>
      <c r="P37" s="14">
        <v>8.8000000000000007</v>
      </c>
      <c r="Q37" s="14">
        <v>8.1999999999999993</v>
      </c>
      <c r="R37" s="14">
        <v>7.5</v>
      </c>
      <c r="S37" s="14">
        <v>7.2</v>
      </c>
      <c r="T37" s="14">
        <v>7.3</v>
      </c>
      <c r="U37" s="14">
        <v>6.7</v>
      </c>
      <c r="V37" s="14">
        <v>6.1</v>
      </c>
      <c r="W37" s="14">
        <v>5.8</v>
      </c>
      <c r="X37" s="14">
        <v>5.8</v>
      </c>
      <c r="Y37" s="14">
        <v>6.5</v>
      </c>
      <c r="Z37" s="14">
        <v>7.3</v>
      </c>
      <c r="AA37" s="14">
        <v>7</v>
      </c>
      <c r="AB37" s="14">
        <v>8.1</v>
      </c>
      <c r="AC37" s="14">
        <v>7.6</v>
      </c>
      <c r="AD37" s="14">
        <v>7</v>
      </c>
      <c r="AE37" s="14">
        <v>5.8</v>
      </c>
      <c r="AF37" s="14">
        <v>5.2</v>
      </c>
      <c r="AG37" s="14">
        <v>4.7</v>
      </c>
      <c r="AH37" s="14">
        <v>4.5</v>
      </c>
      <c r="AI37" s="14">
        <v>4.9000000000000004</v>
      </c>
      <c r="AJ37" s="14">
        <v>5.9</v>
      </c>
      <c r="AK37" s="14">
        <v>6.8</v>
      </c>
      <c r="AL37" s="14">
        <v>7</v>
      </c>
      <c r="AM37" s="14">
        <v>6.1</v>
      </c>
      <c r="AN37" s="14">
        <v>5.3</v>
      </c>
      <c r="AO37" s="14">
        <v>4.8</v>
      </c>
      <c r="AP37" s="14">
        <v>5.4</v>
      </c>
      <c r="AQ37" s="14">
        <v>6.1</v>
      </c>
      <c r="AR37" s="14">
        <v>6</v>
      </c>
      <c r="AS37" s="14">
        <v>6.8</v>
      </c>
      <c r="AT37" s="14">
        <v>8.1999999999999993</v>
      </c>
      <c r="AU37" s="14">
        <v>8.3000000000000007</v>
      </c>
      <c r="AV37" s="14">
        <v>7.9</v>
      </c>
      <c r="AW37" s="14">
        <v>7</v>
      </c>
      <c r="AX37" s="14">
        <v>5.9</v>
      </c>
      <c r="AY37" s="14">
        <v>4.9000000000000004</v>
      </c>
      <c r="AZ37" s="14">
        <v>4.4000000000000004</v>
      </c>
      <c r="BA37" s="14">
        <v>4.9000000000000004</v>
      </c>
      <c r="BB37" s="14">
        <v>4.2</v>
      </c>
      <c r="BC37" s="14">
        <v>3.5</v>
      </c>
      <c r="BD37" s="14">
        <v>3.6</v>
      </c>
      <c r="BE37" s="14">
        <v>3.7</v>
      </c>
      <c r="BF37" s="14">
        <v>3.8</v>
      </c>
      <c r="BG37" s="14">
        <v>4.0999999999999996</v>
      </c>
      <c r="BH37" s="14">
        <v>4.3</v>
      </c>
      <c r="BI37" s="14">
        <v>4.5</v>
      </c>
    </row>
    <row r="38" spans="1:61" ht="15" customHeight="1" x14ac:dyDescent="0.25">
      <c r="A38" s="3" t="s">
        <v>19</v>
      </c>
      <c r="B38" s="14">
        <v>-0.2</v>
      </c>
      <c r="C38" s="14">
        <v>-0.3</v>
      </c>
      <c r="D38" s="14">
        <v>-1</v>
      </c>
      <c r="E38" s="14">
        <v>0</v>
      </c>
      <c r="F38" s="14">
        <v>-2.1</v>
      </c>
      <c r="G38" s="14">
        <v>-2.9</v>
      </c>
      <c r="H38" s="14">
        <v>1.2</v>
      </c>
      <c r="I38" s="14">
        <v>-1</v>
      </c>
      <c r="J38" s="14">
        <v>-0.8</v>
      </c>
      <c r="K38" s="14">
        <v>0.9</v>
      </c>
      <c r="L38" s="14">
        <v>1.6</v>
      </c>
      <c r="M38" s="14">
        <v>-0.2</v>
      </c>
      <c r="N38" s="14">
        <v>-2</v>
      </c>
      <c r="O38" s="14">
        <v>-2.2000000000000002</v>
      </c>
      <c r="P38" s="14">
        <v>0.4</v>
      </c>
      <c r="Q38" s="14">
        <v>0.5</v>
      </c>
      <c r="R38" s="14">
        <v>1.7</v>
      </c>
      <c r="S38" s="14">
        <v>1</v>
      </c>
      <c r="T38" s="14">
        <v>1.6</v>
      </c>
      <c r="U38" s="14">
        <v>2.1</v>
      </c>
      <c r="V38" s="14">
        <v>2.6</v>
      </c>
      <c r="W38" s="14">
        <v>1.3</v>
      </c>
      <c r="X38" s="14">
        <v>2.5</v>
      </c>
      <c r="Y38" s="14">
        <v>-0.2</v>
      </c>
      <c r="Z38" s="14">
        <v>1</v>
      </c>
      <c r="AA38" s="14">
        <v>2.4</v>
      </c>
      <c r="AB38" s="14"/>
      <c r="AC38" s="14">
        <v>3.1</v>
      </c>
      <c r="AD38" s="14">
        <v>2.1</v>
      </c>
      <c r="AE38" s="14">
        <v>2.1</v>
      </c>
      <c r="AF38" s="14">
        <v>2.8</v>
      </c>
      <c r="AG38" s="14">
        <v>0.9</v>
      </c>
      <c r="AH38" s="14">
        <v>1.3</v>
      </c>
      <c r="AI38" s="14">
        <v>-0.5</v>
      </c>
      <c r="AJ38" s="14">
        <v>-1.2</v>
      </c>
      <c r="AK38" s="14">
        <v>0.3</v>
      </c>
      <c r="AL38" s="14">
        <v>-0.3</v>
      </c>
      <c r="AM38" s="14">
        <v>1.9</v>
      </c>
      <c r="AN38" s="14">
        <v>2.9</v>
      </c>
      <c r="AO38" s="14">
        <v>1.6</v>
      </c>
      <c r="AP38" s="14">
        <v>-1.5</v>
      </c>
      <c r="AQ38" s="14">
        <v>-0.7</v>
      </c>
      <c r="AR38" s="14">
        <v>0.9</v>
      </c>
      <c r="AS38" s="14">
        <v>-0.9</v>
      </c>
      <c r="AT38" s="14">
        <v>-0.9</v>
      </c>
      <c r="AU38" s="14">
        <v>0.7</v>
      </c>
      <c r="AV38" s="14">
        <v>0.8</v>
      </c>
      <c r="AW38" s="14">
        <v>2.4</v>
      </c>
      <c r="AX38" s="14">
        <v>2.2999999999999998</v>
      </c>
      <c r="AY38" s="14">
        <v>2.7</v>
      </c>
      <c r="AZ38" s="14">
        <v>2.7</v>
      </c>
      <c r="BA38" s="14">
        <v>-4.2</v>
      </c>
      <c r="BB38" s="14">
        <v>4.7</v>
      </c>
      <c r="BC38" s="14">
        <v>3.9</v>
      </c>
      <c r="BD38" s="14">
        <v>1.4</v>
      </c>
      <c r="BE38" s="14">
        <v>0.7</v>
      </c>
      <c r="BF38" s="14">
        <v>0.2</v>
      </c>
      <c r="BG38" s="14">
        <v>0.3</v>
      </c>
      <c r="BH38" s="14">
        <v>0.1</v>
      </c>
      <c r="BI38" s="14">
        <v>0</v>
      </c>
    </row>
    <row r="39" spans="1:61" ht="1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row>
    <row r="40" spans="1:61" ht="15" customHeight="1" x14ac:dyDescent="0.25">
      <c r="A40" s="21" t="s">
        <v>20</v>
      </c>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row>
    <row r="41" spans="1:61" ht="15" customHeight="1" x14ac:dyDescent="0.25">
      <c r="A41" s="3" t="s">
        <v>203</v>
      </c>
      <c r="B41" s="14">
        <v>75.599999999999994</v>
      </c>
      <c r="C41" s="14">
        <v>77</v>
      </c>
      <c r="D41" s="14">
        <v>76.599999999999994</v>
      </c>
      <c r="E41" s="14">
        <v>77.2</v>
      </c>
      <c r="F41" s="14">
        <v>78.2</v>
      </c>
      <c r="G41" s="14">
        <v>80.599999999999994</v>
      </c>
      <c r="H41" s="14">
        <v>78.7</v>
      </c>
      <c r="I41" s="14">
        <v>80</v>
      </c>
      <c r="J41" s="14">
        <v>80.599999999999994</v>
      </c>
      <c r="K41" s="14">
        <v>80.7</v>
      </c>
      <c r="L41" s="14">
        <v>79.5</v>
      </c>
      <c r="M41" s="14">
        <v>77.3</v>
      </c>
      <c r="N41" s="14">
        <v>77.5</v>
      </c>
      <c r="O41" s="14">
        <v>76.2</v>
      </c>
      <c r="P41" s="14">
        <v>72.7</v>
      </c>
      <c r="Q41" s="14">
        <v>72.900000000000006</v>
      </c>
      <c r="R41" s="14">
        <v>74.7</v>
      </c>
      <c r="S41" s="14">
        <v>77.099999999999994</v>
      </c>
      <c r="T41" s="14">
        <v>76.099999999999994</v>
      </c>
      <c r="U41" s="14">
        <v>74.5</v>
      </c>
      <c r="V41" s="14">
        <v>75.5</v>
      </c>
      <c r="W41" s="14">
        <v>76.2</v>
      </c>
      <c r="X41" s="14">
        <v>77.599999999999994</v>
      </c>
      <c r="Y41" s="14">
        <v>77.7</v>
      </c>
      <c r="Z41" s="14">
        <v>75.7</v>
      </c>
      <c r="AA41" s="14">
        <v>74.7</v>
      </c>
      <c r="AB41" s="14">
        <v>74.5</v>
      </c>
      <c r="AC41" s="14">
        <v>74</v>
      </c>
      <c r="AD41" s="14">
        <v>72.8</v>
      </c>
      <c r="AE41" s="14">
        <v>72.400000000000006</v>
      </c>
      <c r="AF41" s="14">
        <v>73.599999999999994</v>
      </c>
      <c r="AG41" s="14">
        <v>73.900000000000006</v>
      </c>
      <c r="AH41" s="14">
        <v>74</v>
      </c>
      <c r="AI41" s="14">
        <v>74.2</v>
      </c>
      <c r="AJ41" s="14">
        <v>74.400000000000006</v>
      </c>
      <c r="AK41" s="14">
        <v>72.8</v>
      </c>
      <c r="AL41" s="14">
        <v>71.099999999999994</v>
      </c>
      <c r="AM41" s="14">
        <v>69.2</v>
      </c>
      <c r="AN41" s="14">
        <v>68.5</v>
      </c>
      <c r="AO41" s="14">
        <v>69.2</v>
      </c>
      <c r="AP41" s="14">
        <v>73.099999999999994</v>
      </c>
      <c r="AQ41" s="14">
        <v>71.7</v>
      </c>
      <c r="AR41" s="14">
        <v>71.8</v>
      </c>
      <c r="AS41" s="14">
        <v>72.599999999999994</v>
      </c>
      <c r="AT41" s="14">
        <v>72.599999999999994</v>
      </c>
      <c r="AU41" s="14">
        <v>72.8</v>
      </c>
      <c r="AV41" s="14">
        <v>71</v>
      </c>
      <c r="AW41" s="14">
        <v>72.3</v>
      </c>
      <c r="AX41" s="14">
        <v>71.599999999999994</v>
      </c>
      <c r="AY41" s="14">
        <v>72.099999999999994</v>
      </c>
      <c r="AZ41" s="14">
        <v>72.2</v>
      </c>
      <c r="BA41" s="14">
        <v>73.599999999999994</v>
      </c>
      <c r="BB41" s="14">
        <v>70.7</v>
      </c>
      <c r="BC41" s="14">
        <v>67.8</v>
      </c>
      <c r="BD41" s="14">
        <v>67.599999999999994</v>
      </c>
      <c r="BE41" s="14">
        <v>68.8</v>
      </c>
      <c r="BF41" s="14">
        <v>68.8</v>
      </c>
      <c r="BG41" s="14">
        <v>69</v>
      </c>
      <c r="BH41" s="14">
        <v>69.599999999999994</v>
      </c>
      <c r="BI41" s="14">
        <v>69.900000000000006</v>
      </c>
    </row>
    <row r="42" spans="1:61" ht="15" customHeight="1" x14ac:dyDescent="0.25">
      <c r="A42" s="3" t="s">
        <v>21</v>
      </c>
      <c r="B42" s="14">
        <v>6.9</v>
      </c>
      <c r="C42" s="14">
        <v>8.4</v>
      </c>
      <c r="D42" s="14">
        <v>5.4</v>
      </c>
      <c r="E42" s="14">
        <v>6.1</v>
      </c>
      <c r="F42" s="14">
        <v>6</v>
      </c>
      <c r="G42" s="14">
        <v>2.5</v>
      </c>
      <c r="H42" s="14">
        <v>3.9</v>
      </c>
      <c r="I42" s="14">
        <v>3.1</v>
      </c>
      <c r="J42" s="14">
        <v>3.8</v>
      </c>
      <c r="K42" s="14">
        <v>1.4</v>
      </c>
      <c r="L42" s="14">
        <v>-0.6</v>
      </c>
      <c r="M42" s="14">
        <v>-0.6</v>
      </c>
      <c r="N42" s="14">
        <v>0.6</v>
      </c>
      <c r="O42" s="14">
        <v>4.5999999999999996</v>
      </c>
      <c r="P42" s="14">
        <v>3.1</v>
      </c>
      <c r="Q42" s="14">
        <v>2.5</v>
      </c>
      <c r="R42" s="14">
        <v>1.3</v>
      </c>
      <c r="S42" s="14">
        <v>1.7</v>
      </c>
      <c r="T42" s="14">
        <v>1.7</v>
      </c>
      <c r="U42" s="14">
        <v>2.5</v>
      </c>
      <c r="V42" s="14">
        <v>1.2</v>
      </c>
      <c r="W42" s="14">
        <v>1.3</v>
      </c>
      <c r="X42" s="14">
        <v>-0.7</v>
      </c>
      <c r="Y42" s="14">
        <v>1.1000000000000001</v>
      </c>
      <c r="Z42" s="14">
        <v>2.1</v>
      </c>
      <c r="AA42" s="14">
        <v>0.6</v>
      </c>
      <c r="AB42" s="14"/>
      <c r="AC42" s="14">
        <v>0.1</v>
      </c>
      <c r="AD42" s="14">
        <v>2.4</v>
      </c>
      <c r="AE42" s="14">
        <v>2.7</v>
      </c>
      <c r="AF42" s="14">
        <v>2</v>
      </c>
      <c r="AG42" s="14">
        <v>3.7</v>
      </c>
      <c r="AH42" s="14">
        <v>1.2</v>
      </c>
      <c r="AI42" s="14">
        <v>0.9</v>
      </c>
      <c r="AJ42" s="14">
        <v>1.6</v>
      </c>
      <c r="AK42" s="14">
        <v>1.9</v>
      </c>
      <c r="AL42" s="14">
        <v>2.5</v>
      </c>
      <c r="AM42" s="14">
        <v>1.5</v>
      </c>
      <c r="AN42" s="14">
        <v>1.2</v>
      </c>
      <c r="AO42" s="14">
        <v>1.1000000000000001</v>
      </c>
      <c r="AP42" s="14">
        <v>-2</v>
      </c>
      <c r="AQ42" s="14">
        <v>2.4</v>
      </c>
      <c r="AR42" s="14">
        <v>1.1000000000000001</v>
      </c>
      <c r="AS42" s="14">
        <v>-0.1</v>
      </c>
      <c r="AT42" s="14">
        <v>1.2</v>
      </c>
      <c r="AU42" s="14">
        <v>1.1000000000000001</v>
      </c>
      <c r="AV42" s="14">
        <v>1.2</v>
      </c>
      <c r="AW42" s="14">
        <v>-0.1</v>
      </c>
      <c r="AX42" s="14">
        <v>0.4</v>
      </c>
      <c r="AY42" s="14">
        <v>-0.4</v>
      </c>
      <c r="AZ42" s="14">
        <v>-0.1</v>
      </c>
      <c r="BA42" s="14">
        <v>0.1</v>
      </c>
      <c r="BB42" s="14">
        <v>2.7</v>
      </c>
      <c r="BC42" s="14">
        <v>1.8</v>
      </c>
      <c r="BD42" s="14">
        <v>-1.2</v>
      </c>
      <c r="BE42" s="14">
        <v>-0.3</v>
      </c>
      <c r="BF42" s="14">
        <v>1.3</v>
      </c>
      <c r="BG42" s="14">
        <v>1.2</v>
      </c>
      <c r="BH42" s="14">
        <v>1.3</v>
      </c>
      <c r="BI42" s="14">
        <v>1.1000000000000001</v>
      </c>
    </row>
    <row r="43" spans="1:61" ht="15" customHeight="1" x14ac:dyDescent="0.25">
      <c r="A43" s="3" t="s">
        <v>22</v>
      </c>
      <c r="B43" s="14">
        <v>0</v>
      </c>
      <c r="C43" s="14">
        <v>1.3</v>
      </c>
      <c r="D43" s="14">
        <v>1.4</v>
      </c>
      <c r="E43" s="14">
        <v>-0.5</v>
      </c>
      <c r="F43" s="14">
        <v>-0.4</v>
      </c>
      <c r="G43" s="14">
        <v>0.8</v>
      </c>
      <c r="H43" s="14">
        <v>-0.5</v>
      </c>
      <c r="I43" s="14">
        <v>-0.2</v>
      </c>
      <c r="J43" s="14">
        <v>-0.4</v>
      </c>
      <c r="K43" s="14">
        <v>0.4</v>
      </c>
      <c r="L43" s="14">
        <v>-0.6</v>
      </c>
      <c r="M43" s="14">
        <v>1</v>
      </c>
      <c r="N43" s="14">
        <v>2.2999999999999998</v>
      </c>
      <c r="O43" s="14">
        <v>-0.4</v>
      </c>
      <c r="P43" s="14">
        <v>0</v>
      </c>
      <c r="Q43" s="14">
        <v>0.6</v>
      </c>
      <c r="R43" s="14">
        <v>2.8</v>
      </c>
      <c r="S43" s="14">
        <v>3.6</v>
      </c>
      <c r="T43" s="14">
        <v>3.3</v>
      </c>
      <c r="U43" s="14">
        <v>5.5</v>
      </c>
      <c r="V43" s="14">
        <v>9.1</v>
      </c>
      <c r="W43" s="14">
        <v>5</v>
      </c>
      <c r="X43" s="14">
        <v>6.9</v>
      </c>
      <c r="Y43" s="14">
        <v>4.2</v>
      </c>
      <c r="Z43" s="14">
        <v>4.9000000000000004</v>
      </c>
      <c r="AA43" s="14">
        <v>5.2</v>
      </c>
      <c r="AB43" s="14">
        <v>4.0999999999999996</v>
      </c>
      <c r="AC43" s="14">
        <v>2.6</v>
      </c>
      <c r="AD43" s="14">
        <v>2.8</v>
      </c>
      <c r="AE43" s="14">
        <v>1.1000000000000001</v>
      </c>
      <c r="AF43" s="14">
        <v>-1.3</v>
      </c>
      <c r="AG43" s="14">
        <v>-2.2000000000000002</v>
      </c>
      <c r="AH43" s="14">
        <v>1.3</v>
      </c>
      <c r="AI43" s="14">
        <v>-0.2</v>
      </c>
      <c r="AJ43" s="14">
        <v>-1.7</v>
      </c>
      <c r="AK43" s="14">
        <v>-2.4</v>
      </c>
      <c r="AL43" s="14">
        <v>-4.2</v>
      </c>
      <c r="AM43" s="14">
        <v>-2.7</v>
      </c>
      <c r="AN43" s="14">
        <v>-2.9</v>
      </c>
      <c r="AO43" s="14">
        <v>-3</v>
      </c>
      <c r="AP43" s="14">
        <v>-0.2</v>
      </c>
      <c r="AQ43" s="14">
        <v>-0.9</v>
      </c>
      <c r="AR43" s="14">
        <v>-1.5</v>
      </c>
      <c r="AS43" s="14">
        <v>-1.2</v>
      </c>
      <c r="AT43" s="14">
        <v>-2.1</v>
      </c>
      <c r="AU43" s="14">
        <v>-0.5</v>
      </c>
      <c r="AV43" s="14">
        <v>-0.4</v>
      </c>
      <c r="AW43" s="14">
        <v>1.4</v>
      </c>
      <c r="AX43" s="14">
        <v>-0.1</v>
      </c>
      <c r="AY43" s="14">
        <v>0.7</v>
      </c>
      <c r="AZ43" s="14">
        <v>2.2000000000000002</v>
      </c>
      <c r="BA43" s="14">
        <v>9.3000000000000007</v>
      </c>
      <c r="BB43" s="14">
        <v>6.9</v>
      </c>
      <c r="BC43" s="14">
        <v>1.3</v>
      </c>
      <c r="BD43" s="14">
        <v>1.9</v>
      </c>
      <c r="BE43" s="14">
        <v>5.5</v>
      </c>
      <c r="BF43" s="14">
        <v>6.2</v>
      </c>
      <c r="BG43" s="14">
        <v>5.5</v>
      </c>
      <c r="BH43" s="14">
        <v>4.7</v>
      </c>
      <c r="BI43" s="14">
        <v>4.7</v>
      </c>
    </row>
    <row r="44" spans="1:61" ht="15" customHeight="1" x14ac:dyDescent="0.25">
      <c r="A44" s="3" t="s">
        <v>23</v>
      </c>
      <c r="B44" s="14">
        <v>0.6</v>
      </c>
      <c r="C44" s="14">
        <v>0.6</v>
      </c>
      <c r="D44" s="14">
        <v>3.8</v>
      </c>
      <c r="E44" s="14">
        <v>4.3</v>
      </c>
      <c r="F44" s="14">
        <v>3.9</v>
      </c>
      <c r="G44" s="14">
        <v>2.8</v>
      </c>
      <c r="H44" s="14">
        <v>3.9</v>
      </c>
      <c r="I44" s="14">
        <v>1</v>
      </c>
      <c r="J44" s="14">
        <v>-0.8</v>
      </c>
      <c r="K44" s="14">
        <v>0.9</v>
      </c>
      <c r="L44" s="14">
        <v>-0.2</v>
      </c>
      <c r="M44" s="14">
        <v>3.7</v>
      </c>
      <c r="N44" s="14">
        <v>3.7</v>
      </c>
      <c r="O44" s="14">
        <v>3.3</v>
      </c>
      <c r="P44" s="14">
        <v>4.4000000000000004</v>
      </c>
      <c r="Q44" s="14">
        <v>3.4</v>
      </c>
      <c r="R44" s="14">
        <v>2.5</v>
      </c>
      <c r="S44" s="14">
        <v>2.5</v>
      </c>
      <c r="T44" s="14">
        <v>3.3</v>
      </c>
      <c r="U44" s="14">
        <v>3.8</v>
      </c>
      <c r="V44" s="14">
        <v>4.4000000000000004</v>
      </c>
      <c r="W44" s="14">
        <v>4.4000000000000004</v>
      </c>
      <c r="X44" s="14">
        <v>2.8</v>
      </c>
      <c r="Y44" s="14">
        <v>5.8</v>
      </c>
      <c r="Z44" s="14">
        <v>6.6</v>
      </c>
      <c r="AA44" s="14">
        <v>6.2</v>
      </c>
      <c r="AB44" s="14">
        <v>5.0999999999999996</v>
      </c>
      <c r="AC44" s="14">
        <v>5.2</v>
      </c>
      <c r="AD44" s="14">
        <v>5.0999999999999996</v>
      </c>
      <c r="AE44" s="14">
        <v>3.5</v>
      </c>
      <c r="AF44" s="14">
        <v>4.3</v>
      </c>
      <c r="AG44" s="14">
        <v>4.8</v>
      </c>
      <c r="AH44" s="14">
        <v>3.2</v>
      </c>
      <c r="AI44" s="14">
        <v>3.1</v>
      </c>
      <c r="AJ44" s="14">
        <v>4.4000000000000004</v>
      </c>
      <c r="AK44" s="14">
        <v>5.2</v>
      </c>
      <c r="AL44" s="14">
        <v>5.9</v>
      </c>
      <c r="AM44" s="14">
        <v>6.6</v>
      </c>
      <c r="AN44" s="14">
        <v>4.9000000000000004</v>
      </c>
      <c r="AO44" s="14">
        <v>2.7</v>
      </c>
      <c r="AP44" s="14">
        <v>3.5</v>
      </c>
      <c r="AQ44" s="14">
        <v>6.6</v>
      </c>
      <c r="AR44" s="14">
        <v>7.3</v>
      </c>
      <c r="AS44" s="14">
        <v>7.8</v>
      </c>
      <c r="AT44" s="14">
        <v>8.3000000000000007</v>
      </c>
      <c r="AU44" s="14">
        <v>8.9</v>
      </c>
      <c r="AV44" s="14">
        <v>4.9000000000000004</v>
      </c>
      <c r="AW44" s="14">
        <v>7.3</v>
      </c>
      <c r="AX44" s="14">
        <v>8.1</v>
      </c>
      <c r="AY44" s="14">
        <v>9</v>
      </c>
      <c r="AZ44" s="14">
        <v>6.8</v>
      </c>
      <c r="BA44" s="14">
        <v>5.6</v>
      </c>
      <c r="BB44" s="14">
        <v>10</v>
      </c>
      <c r="BC44" s="14">
        <v>6.6</v>
      </c>
      <c r="BD44" s="14">
        <v>9.9</v>
      </c>
      <c r="BE44" s="14">
        <v>10.8</v>
      </c>
      <c r="BF44" s="14">
        <v>10</v>
      </c>
      <c r="BG44" s="14">
        <v>9.3000000000000007</v>
      </c>
      <c r="BH44" s="14">
        <v>8.8000000000000007</v>
      </c>
      <c r="BI44" s="14">
        <v>8.5</v>
      </c>
    </row>
    <row r="45" spans="1:61" ht="15" customHeight="1" x14ac:dyDescent="0.25">
      <c r="A45" s="3"/>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row>
    <row r="46" spans="1:61" ht="15" customHeight="1" x14ac:dyDescent="0.25">
      <c r="A46" s="20" t="s">
        <v>24</v>
      </c>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row>
    <row r="47" spans="1:61" ht="15" customHeight="1" x14ac:dyDescent="0.25">
      <c r="A47" s="21" t="s">
        <v>25</v>
      </c>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row>
    <row r="48" spans="1:61" ht="15" customHeight="1" x14ac:dyDescent="0.25">
      <c r="A48" s="14" t="s">
        <v>192</v>
      </c>
      <c r="B48" s="14">
        <v>-1.5</v>
      </c>
      <c r="C48" s="14">
        <v>-1.5</v>
      </c>
      <c r="D48" s="14">
        <v>-0.7</v>
      </c>
      <c r="E48" s="14">
        <v>0.5</v>
      </c>
      <c r="F48" s="14">
        <v>-0.3</v>
      </c>
      <c r="G48" s="14">
        <v>-2.7</v>
      </c>
      <c r="H48" s="14">
        <v>-1.9</v>
      </c>
      <c r="I48" s="14">
        <v>-0.7</v>
      </c>
      <c r="J48" s="14">
        <v>-2</v>
      </c>
      <c r="K48" s="14">
        <v>-2.4</v>
      </c>
      <c r="L48" s="14">
        <v>-3.8</v>
      </c>
      <c r="M48" s="14">
        <v>-4.7</v>
      </c>
      <c r="N48" s="14">
        <v>-5.9</v>
      </c>
      <c r="O48" s="14">
        <v>-5.2</v>
      </c>
      <c r="P48" s="14">
        <v>-5</v>
      </c>
      <c r="Q48" s="14">
        <v>-3.4</v>
      </c>
      <c r="R48" s="14">
        <v>-4.4000000000000004</v>
      </c>
      <c r="S48" s="14">
        <v>-5.0999999999999996</v>
      </c>
      <c r="T48" s="14">
        <v>-4</v>
      </c>
      <c r="U48" s="14">
        <v>-4.7</v>
      </c>
      <c r="V48" s="14">
        <v>-5</v>
      </c>
      <c r="W48" s="14">
        <v>-2.5</v>
      </c>
      <c r="X48" s="14">
        <v>-3.9</v>
      </c>
      <c r="Y48" s="14">
        <v>-2.6</v>
      </c>
      <c r="Z48" s="14">
        <v>-3.3</v>
      </c>
      <c r="AA48" s="14">
        <v>-8.6</v>
      </c>
      <c r="AB48" s="14">
        <v>-8.6999999999999993</v>
      </c>
      <c r="AC48" s="14">
        <v>-1.9</v>
      </c>
      <c r="AD48" s="14">
        <v>-1.6</v>
      </c>
      <c r="AE48" s="14">
        <v>-1.3</v>
      </c>
      <c r="AF48" s="14">
        <v>0.3</v>
      </c>
      <c r="AG48" s="14">
        <v>1.1000000000000001</v>
      </c>
      <c r="AH48" s="14">
        <v>-0.5</v>
      </c>
      <c r="AI48" s="14">
        <v>-2.2000000000000002</v>
      </c>
      <c r="AJ48" s="14">
        <v>-3.2</v>
      </c>
      <c r="AK48" s="14">
        <v>-1.8</v>
      </c>
      <c r="AL48" s="14">
        <v>-0.5</v>
      </c>
      <c r="AM48" s="14">
        <v>0</v>
      </c>
      <c r="AN48" s="14">
        <v>-0.3</v>
      </c>
      <c r="AO48" s="14">
        <v>0</v>
      </c>
      <c r="AP48" s="14">
        <v>-5.0999999999999996</v>
      </c>
      <c r="AQ48" s="14">
        <v>-5.3</v>
      </c>
      <c r="AR48" s="14">
        <v>-4.4000000000000004</v>
      </c>
      <c r="AS48" s="14">
        <v>-3.8</v>
      </c>
      <c r="AT48" s="14">
        <v>-2.9</v>
      </c>
      <c r="AU48" s="14">
        <v>-2.2000000000000002</v>
      </c>
      <c r="AV48" s="14">
        <v>-1.8</v>
      </c>
      <c r="AW48" s="14">
        <v>0.2</v>
      </c>
      <c r="AX48" s="14">
        <v>1.3</v>
      </c>
      <c r="AY48" s="14">
        <v>1.5</v>
      </c>
      <c r="AZ48" s="14">
        <v>1.8</v>
      </c>
      <c r="BA48" s="14">
        <v>-3.6</v>
      </c>
      <c r="BB48" s="14">
        <v>-2.2000000000000002</v>
      </c>
      <c r="BC48" s="14">
        <v>-0.1</v>
      </c>
      <c r="BD48" s="14">
        <v>-0.4</v>
      </c>
      <c r="BE48" s="14">
        <v>-1.8</v>
      </c>
      <c r="BF48" s="14">
        <v>-2.5</v>
      </c>
      <c r="BG48" s="14">
        <v>-3.4</v>
      </c>
      <c r="BH48" s="14">
        <v>-2.1</v>
      </c>
      <c r="BI48" s="14">
        <v>-2.5</v>
      </c>
    </row>
    <row r="49" spans="1:61" ht="15" customHeight="1" x14ac:dyDescent="0.25">
      <c r="A49" s="3" t="s">
        <v>26</v>
      </c>
      <c r="B49" s="14">
        <v>48.8</v>
      </c>
      <c r="C49" s="14">
        <v>46.4</v>
      </c>
      <c r="D49" s="14">
        <v>43.6</v>
      </c>
      <c r="E49" s="14">
        <v>40.6</v>
      </c>
      <c r="F49" s="14">
        <v>38.6</v>
      </c>
      <c r="G49" s="14">
        <v>39.4</v>
      </c>
      <c r="H49" s="14">
        <v>39.200000000000003</v>
      </c>
      <c r="I49" s="14">
        <v>39</v>
      </c>
      <c r="J49" s="14">
        <v>40.200000000000003</v>
      </c>
      <c r="K49" s="14">
        <v>41.8</v>
      </c>
      <c r="L49" s="14">
        <v>44.1</v>
      </c>
      <c r="M49" s="14">
        <v>47.4</v>
      </c>
      <c r="N49" s="14">
        <v>53</v>
      </c>
      <c r="O49" s="14">
        <v>59.1</v>
      </c>
      <c r="P49" s="14">
        <v>62.6</v>
      </c>
      <c r="Q49" s="14">
        <v>68</v>
      </c>
      <c r="R49" s="14">
        <v>69.5</v>
      </c>
      <c r="S49" s="14">
        <v>71.5</v>
      </c>
      <c r="T49" s="14">
        <v>73.8</v>
      </c>
      <c r="U49" s="14">
        <v>73.8</v>
      </c>
      <c r="V49" s="14">
        <v>74</v>
      </c>
      <c r="W49" s="14">
        <v>73.599999999999994</v>
      </c>
      <c r="X49" s="14">
        <v>74.2</v>
      </c>
      <c r="Y49" s="14">
        <v>75</v>
      </c>
      <c r="Z49" s="14">
        <v>72.2</v>
      </c>
      <c r="AA49" s="14">
        <v>73.5</v>
      </c>
      <c r="AB49" s="14">
        <v>73.2</v>
      </c>
      <c r="AC49" s="14">
        <v>71.400000000000006</v>
      </c>
      <c r="AD49" s="14">
        <v>65.8</v>
      </c>
      <c r="AE49" s="14">
        <v>62.8</v>
      </c>
      <c r="AF49" s="14">
        <v>58.7</v>
      </c>
      <c r="AG49" s="14">
        <v>52.2</v>
      </c>
      <c r="AH49" s="14">
        <v>49.5</v>
      </c>
      <c r="AI49" s="14">
        <v>48.8</v>
      </c>
      <c r="AJ49" s="14">
        <v>49.9</v>
      </c>
      <c r="AK49" s="14">
        <v>50.2</v>
      </c>
      <c r="AL49" s="14">
        <v>49.6</v>
      </c>
      <c r="AM49" s="14">
        <v>45</v>
      </c>
      <c r="AN49" s="14">
        <v>42.8</v>
      </c>
      <c r="AO49" s="14">
        <v>54.3</v>
      </c>
      <c r="AP49" s="14">
        <v>56.3</v>
      </c>
      <c r="AQ49" s="14">
        <v>58.9</v>
      </c>
      <c r="AR49" s="14">
        <v>61.2</v>
      </c>
      <c r="AS49" s="14">
        <v>65.7</v>
      </c>
      <c r="AT49" s="14">
        <v>67.2</v>
      </c>
      <c r="AU49" s="14">
        <v>67.2</v>
      </c>
      <c r="AV49" s="14">
        <v>63.8</v>
      </c>
      <c r="AW49" s="14">
        <v>60.8</v>
      </c>
      <c r="AX49" s="14">
        <v>55.9</v>
      </c>
      <c r="AY49" s="14">
        <v>51.5</v>
      </c>
      <c r="AZ49" s="14">
        <v>47.6</v>
      </c>
      <c r="BA49" s="14">
        <v>53.3</v>
      </c>
      <c r="BB49" s="14">
        <v>50.4</v>
      </c>
      <c r="BC49" s="14">
        <v>48.3</v>
      </c>
      <c r="BD49" s="14">
        <v>45.1</v>
      </c>
      <c r="BE49" s="14">
        <v>45</v>
      </c>
      <c r="BF49" s="14">
        <v>46.7</v>
      </c>
      <c r="BG49" s="14">
        <v>49.7</v>
      </c>
      <c r="BH49" s="14">
        <v>50.1</v>
      </c>
      <c r="BI49" s="14">
        <v>51.1</v>
      </c>
    </row>
    <row r="50" spans="1:61" ht="15" customHeight="1" x14ac:dyDescent="0.25">
      <c r="A50" s="3" t="s">
        <v>193</v>
      </c>
      <c r="B50" s="14">
        <v>35</v>
      </c>
      <c r="C50" s="14">
        <v>36.299999999999997</v>
      </c>
      <c r="D50" s="14">
        <v>37.1</v>
      </c>
      <c r="E50" s="14">
        <v>38.299999999999997</v>
      </c>
      <c r="F50" s="14">
        <v>38.700000000000003</v>
      </c>
      <c r="G50" s="14">
        <v>39.799999999999997</v>
      </c>
      <c r="H50" s="14">
        <v>39.799999999999997</v>
      </c>
      <c r="I50" s="14">
        <v>40.799999999999997</v>
      </c>
      <c r="J50" s="14">
        <v>41.1</v>
      </c>
      <c r="K50" s="14">
        <v>41.5</v>
      </c>
      <c r="L50" s="14">
        <v>41.1</v>
      </c>
      <c r="M50" s="14">
        <v>40.299999999999997</v>
      </c>
      <c r="N50" s="14">
        <v>41.3</v>
      </c>
      <c r="O50" s="14">
        <v>42.1</v>
      </c>
      <c r="P50" s="14">
        <v>40.4</v>
      </c>
      <c r="Q50" s="14">
        <v>40.700000000000003</v>
      </c>
      <c r="R50" s="14">
        <v>41</v>
      </c>
      <c r="S50" s="14">
        <v>42.7</v>
      </c>
      <c r="T50" s="14">
        <v>42.4</v>
      </c>
      <c r="U50" s="14">
        <v>39.700000000000003</v>
      </c>
      <c r="V50" s="14">
        <v>39.700000000000003</v>
      </c>
      <c r="W50" s="14">
        <v>41.7</v>
      </c>
      <c r="X50" s="14">
        <v>41.1</v>
      </c>
      <c r="Y50" s="14">
        <v>42.3</v>
      </c>
      <c r="Z50" s="14">
        <v>40</v>
      </c>
      <c r="AA50" s="14">
        <v>37.700000000000003</v>
      </c>
      <c r="AB50" s="14">
        <v>37.6</v>
      </c>
      <c r="AC50" s="14">
        <v>37.6</v>
      </c>
      <c r="AD50" s="14">
        <v>36.9</v>
      </c>
      <c r="AE50" s="14">
        <v>36.6</v>
      </c>
      <c r="AF50" s="14">
        <v>37.6</v>
      </c>
      <c r="AG50" s="14">
        <v>37.200000000000003</v>
      </c>
      <c r="AH50" s="14">
        <v>36.1</v>
      </c>
      <c r="AI50" s="14">
        <v>35.5</v>
      </c>
      <c r="AJ50" s="14">
        <v>35.4</v>
      </c>
      <c r="AK50" s="14">
        <v>35.299999999999997</v>
      </c>
      <c r="AL50" s="14">
        <v>35.6</v>
      </c>
      <c r="AM50" s="14">
        <v>36.5</v>
      </c>
      <c r="AN50" s="14">
        <v>35.9</v>
      </c>
      <c r="AO50" s="14">
        <v>36.4</v>
      </c>
      <c r="AP50" s="14">
        <v>35.6</v>
      </c>
      <c r="AQ50" s="14">
        <v>36.1</v>
      </c>
      <c r="AR50" s="14">
        <v>35.9</v>
      </c>
      <c r="AS50" s="14">
        <v>36.1</v>
      </c>
      <c r="AT50" s="14">
        <v>36.700000000000003</v>
      </c>
      <c r="AU50" s="14">
        <v>37.5</v>
      </c>
      <c r="AV50" s="14">
        <v>37.299999999999997</v>
      </c>
      <c r="AW50" s="14">
        <v>38.6</v>
      </c>
      <c r="AX50" s="14">
        <v>38.799999999999997</v>
      </c>
      <c r="AY50" s="14">
        <v>38.799999999999997</v>
      </c>
      <c r="AZ50" s="14">
        <v>39.1</v>
      </c>
      <c r="BA50" s="14">
        <v>39.700000000000003</v>
      </c>
      <c r="BB50" s="14">
        <v>39.200000000000003</v>
      </c>
      <c r="BC50" s="14">
        <v>38.1</v>
      </c>
      <c r="BD50" s="14">
        <v>38.6</v>
      </c>
      <c r="BE50" s="14">
        <v>38.1</v>
      </c>
      <c r="BF50" s="14">
        <v>38</v>
      </c>
      <c r="BG50" s="14">
        <v>38.299999999999997</v>
      </c>
      <c r="BH50" s="14">
        <v>39.1</v>
      </c>
      <c r="BI50" s="14">
        <v>39.1</v>
      </c>
    </row>
    <row r="51" spans="1:61" ht="15" customHeight="1" x14ac:dyDescent="0.25">
      <c r="A51" s="3" t="s">
        <v>194</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v>54</v>
      </c>
      <c r="AB51" s="14">
        <v>54.8</v>
      </c>
      <c r="AC51" s="14">
        <v>48.2</v>
      </c>
      <c r="AD51" s="14">
        <v>46.4</v>
      </c>
      <c r="AE51" s="14">
        <v>45.3</v>
      </c>
      <c r="AF51" s="14">
        <v>44.2</v>
      </c>
      <c r="AG51" s="14">
        <v>43.1</v>
      </c>
      <c r="AH51" s="14">
        <v>43.7</v>
      </c>
      <c r="AI51" s="14">
        <v>44.3</v>
      </c>
      <c r="AJ51" s="14">
        <v>45.2</v>
      </c>
      <c r="AK51" s="14">
        <v>44.4</v>
      </c>
      <c r="AL51" s="14">
        <v>43.3</v>
      </c>
      <c r="AM51" s="14">
        <v>44.2</v>
      </c>
      <c r="AN51" s="14">
        <v>43.3</v>
      </c>
      <c r="AO51" s="14">
        <v>44.3</v>
      </c>
      <c r="AP51" s="14">
        <v>48.1</v>
      </c>
      <c r="AQ51" s="14">
        <v>48.7</v>
      </c>
      <c r="AR51" s="14">
        <v>47.8</v>
      </c>
      <c r="AS51" s="14">
        <v>47.6</v>
      </c>
      <c r="AT51" s="14">
        <v>47.5</v>
      </c>
      <c r="AU51" s="14">
        <v>46.8</v>
      </c>
      <c r="AV51" s="14">
        <v>45.5</v>
      </c>
      <c r="AW51" s="14">
        <v>44.2</v>
      </c>
      <c r="AX51" s="14">
        <v>43.1</v>
      </c>
      <c r="AY51" s="14">
        <v>42.8</v>
      </c>
      <c r="AZ51" s="14">
        <v>42.4</v>
      </c>
      <c r="BA51" s="14">
        <v>48.1</v>
      </c>
      <c r="BB51" s="14">
        <v>46.2</v>
      </c>
      <c r="BC51" s="14">
        <v>43.6</v>
      </c>
      <c r="BD51" s="14">
        <v>43.4</v>
      </c>
      <c r="BE51" s="14">
        <v>44.1</v>
      </c>
      <c r="BF51" s="14">
        <v>44.8</v>
      </c>
      <c r="BG51" s="14">
        <v>45.8</v>
      </c>
      <c r="BH51" s="14">
        <v>45.2</v>
      </c>
      <c r="BI51" s="14">
        <v>45.5</v>
      </c>
    </row>
    <row r="52" spans="1:61" ht="15" customHeight="1" x14ac:dyDescent="0.25">
      <c r="A52" s="16"/>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row>
    <row r="53" spans="1:61" ht="15" customHeight="1" x14ac:dyDescent="0.25">
      <c r="A53" s="10" t="s">
        <v>27</v>
      </c>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row>
    <row r="54" spans="1:61" ht="15" customHeight="1" x14ac:dyDescent="0.25">
      <c r="A54" s="10" t="s">
        <v>28</v>
      </c>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row>
    <row r="55" spans="1:61" ht="15" customHeight="1" x14ac:dyDescent="0.25">
      <c r="A55" s="148" t="s">
        <v>527</v>
      </c>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row>
    <row r="56" spans="1:61" ht="15" customHeight="1" x14ac:dyDescent="0.25">
      <c r="A56" s="148" t="s">
        <v>438</v>
      </c>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row>
    <row r="57" spans="1:61" ht="15" customHeight="1" x14ac:dyDescent="0.25">
      <c r="A57" s="10" t="s">
        <v>206</v>
      </c>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row>
    <row r="58" spans="1:61" ht="15" customHeight="1" x14ac:dyDescent="0.25">
      <c r="A58" s="10" t="s">
        <v>195</v>
      </c>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row>
    <row r="59" spans="1:61" ht="15" customHeight="1" x14ac:dyDescent="0.25">
      <c r="A59" s="11" t="s">
        <v>182</v>
      </c>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row>
    <row r="60" spans="1:61" ht="15" customHeight="1" x14ac:dyDescent="0.25">
      <c r="A60" s="10" t="s">
        <v>196</v>
      </c>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row>
    <row r="61" spans="1:61" ht="15" customHeight="1" x14ac:dyDescent="0.25">
      <c r="A61" s="10" t="s">
        <v>197</v>
      </c>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row>
    <row r="62" spans="1:61" ht="15" customHeight="1" x14ac:dyDescent="0.25">
      <c r="A62" s="10" t="s">
        <v>198</v>
      </c>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row>
    <row r="63" spans="1:61" ht="15" customHeight="1" x14ac:dyDescent="0.2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row>
    <row r="64" spans="1:61" ht="15" customHeight="1" x14ac:dyDescent="0.2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row>
    <row r="65" ht="15" customHeight="1" x14ac:dyDescent="0.2"/>
  </sheetData>
  <hyperlinks>
    <hyperlink ref="A1" location="contents!A1" display="to contents" xr:uid="{00000000-0004-0000-0300-000000000000}"/>
  </hyperlink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I41"/>
  <sheetViews>
    <sheetView workbookViewId="0">
      <selection activeCell="P5" sqref="P5"/>
    </sheetView>
  </sheetViews>
  <sheetFormatPr defaultColWidth="11.42578125" defaultRowHeight="12.75" x14ac:dyDescent="0.2"/>
  <cols>
    <col min="1" max="1" width="75.7109375" customWidth="1"/>
    <col min="2" max="26" width="8" customWidth="1"/>
    <col min="27" max="28" width="15.7109375" customWidth="1"/>
    <col min="29" max="62" width="8" customWidth="1"/>
  </cols>
  <sheetData>
    <row r="1" spans="1:61" x14ac:dyDescent="0.2">
      <c r="A1" s="1" t="s">
        <v>452</v>
      </c>
    </row>
    <row r="2" spans="1:61" x14ac:dyDescent="0.2">
      <c r="A2" s="13"/>
    </row>
    <row r="3" spans="1:61" ht="30.75" customHeight="1" x14ac:dyDescent="0.25">
      <c r="A3" s="18" t="s">
        <v>480</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row>
    <row r="4" spans="1:61"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row>
    <row r="5" spans="1:61" ht="15" customHeight="1" x14ac:dyDescent="0.25">
      <c r="A5" s="20" t="s">
        <v>0</v>
      </c>
      <c r="AA5" s="3" t="s">
        <v>478</v>
      </c>
      <c r="AB5" s="3" t="s">
        <v>477</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row>
    <row r="6" spans="1:61" ht="15" customHeight="1" x14ac:dyDescent="0.25">
      <c r="A6" s="23" t="s">
        <v>29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row>
    <row r="7" spans="1:61" ht="15" customHeight="1" x14ac:dyDescent="0.25">
      <c r="A7" s="12" t="s">
        <v>165</v>
      </c>
      <c r="B7" s="14">
        <v>14.1</v>
      </c>
      <c r="C7" s="14">
        <v>1</v>
      </c>
      <c r="D7" s="14">
        <v>-7.8</v>
      </c>
      <c r="E7" s="14">
        <v>2.2000000000000002</v>
      </c>
      <c r="F7" s="14">
        <v>-3.3</v>
      </c>
      <c r="G7" s="14">
        <v>-3.9</v>
      </c>
      <c r="H7" s="14">
        <v>0.6</v>
      </c>
      <c r="I7" s="14">
        <v>6.6</v>
      </c>
      <c r="J7" s="14">
        <v>2.2999999999999998</v>
      </c>
      <c r="K7" s="14">
        <v>-0.6</v>
      </c>
      <c r="L7" s="14">
        <v>2.9</v>
      </c>
      <c r="M7" s="14">
        <v>-9.6</v>
      </c>
      <c r="N7" s="14">
        <v>-1</v>
      </c>
      <c r="O7" s="14">
        <v>6.6</v>
      </c>
      <c r="P7" s="14">
        <v>8.4</v>
      </c>
      <c r="Q7" s="14">
        <v>13.2</v>
      </c>
      <c r="R7" s="14">
        <v>10.8</v>
      </c>
      <c r="S7" s="14">
        <v>2.4</v>
      </c>
      <c r="T7" s="14">
        <v>3.4</v>
      </c>
      <c r="U7" s="14">
        <v>10</v>
      </c>
      <c r="V7" s="14">
        <v>3.8</v>
      </c>
      <c r="W7" s="14">
        <v>2.7</v>
      </c>
      <c r="X7" s="14">
        <v>-2.2999999999999998</v>
      </c>
      <c r="Y7" s="14">
        <v>-2.1</v>
      </c>
      <c r="Z7" s="14">
        <v>-0.2</v>
      </c>
      <c r="AA7" s="14">
        <v>6.4</v>
      </c>
      <c r="AB7" s="14"/>
      <c r="AC7" s="14">
        <v>6.9</v>
      </c>
      <c r="AD7" s="14">
        <v>8.6999999999999993</v>
      </c>
      <c r="AE7" s="14">
        <v>10.3</v>
      </c>
      <c r="AF7" s="14">
        <v>12.9</v>
      </c>
      <c r="AG7" s="14">
        <v>2.1</v>
      </c>
      <c r="AH7" s="14">
        <v>-1</v>
      </c>
      <c r="AI7" s="14">
        <v>-7.7</v>
      </c>
      <c r="AJ7" s="14">
        <v>-2</v>
      </c>
      <c r="AK7" s="14">
        <v>0.2</v>
      </c>
      <c r="AL7" s="14">
        <v>3</v>
      </c>
      <c r="AM7" s="14">
        <v>6.8</v>
      </c>
      <c r="AN7" s="14">
        <v>25.4</v>
      </c>
      <c r="AO7" s="14">
        <v>-6.7</v>
      </c>
      <c r="AP7" s="14">
        <v>-9.6</v>
      </c>
      <c r="AQ7" s="14">
        <v>-4.5</v>
      </c>
      <c r="AR7" s="14">
        <v>11</v>
      </c>
      <c r="AS7" s="14">
        <v>-2.7</v>
      </c>
      <c r="AT7" s="14">
        <v>2.2999999999999998</v>
      </c>
      <c r="AU7" s="14">
        <v>-4.5999999999999996</v>
      </c>
      <c r="AV7" s="14">
        <v>40</v>
      </c>
      <c r="AW7" s="14">
        <v>-19.100000000000001</v>
      </c>
      <c r="AX7" s="14">
        <v>5.2</v>
      </c>
      <c r="AY7" s="14">
        <v>1.2</v>
      </c>
      <c r="AZ7" s="14">
        <v>9.6999999999999993</v>
      </c>
      <c r="BA7" s="14">
        <v>-5.3</v>
      </c>
      <c r="BB7" s="14">
        <v>2</v>
      </c>
      <c r="BC7" s="14">
        <v>6.4</v>
      </c>
      <c r="BD7" s="14">
        <v>2.4</v>
      </c>
      <c r="BE7" s="14">
        <v>-1.7</v>
      </c>
      <c r="BF7" s="14">
        <v>1.7</v>
      </c>
      <c r="BG7" s="14">
        <v>1.1000000000000001</v>
      </c>
      <c r="BH7" s="14">
        <v>1.4</v>
      </c>
      <c r="BI7" s="14">
        <v>1</v>
      </c>
    </row>
    <row r="8" spans="1:61" ht="15" customHeight="1" x14ac:dyDescent="0.25">
      <c r="A8" s="12" t="s">
        <v>30</v>
      </c>
      <c r="B8" s="14">
        <v>4.7</v>
      </c>
      <c r="C8" s="14">
        <v>5.2</v>
      </c>
      <c r="D8" s="14">
        <v>9.5</v>
      </c>
      <c r="E8" s="14">
        <v>1.5</v>
      </c>
      <c r="F8" s="14">
        <v>-11.6</v>
      </c>
      <c r="G8" s="14">
        <v>-7.1</v>
      </c>
      <c r="H8" s="14">
        <v>-0.6</v>
      </c>
      <c r="I8" s="14">
        <v>18.2</v>
      </c>
      <c r="J8" s="14">
        <v>1.9</v>
      </c>
      <c r="K8" s="14">
        <v>-5.8</v>
      </c>
      <c r="L8" s="14">
        <v>2.6</v>
      </c>
      <c r="M8" s="14">
        <v>-10.5</v>
      </c>
      <c r="N8" s="14">
        <v>-4.2</v>
      </c>
      <c r="O8" s="14">
        <v>-1.5</v>
      </c>
      <c r="P8" s="14">
        <v>3.2</v>
      </c>
      <c r="Q8" s="14">
        <v>-0.8</v>
      </c>
      <c r="R8" s="14">
        <v>5</v>
      </c>
      <c r="S8" s="14">
        <v>-0.2</v>
      </c>
      <c r="T8" s="14">
        <v>11.1</v>
      </c>
      <c r="U8" s="14">
        <v>0.8</v>
      </c>
      <c r="V8" s="14">
        <v>-2.1</v>
      </c>
      <c r="W8" s="14">
        <v>-4</v>
      </c>
      <c r="X8" s="14">
        <v>6.9</v>
      </c>
      <c r="Y8" s="14">
        <v>1.5</v>
      </c>
      <c r="Z8" s="14">
        <v>6</v>
      </c>
      <c r="AA8" s="14">
        <v>0.4</v>
      </c>
      <c r="AB8" s="14"/>
      <c r="AC8" s="14">
        <v>4</v>
      </c>
      <c r="AD8" s="14">
        <v>5.9</v>
      </c>
      <c r="AE8" s="14">
        <v>1.3</v>
      </c>
      <c r="AF8" s="14">
        <v>2.8</v>
      </c>
      <c r="AG8" s="14">
        <v>1.3</v>
      </c>
      <c r="AH8" s="14">
        <v>2.9</v>
      </c>
      <c r="AI8" s="14">
        <v>-5.7</v>
      </c>
      <c r="AJ8" s="14">
        <v>-3.9</v>
      </c>
      <c r="AK8" s="14">
        <v>4.5999999999999996</v>
      </c>
      <c r="AL8" s="14">
        <v>5.7</v>
      </c>
      <c r="AM8" s="14">
        <v>5.9</v>
      </c>
      <c r="AN8" s="14">
        <v>5.0999999999999996</v>
      </c>
      <c r="AO8" s="14">
        <v>0.8</v>
      </c>
      <c r="AP8" s="14">
        <v>-14.7</v>
      </c>
      <c r="AQ8" s="14">
        <v>-16</v>
      </c>
      <c r="AR8" s="14">
        <v>-3.1</v>
      </c>
      <c r="AS8" s="14">
        <v>-12.4</v>
      </c>
      <c r="AT8" s="14">
        <v>-11.8</v>
      </c>
      <c r="AU8" s="14">
        <v>6.7</v>
      </c>
      <c r="AV8" s="14">
        <v>19.7</v>
      </c>
      <c r="AW8" s="14">
        <v>24.6</v>
      </c>
      <c r="AX8" s="14">
        <v>12.7</v>
      </c>
      <c r="AY8" s="14">
        <v>9.1</v>
      </c>
      <c r="AZ8" s="14">
        <v>3.7</v>
      </c>
      <c r="BA8" s="14">
        <v>-0.4</v>
      </c>
      <c r="BB8" s="14">
        <v>5.9</v>
      </c>
      <c r="BC8" s="14">
        <v>1.1000000000000001</v>
      </c>
      <c r="BD8" s="14">
        <v>-1.5</v>
      </c>
      <c r="BE8" s="14">
        <v>-0.9</v>
      </c>
      <c r="BF8" s="14">
        <v>4</v>
      </c>
      <c r="BG8" s="14">
        <v>2.1</v>
      </c>
      <c r="BH8" s="14">
        <v>1.3</v>
      </c>
      <c r="BI8" s="14">
        <v>1.1000000000000001</v>
      </c>
    </row>
    <row r="9" spans="1:61" ht="15" customHeight="1" x14ac:dyDescent="0.25">
      <c r="A9" s="12" t="s">
        <v>31</v>
      </c>
      <c r="B9" s="14">
        <v>10</v>
      </c>
      <c r="C9" s="14">
        <v>9</v>
      </c>
      <c r="D9" s="14">
        <v>7.5</v>
      </c>
      <c r="E9" s="14">
        <v>12.4</v>
      </c>
      <c r="F9" s="14">
        <v>4.2</v>
      </c>
      <c r="G9" s="14">
        <v>-5.2</v>
      </c>
      <c r="H9" s="14">
        <v>9.9</v>
      </c>
      <c r="I9" s="14">
        <v>-2.1</v>
      </c>
      <c r="J9" s="14">
        <v>4.5999999999999996</v>
      </c>
      <c r="K9" s="14">
        <v>7.9</v>
      </c>
      <c r="L9" s="14">
        <v>3.6</v>
      </c>
      <c r="M9" s="14">
        <v>7.6</v>
      </c>
      <c r="N9" s="14">
        <v>1.2</v>
      </c>
      <c r="O9" s="14">
        <v>1.3</v>
      </c>
      <c r="P9" s="14">
        <v>7.3</v>
      </c>
      <c r="Q9" s="14">
        <v>4</v>
      </c>
      <c r="R9" s="14">
        <v>-2.7</v>
      </c>
      <c r="S9" s="14">
        <v>5.2</v>
      </c>
      <c r="T9" s="14">
        <v>7.3</v>
      </c>
      <c r="U9" s="14">
        <v>7.5</v>
      </c>
      <c r="V9" s="14">
        <v>6.2</v>
      </c>
      <c r="W9" s="14">
        <v>5.6</v>
      </c>
      <c r="X9" s="14">
        <v>2.8</v>
      </c>
      <c r="Y9" s="14">
        <v>3.2</v>
      </c>
      <c r="Z9" s="14">
        <v>5.0999999999999996</v>
      </c>
      <c r="AA9" s="14">
        <v>6.2</v>
      </c>
      <c r="AB9" s="14"/>
      <c r="AC9" s="14">
        <v>3.9</v>
      </c>
      <c r="AD9" s="14">
        <v>8</v>
      </c>
      <c r="AE9" s="14">
        <v>5</v>
      </c>
      <c r="AF9" s="14">
        <v>7.5</v>
      </c>
      <c r="AG9" s="14">
        <v>6.5</v>
      </c>
      <c r="AH9" s="14">
        <v>0.4</v>
      </c>
      <c r="AI9" s="14">
        <v>1.6</v>
      </c>
      <c r="AJ9" s="14">
        <v>-0.9</v>
      </c>
      <c r="AK9" s="14">
        <v>3.2</v>
      </c>
      <c r="AL9" s="14">
        <v>4.2</v>
      </c>
      <c r="AM9" s="14">
        <v>3.9</v>
      </c>
      <c r="AN9" s="14">
        <v>5.0999999999999996</v>
      </c>
      <c r="AO9" s="14">
        <v>-0.7</v>
      </c>
      <c r="AP9" s="14">
        <v>-6.4</v>
      </c>
      <c r="AQ9" s="14">
        <v>6.6</v>
      </c>
      <c r="AR9" s="14">
        <v>8.9</v>
      </c>
      <c r="AS9" s="14">
        <v>3.9</v>
      </c>
      <c r="AT9" s="14">
        <v>4.2</v>
      </c>
      <c r="AU9" s="14">
        <v>8.3000000000000007</v>
      </c>
      <c r="AV9" s="14">
        <v>11</v>
      </c>
      <c r="AW9" s="14">
        <v>0.7</v>
      </c>
      <c r="AX9" s="14">
        <v>7.9</v>
      </c>
      <c r="AY9" s="14">
        <v>6</v>
      </c>
      <c r="AZ9" s="14">
        <v>1.9</v>
      </c>
      <c r="BA9" s="14">
        <v>-4.8</v>
      </c>
      <c r="BB9" s="14">
        <v>4.7</v>
      </c>
      <c r="BC9" s="14">
        <v>4.5</v>
      </c>
      <c r="BD9" s="14">
        <v>-1.2</v>
      </c>
      <c r="BE9" s="14">
        <v>-0.5</v>
      </c>
      <c r="BF9" s="14">
        <v>1.8</v>
      </c>
      <c r="BG9" s="14">
        <v>2</v>
      </c>
      <c r="BH9" s="14">
        <v>1.9</v>
      </c>
      <c r="BI9" s="14">
        <v>2</v>
      </c>
    </row>
    <row r="10" spans="1:61" ht="15" customHeight="1" x14ac:dyDescent="0.25">
      <c r="A10" s="12" t="s">
        <v>32</v>
      </c>
      <c r="B10" s="14">
        <v>20</v>
      </c>
      <c r="C10" s="14">
        <v>10.199999999999999</v>
      </c>
      <c r="D10" s="14">
        <v>13.5</v>
      </c>
      <c r="E10" s="14">
        <v>9.1999999999999993</v>
      </c>
      <c r="F10" s="14">
        <v>8.6</v>
      </c>
      <c r="G10" s="14">
        <v>0.7</v>
      </c>
      <c r="H10" s="14">
        <v>13.1</v>
      </c>
      <c r="I10" s="14">
        <v>5.8</v>
      </c>
      <c r="J10" s="14">
        <v>7.8</v>
      </c>
      <c r="K10" s="14">
        <v>7.7</v>
      </c>
      <c r="L10" s="14">
        <v>4</v>
      </c>
      <c r="M10" s="14">
        <v>7</v>
      </c>
      <c r="N10" s="14">
        <v>-0.8</v>
      </c>
      <c r="O10" s="14">
        <v>5</v>
      </c>
      <c r="P10" s="14">
        <v>13.2</v>
      </c>
      <c r="Q10" s="14">
        <v>13.2</v>
      </c>
      <c r="R10" s="14">
        <v>2.6</v>
      </c>
      <c r="S10" s="14">
        <v>4.9000000000000004</v>
      </c>
      <c r="T10" s="14">
        <v>21</v>
      </c>
      <c r="U10" s="14">
        <v>12.5</v>
      </c>
      <c r="V10" s="14">
        <v>9.9</v>
      </c>
      <c r="W10" s="14">
        <v>12</v>
      </c>
      <c r="X10" s="14">
        <v>5.2</v>
      </c>
      <c r="Y10" s="14">
        <v>9.8000000000000007</v>
      </c>
      <c r="Z10" s="14">
        <v>21.8</v>
      </c>
      <c r="AA10" s="14">
        <v>19</v>
      </c>
      <c r="AB10" s="14"/>
      <c r="AC10" s="14">
        <v>4.5</v>
      </c>
      <c r="AD10" s="14">
        <v>16.7</v>
      </c>
      <c r="AE10" s="14">
        <v>12.2</v>
      </c>
      <c r="AF10" s="14">
        <v>14.8</v>
      </c>
      <c r="AG10" s="14">
        <v>25.8</v>
      </c>
      <c r="AH10" s="14">
        <v>3.5</v>
      </c>
      <c r="AI10" s="14">
        <v>-2.2000000000000002</v>
      </c>
      <c r="AJ10" s="14">
        <v>8.6999999999999993</v>
      </c>
      <c r="AK10" s="14">
        <v>14.6</v>
      </c>
      <c r="AL10" s="14">
        <v>10</v>
      </c>
      <c r="AM10" s="14">
        <v>14.1</v>
      </c>
      <c r="AN10" s="14">
        <v>7.4</v>
      </c>
      <c r="AO10" s="14">
        <v>4.5</v>
      </c>
      <c r="AP10" s="14">
        <v>-12.3</v>
      </c>
      <c r="AQ10" s="14">
        <v>13.3</v>
      </c>
      <c r="AR10" s="14">
        <v>0.8</v>
      </c>
      <c r="AS10" s="14">
        <v>0.4</v>
      </c>
      <c r="AT10" s="14">
        <v>0.1</v>
      </c>
      <c r="AU10" s="14">
        <v>3.2</v>
      </c>
      <c r="AV10" s="14">
        <v>4.8</v>
      </c>
      <c r="AW10" s="14">
        <v>5.3</v>
      </c>
      <c r="AX10" s="14">
        <v>7.7</v>
      </c>
      <c r="AY10" s="14">
        <v>5.2</v>
      </c>
      <c r="AZ10" s="14">
        <v>5.4</v>
      </c>
      <c r="BA10" s="14">
        <v>-1.8</v>
      </c>
      <c r="BB10" s="14">
        <v>11</v>
      </c>
      <c r="BC10" s="14">
        <v>5.6</v>
      </c>
      <c r="BD10" s="14">
        <v>-0.4</v>
      </c>
      <c r="BE10" s="14">
        <v>2.6</v>
      </c>
      <c r="BF10" s="14">
        <v>3.3</v>
      </c>
      <c r="BG10" s="14">
        <v>2.6</v>
      </c>
      <c r="BH10" s="14">
        <v>2.6</v>
      </c>
      <c r="BI10" s="14">
        <v>2.2999999999999998</v>
      </c>
    </row>
    <row r="11" spans="1:61" ht="15" customHeight="1" x14ac:dyDescent="0.25">
      <c r="A11" s="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row>
    <row r="12" spans="1:61" ht="15" customHeight="1" x14ac:dyDescent="0.25">
      <c r="A12" s="23" t="s">
        <v>33</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row>
    <row r="13" spans="1:61" ht="15" customHeight="1" x14ac:dyDescent="0.25">
      <c r="A13" s="3" t="s">
        <v>151</v>
      </c>
      <c r="B13" s="14"/>
      <c r="C13" s="14">
        <v>2.6</v>
      </c>
      <c r="D13" s="14">
        <v>3.4</v>
      </c>
      <c r="E13" s="14">
        <v>6.9</v>
      </c>
      <c r="F13" s="14">
        <v>20.5</v>
      </c>
      <c r="G13" s="14">
        <v>6.2</v>
      </c>
      <c r="H13" s="14">
        <v>5.0999999999999996</v>
      </c>
      <c r="I13" s="14">
        <v>2.5</v>
      </c>
      <c r="J13" s="14">
        <v>0.2</v>
      </c>
      <c r="K13" s="14">
        <v>6.2</v>
      </c>
      <c r="L13" s="14">
        <v>6.9</v>
      </c>
      <c r="M13" s="14">
        <v>8.5</v>
      </c>
      <c r="N13" s="14">
        <v>4</v>
      </c>
      <c r="O13" s="14">
        <v>1.2</v>
      </c>
      <c r="P13" s="14">
        <v>4.2</v>
      </c>
      <c r="Q13" s="14">
        <v>1.7</v>
      </c>
      <c r="R13" s="14">
        <v>-6.9</v>
      </c>
      <c r="S13" s="14">
        <v>-3.1</v>
      </c>
      <c r="T13" s="14">
        <v>1.2</v>
      </c>
      <c r="U13" s="14">
        <v>3</v>
      </c>
      <c r="V13" s="14">
        <v>-1.9</v>
      </c>
      <c r="W13" s="14">
        <v>0.3</v>
      </c>
      <c r="X13" s="14">
        <v>-1.1000000000000001</v>
      </c>
      <c r="Y13" s="14">
        <v>-2.4</v>
      </c>
      <c r="Z13" s="14">
        <v>0.8</v>
      </c>
      <c r="AA13" s="14">
        <v>1</v>
      </c>
      <c r="AB13" s="14"/>
      <c r="AC13" s="14">
        <v>-0.1</v>
      </c>
      <c r="AD13" s="14">
        <v>2.2999999999999998</v>
      </c>
      <c r="AE13" s="14">
        <v>-0.9</v>
      </c>
      <c r="AF13" s="14">
        <v>-2</v>
      </c>
      <c r="AG13" s="14">
        <v>3.5</v>
      </c>
      <c r="AH13" s="14">
        <v>0.2</v>
      </c>
      <c r="AI13" s="14">
        <v>-1.1000000000000001</v>
      </c>
      <c r="AJ13" s="14">
        <v>-1.1000000000000001</v>
      </c>
      <c r="AK13" s="14">
        <v>0.1</v>
      </c>
      <c r="AL13" s="14">
        <v>0.9</v>
      </c>
      <c r="AM13" s="14">
        <v>1</v>
      </c>
      <c r="AN13" s="14">
        <v>1.5</v>
      </c>
      <c r="AO13" s="14">
        <v>1.8</v>
      </c>
      <c r="AP13" s="14">
        <v>-3.1</v>
      </c>
      <c r="AQ13" s="14">
        <v>3.2</v>
      </c>
      <c r="AR13" s="14">
        <v>2.2000000000000002</v>
      </c>
      <c r="AS13" s="14">
        <v>1.2</v>
      </c>
      <c r="AT13" s="14">
        <v>0</v>
      </c>
      <c r="AU13" s="14">
        <v>-0.5</v>
      </c>
      <c r="AV13" s="14">
        <v>1.5</v>
      </c>
      <c r="AW13" s="14">
        <v>-1.2</v>
      </c>
      <c r="AX13" s="14">
        <v>1.5</v>
      </c>
      <c r="AY13" s="14">
        <v>1</v>
      </c>
      <c r="AZ13" s="14">
        <v>1.1000000000000001</v>
      </c>
      <c r="BA13" s="14">
        <v>-0.5</v>
      </c>
      <c r="BB13" s="14">
        <v>5.5</v>
      </c>
      <c r="BC13" s="14">
        <v>12.4</v>
      </c>
      <c r="BD13" s="14">
        <v>1.8</v>
      </c>
      <c r="BE13" s="14">
        <v>1.7</v>
      </c>
      <c r="BF13" s="14">
        <v>1.7</v>
      </c>
      <c r="BG13" s="14">
        <v>1.6</v>
      </c>
      <c r="BH13" s="14">
        <v>1.3</v>
      </c>
      <c r="BI13" s="14">
        <v>1.3</v>
      </c>
    </row>
    <row r="14" spans="1:61" ht="15" customHeight="1" x14ac:dyDescent="0.25">
      <c r="A14" s="12" t="s">
        <v>164</v>
      </c>
      <c r="B14" s="14"/>
      <c r="C14" s="14"/>
      <c r="D14" s="14"/>
      <c r="E14" s="14"/>
      <c r="F14" s="14"/>
      <c r="G14" s="14"/>
      <c r="H14" s="14">
        <v>8.1999999999999993</v>
      </c>
      <c r="I14" s="14">
        <v>5.7</v>
      </c>
      <c r="J14" s="14">
        <v>3.3</v>
      </c>
      <c r="K14" s="14">
        <v>4</v>
      </c>
      <c r="L14" s="14">
        <v>6</v>
      </c>
      <c r="M14" s="14">
        <v>6.7</v>
      </c>
      <c r="N14" s="14">
        <v>5.4</v>
      </c>
      <c r="O14" s="14">
        <v>2.6</v>
      </c>
      <c r="P14" s="14">
        <v>2.2999999999999998</v>
      </c>
      <c r="Q14" s="14">
        <v>2.5</v>
      </c>
      <c r="R14" s="14">
        <v>0</v>
      </c>
      <c r="S14" s="14">
        <v>-1.6</v>
      </c>
      <c r="T14" s="14">
        <v>0.6</v>
      </c>
      <c r="U14" s="14">
        <v>2.1</v>
      </c>
      <c r="V14" s="14">
        <v>2.4</v>
      </c>
      <c r="W14" s="14">
        <v>2.6</v>
      </c>
      <c r="X14" s="14">
        <v>2.4</v>
      </c>
      <c r="Y14" s="14">
        <v>2.2000000000000002</v>
      </c>
      <c r="Z14" s="14">
        <v>2.4</v>
      </c>
      <c r="AA14" s="14">
        <v>1.8</v>
      </c>
      <c r="AB14" s="14"/>
      <c r="AC14" s="14">
        <v>1.5</v>
      </c>
      <c r="AD14" s="14">
        <v>1.9</v>
      </c>
      <c r="AE14" s="14">
        <v>1.7</v>
      </c>
      <c r="AF14" s="14">
        <v>1.7</v>
      </c>
      <c r="AG14" s="14">
        <v>2</v>
      </c>
      <c r="AH14" s="14">
        <v>3.1</v>
      </c>
      <c r="AI14" s="14">
        <v>3.2</v>
      </c>
      <c r="AJ14" s="14">
        <v>1.9</v>
      </c>
      <c r="AK14" s="14">
        <v>0.9</v>
      </c>
      <c r="AL14" s="14">
        <v>1.4</v>
      </c>
      <c r="AM14" s="14">
        <v>1.5</v>
      </c>
      <c r="AN14" s="14">
        <v>1.5</v>
      </c>
      <c r="AO14" s="14">
        <v>2.2000000000000002</v>
      </c>
      <c r="AP14" s="14">
        <v>0.9</v>
      </c>
      <c r="AQ14" s="14">
        <v>1.1000000000000001</v>
      </c>
      <c r="AR14" s="14">
        <v>2.2000000000000002</v>
      </c>
      <c r="AS14" s="14">
        <v>2.1</v>
      </c>
      <c r="AT14" s="14">
        <v>1.3</v>
      </c>
      <c r="AU14" s="14">
        <v>0.6</v>
      </c>
      <c r="AV14" s="14">
        <v>0.4</v>
      </c>
      <c r="AW14" s="14">
        <v>0.3</v>
      </c>
      <c r="AX14" s="14">
        <v>1.4</v>
      </c>
      <c r="AY14" s="14">
        <v>1.4</v>
      </c>
      <c r="AZ14" s="14">
        <v>1.6</v>
      </c>
      <c r="BA14" s="14">
        <v>1.2</v>
      </c>
      <c r="BB14" s="14">
        <v>2.5</v>
      </c>
      <c r="BC14" s="14">
        <v>11.8</v>
      </c>
      <c r="BD14" s="14">
        <v>3</v>
      </c>
      <c r="BE14" s="14">
        <v>3.1</v>
      </c>
      <c r="BF14" s="14">
        <v>3.4</v>
      </c>
      <c r="BG14" s="14">
        <v>2.5</v>
      </c>
      <c r="BH14" s="14">
        <v>2.2999999999999998</v>
      </c>
      <c r="BI14" s="14">
        <v>2.2999999999999998</v>
      </c>
    </row>
    <row r="15" spans="1:61" ht="15" customHeight="1" x14ac:dyDescent="0.25">
      <c r="A15" s="12" t="s">
        <v>166</v>
      </c>
      <c r="B15" s="14">
        <v>8.1999999999999993</v>
      </c>
      <c r="C15" s="14">
        <v>12.7</v>
      </c>
      <c r="D15" s="14">
        <v>11.2</v>
      </c>
      <c r="E15" s="14">
        <v>12</v>
      </c>
      <c r="F15" s="14">
        <v>17.899999999999999</v>
      </c>
      <c r="G15" s="14">
        <v>17.399999999999999</v>
      </c>
      <c r="H15" s="14">
        <v>7.5</v>
      </c>
      <c r="I15" s="14">
        <v>8.3000000000000007</v>
      </c>
      <c r="J15" s="14">
        <v>8.5</v>
      </c>
      <c r="K15" s="14">
        <v>4.8</v>
      </c>
      <c r="L15" s="14">
        <v>4.2</v>
      </c>
      <c r="M15" s="14">
        <v>-0.1</v>
      </c>
      <c r="N15" s="14">
        <v>2.9</v>
      </c>
      <c r="O15" s="14">
        <v>2.4</v>
      </c>
      <c r="P15" s="14">
        <v>-0.3</v>
      </c>
      <c r="Q15" s="14">
        <v>0.9</v>
      </c>
      <c r="R15" s="14">
        <v>1.3</v>
      </c>
      <c r="S15" s="14">
        <v>1.3</v>
      </c>
      <c r="T15" s="14">
        <v>0</v>
      </c>
      <c r="U15" s="14">
        <v>0.3</v>
      </c>
      <c r="V15" s="14">
        <v>2.8</v>
      </c>
      <c r="W15" s="14">
        <v>5.8</v>
      </c>
      <c r="X15" s="14">
        <v>4.8</v>
      </c>
      <c r="Y15" s="14">
        <v>5.7</v>
      </c>
      <c r="Z15" s="14">
        <v>2.7</v>
      </c>
      <c r="AA15" s="14">
        <v>2.2000000000000002</v>
      </c>
      <c r="AB15" s="14"/>
      <c r="AC15" s="14">
        <v>1.3</v>
      </c>
      <c r="AD15" s="14">
        <v>3.9</v>
      </c>
      <c r="AE15" s="14">
        <v>4.2</v>
      </c>
      <c r="AF15" s="14">
        <v>4</v>
      </c>
      <c r="AG15" s="14">
        <v>5.2</v>
      </c>
      <c r="AH15" s="14">
        <v>4.5999999999999996</v>
      </c>
      <c r="AI15" s="14">
        <v>4.0999999999999996</v>
      </c>
      <c r="AJ15" s="14">
        <v>2.7</v>
      </c>
      <c r="AK15" s="14">
        <v>3.7</v>
      </c>
      <c r="AL15" s="14">
        <v>3.7</v>
      </c>
      <c r="AM15" s="14">
        <v>3.3</v>
      </c>
      <c r="AN15" s="14">
        <v>3.4</v>
      </c>
      <c r="AO15" s="14">
        <v>3.8</v>
      </c>
      <c r="AP15" s="14">
        <v>3.4</v>
      </c>
      <c r="AQ15" s="14">
        <v>1.7</v>
      </c>
      <c r="AR15" s="14">
        <v>2.2999999999999998</v>
      </c>
      <c r="AS15" s="14">
        <v>2.8</v>
      </c>
      <c r="AT15" s="14">
        <v>1</v>
      </c>
      <c r="AU15" s="14">
        <v>0.2</v>
      </c>
      <c r="AV15" s="14">
        <v>1.7</v>
      </c>
      <c r="AW15" s="14">
        <v>2</v>
      </c>
      <c r="AX15" s="14">
        <v>2.9</v>
      </c>
      <c r="AY15" s="14">
        <v>3</v>
      </c>
      <c r="AZ15" s="14">
        <v>2.5</v>
      </c>
      <c r="BA15" s="14">
        <v>4.3</v>
      </c>
      <c r="BB15" s="14">
        <v>0.5</v>
      </c>
      <c r="BC15" s="14">
        <v>6.7</v>
      </c>
      <c r="BD15" s="14">
        <v>5.9</v>
      </c>
      <c r="BE15" s="14">
        <v>8.4</v>
      </c>
      <c r="BF15" s="14">
        <v>4.7</v>
      </c>
      <c r="BG15" s="14">
        <v>2.1</v>
      </c>
      <c r="BH15" s="14">
        <v>4.9000000000000004</v>
      </c>
      <c r="BI15" s="14">
        <v>4.3</v>
      </c>
    </row>
    <row r="16" spans="1:61" ht="15" customHeight="1" x14ac:dyDescent="0.25">
      <c r="A16" s="12" t="s">
        <v>167</v>
      </c>
      <c r="AC16" s="14">
        <v>0.3</v>
      </c>
      <c r="AD16" s="14">
        <v>1.4</v>
      </c>
      <c r="AE16" s="14">
        <v>1.1000000000000001</v>
      </c>
      <c r="AF16" s="14">
        <v>2.9</v>
      </c>
      <c r="AG16" s="14">
        <v>4.0999999999999996</v>
      </c>
      <c r="AH16" s="14">
        <v>3.7</v>
      </c>
      <c r="AI16" s="14">
        <v>4.7</v>
      </c>
      <c r="AJ16" s="14">
        <v>3.6</v>
      </c>
      <c r="AK16" s="14">
        <v>3.7</v>
      </c>
      <c r="AL16" s="14">
        <v>2.5</v>
      </c>
      <c r="AM16" s="14">
        <v>1.3</v>
      </c>
      <c r="AN16" s="14">
        <v>1.6</v>
      </c>
      <c r="AO16" s="14">
        <v>3.4</v>
      </c>
      <c r="AP16" s="14">
        <v>3.2</v>
      </c>
      <c r="AQ16" s="14">
        <v>0.6</v>
      </c>
      <c r="AR16" s="14">
        <v>1.2</v>
      </c>
      <c r="AS16" s="14">
        <v>1.5</v>
      </c>
      <c r="AT16" s="14">
        <v>0</v>
      </c>
      <c r="AU16" s="14">
        <v>0.9</v>
      </c>
      <c r="AV16" s="14">
        <v>1.4</v>
      </c>
      <c r="AW16" s="14">
        <v>2.7</v>
      </c>
      <c r="AX16" s="14">
        <v>1.4</v>
      </c>
      <c r="AY16" s="14">
        <v>4.0999999999999996</v>
      </c>
      <c r="AZ16" s="14">
        <v>3</v>
      </c>
      <c r="BA16" s="14">
        <v>2.5</v>
      </c>
      <c r="BB16" s="14">
        <v>1.7</v>
      </c>
      <c r="BC16" s="14">
        <v>4.9000000000000004</v>
      </c>
      <c r="BD16" s="14">
        <v>5.8</v>
      </c>
      <c r="BE16" s="14">
        <v>7.9</v>
      </c>
      <c r="BF16" s="14">
        <v>4.8</v>
      </c>
      <c r="BG16" s="14">
        <v>2</v>
      </c>
      <c r="BH16" s="14">
        <v>5.4</v>
      </c>
      <c r="BI16" s="14">
        <v>4.5</v>
      </c>
    </row>
    <row r="17" spans="1:61" ht="15" customHeight="1" x14ac:dyDescent="0.25">
      <c r="A17" s="12" t="s">
        <v>35</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v>2</v>
      </c>
      <c r="AD17" s="14">
        <v>1.6</v>
      </c>
      <c r="AE17" s="14">
        <v>1.9</v>
      </c>
      <c r="AF17" s="14">
        <v>1.9</v>
      </c>
      <c r="AG17" s="14">
        <v>3.9</v>
      </c>
      <c r="AH17" s="14">
        <v>4.2</v>
      </c>
      <c r="AI17" s="14">
        <v>3.2</v>
      </c>
      <c r="AJ17" s="14">
        <v>2.5</v>
      </c>
      <c r="AK17" s="14">
        <v>1.8</v>
      </c>
      <c r="AL17" s="14">
        <v>2.2000000000000002</v>
      </c>
      <c r="AM17" s="14">
        <v>2.1</v>
      </c>
      <c r="AN17" s="14">
        <v>2.5</v>
      </c>
      <c r="AO17" s="14">
        <v>3.4</v>
      </c>
      <c r="AP17" s="14">
        <v>-0.1</v>
      </c>
      <c r="AQ17" s="14">
        <v>0.8</v>
      </c>
      <c r="AR17" s="14">
        <v>1.5</v>
      </c>
      <c r="AS17" s="14">
        <v>0.8</v>
      </c>
      <c r="AT17" s="14">
        <v>1.3</v>
      </c>
      <c r="AU17" s="14">
        <v>0</v>
      </c>
      <c r="AV17" s="14">
        <v>0.3</v>
      </c>
      <c r="AW17" s="14">
        <v>0.5</v>
      </c>
      <c r="AX17" s="14">
        <v>1</v>
      </c>
      <c r="AY17" s="14">
        <v>2.1</v>
      </c>
      <c r="AZ17" s="14">
        <v>2.2999999999999998</v>
      </c>
      <c r="BA17" s="14">
        <v>1.8</v>
      </c>
      <c r="BB17" s="14">
        <v>3.9</v>
      </c>
      <c r="BC17" s="14">
        <v>7.5</v>
      </c>
      <c r="BD17" s="14">
        <v>5.8</v>
      </c>
      <c r="BE17" s="14">
        <v>4.5</v>
      </c>
      <c r="BF17" s="14">
        <v>2.7</v>
      </c>
      <c r="BG17" s="14">
        <v>2.2000000000000002</v>
      </c>
      <c r="BH17" s="14">
        <v>2.2000000000000002</v>
      </c>
      <c r="BI17" s="14">
        <v>2.2000000000000002</v>
      </c>
    </row>
    <row r="18" spans="1:61" ht="15" customHeight="1" x14ac:dyDescent="0.25">
      <c r="A18" s="12" t="s">
        <v>36</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v>6.7</v>
      </c>
      <c r="AD18" s="14">
        <v>2.1</v>
      </c>
      <c r="AE18" s="14">
        <v>1.3</v>
      </c>
      <c r="AF18" s="14">
        <v>1.7</v>
      </c>
      <c r="AG18" s="14">
        <v>4</v>
      </c>
      <c r="AH18" s="14">
        <v>3.5</v>
      </c>
      <c r="AI18" s="14">
        <v>3.8</v>
      </c>
      <c r="AJ18" s="14">
        <v>2.9</v>
      </c>
      <c r="AK18" s="14">
        <v>1.5</v>
      </c>
      <c r="AL18" s="14">
        <v>2.4</v>
      </c>
      <c r="AM18" s="14">
        <v>1.4</v>
      </c>
      <c r="AN18" s="14">
        <v>2.2000000000000002</v>
      </c>
      <c r="AO18" s="14">
        <v>2.8</v>
      </c>
      <c r="AP18" s="14">
        <v>0.7</v>
      </c>
      <c r="AQ18" s="14">
        <v>1.8</v>
      </c>
      <c r="AR18" s="14">
        <v>1.5</v>
      </c>
      <c r="AS18" s="14">
        <v>2.2999999999999998</v>
      </c>
      <c r="AT18" s="14">
        <v>0.6</v>
      </c>
      <c r="AU18" s="14">
        <v>0.4</v>
      </c>
      <c r="AV18" s="14">
        <v>0.5</v>
      </c>
      <c r="AW18" s="14">
        <v>2.2999999999999998</v>
      </c>
      <c r="AX18" s="14">
        <v>0.3</v>
      </c>
      <c r="AY18" s="14">
        <v>2.4</v>
      </c>
      <c r="AZ18" s="14">
        <v>2.9</v>
      </c>
      <c r="BA18" s="14">
        <v>-0.9</v>
      </c>
      <c r="BB18" s="14">
        <v>5.6</v>
      </c>
      <c r="BC18" s="14">
        <v>9.4</v>
      </c>
      <c r="BD18" s="14">
        <v>6.1</v>
      </c>
      <c r="BE18" s="14">
        <v>4.4000000000000004</v>
      </c>
      <c r="BF18" s="14">
        <v>2.8</v>
      </c>
      <c r="BG18" s="14">
        <v>2.6</v>
      </c>
      <c r="BH18" s="14">
        <v>3.4</v>
      </c>
      <c r="BI18" s="14">
        <v>0.7</v>
      </c>
    </row>
    <row r="19" spans="1:61" ht="15" customHeight="1" x14ac:dyDescent="0.25">
      <c r="A19" s="12" t="s">
        <v>37</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v>0.7</v>
      </c>
      <c r="AD19" s="14">
        <v>1.2</v>
      </c>
      <c r="AE19" s="14">
        <v>0.4</v>
      </c>
      <c r="AF19" s="14">
        <v>1.2</v>
      </c>
      <c r="AG19" s="14">
        <v>3</v>
      </c>
      <c r="AH19" s="14">
        <v>3.6</v>
      </c>
      <c r="AI19" s="14">
        <v>2.6</v>
      </c>
      <c r="AJ19" s="14">
        <v>2</v>
      </c>
      <c r="AK19" s="14">
        <v>0.8</v>
      </c>
      <c r="AL19" s="14">
        <v>0.9</v>
      </c>
      <c r="AM19" s="14">
        <v>2</v>
      </c>
      <c r="AN19" s="14">
        <v>2.4</v>
      </c>
      <c r="AO19" s="14">
        <v>3</v>
      </c>
      <c r="AP19" s="14">
        <v>0.8</v>
      </c>
      <c r="AQ19" s="14">
        <v>2.7</v>
      </c>
      <c r="AR19" s="14">
        <v>0.9</v>
      </c>
      <c r="AS19" s="14">
        <v>0.7</v>
      </c>
      <c r="AT19" s="14">
        <v>1.4</v>
      </c>
      <c r="AU19" s="14">
        <v>0.3</v>
      </c>
      <c r="AV19" s="14">
        <v>-0.2</v>
      </c>
      <c r="AW19" s="14">
        <v>-0.2</v>
      </c>
      <c r="AX19" s="14">
        <v>1.4</v>
      </c>
      <c r="AY19" s="14">
        <v>2.2000000000000002</v>
      </c>
      <c r="AZ19" s="14">
        <v>2.2000000000000002</v>
      </c>
      <c r="BA19" s="14">
        <v>1.5</v>
      </c>
      <c r="BB19" s="14">
        <v>3.4</v>
      </c>
      <c r="BC19" s="14">
        <v>7</v>
      </c>
      <c r="BD19" s="14">
        <v>4.3</v>
      </c>
      <c r="BE19" s="14">
        <v>3.1</v>
      </c>
      <c r="BF19" s="14">
        <v>2.2999999999999998</v>
      </c>
      <c r="BG19" s="14">
        <v>2.2000000000000002</v>
      </c>
      <c r="BH19" s="14">
        <v>2.1</v>
      </c>
      <c r="BI19" s="14">
        <v>2.1</v>
      </c>
    </row>
    <row r="20" spans="1:61" ht="15" customHeight="1" x14ac:dyDescent="0.25">
      <c r="A20" s="12" t="s">
        <v>38</v>
      </c>
      <c r="B20" s="14">
        <v>6.7</v>
      </c>
      <c r="C20" s="14">
        <v>9.8000000000000007</v>
      </c>
      <c r="D20" s="14">
        <v>8.4</v>
      </c>
      <c r="E20" s="14">
        <v>9.3000000000000007</v>
      </c>
      <c r="F20" s="14">
        <v>11.7</v>
      </c>
      <c r="G20" s="14">
        <v>10.1</v>
      </c>
      <c r="H20" s="14">
        <v>9.4</v>
      </c>
      <c r="I20" s="14">
        <v>6.6</v>
      </c>
      <c r="J20" s="14">
        <v>5.6</v>
      </c>
      <c r="K20" s="14">
        <v>5.0999999999999996</v>
      </c>
      <c r="L20" s="14">
        <v>6.5</v>
      </c>
      <c r="M20" s="14">
        <v>5</v>
      </c>
      <c r="N20" s="14">
        <v>4.3</v>
      </c>
      <c r="O20" s="14">
        <v>1.7</v>
      </c>
      <c r="P20" s="14">
        <v>1.7</v>
      </c>
      <c r="Q20" s="14">
        <v>1.4</v>
      </c>
      <c r="R20" s="14">
        <v>-0.2</v>
      </c>
      <c r="S20" s="14">
        <v>0.7</v>
      </c>
      <c r="T20" s="14">
        <v>0.9</v>
      </c>
      <c r="U20" s="14">
        <v>1.4</v>
      </c>
      <c r="V20" s="14">
        <v>1.8</v>
      </c>
      <c r="W20" s="14">
        <v>3</v>
      </c>
      <c r="X20" s="14">
        <v>3.1</v>
      </c>
      <c r="Y20" s="14">
        <v>1.9</v>
      </c>
      <c r="Z20" s="14">
        <v>2.1</v>
      </c>
      <c r="AA20" s="14">
        <v>1.9</v>
      </c>
      <c r="AB20" s="14"/>
      <c r="AC20" s="14">
        <v>1.2</v>
      </c>
      <c r="AD20" s="14">
        <v>2.1</v>
      </c>
      <c r="AE20" s="14">
        <v>1.5</v>
      </c>
      <c r="AF20" s="14">
        <v>1.9</v>
      </c>
      <c r="AG20" s="14">
        <v>3.2</v>
      </c>
      <c r="AH20" s="14">
        <v>3.6</v>
      </c>
      <c r="AI20" s="14">
        <v>3.8</v>
      </c>
      <c r="AJ20" s="14">
        <v>2.5</v>
      </c>
      <c r="AK20" s="14">
        <v>1.5</v>
      </c>
      <c r="AL20" s="14">
        <v>1.7</v>
      </c>
      <c r="AM20" s="14">
        <v>2.5</v>
      </c>
      <c r="AN20" s="14">
        <v>2.4</v>
      </c>
      <c r="AO20" s="14">
        <v>2.2999999999999998</v>
      </c>
      <c r="AP20" s="14">
        <v>0.4</v>
      </c>
      <c r="AQ20" s="14">
        <v>1.7</v>
      </c>
      <c r="AR20" s="14">
        <v>1.2</v>
      </c>
      <c r="AS20" s="14">
        <v>1.1000000000000001</v>
      </c>
      <c r="AT20" s="14">
        <v>1.2</v>
      </c>
      <c r="AU20" s="14">
        <v>0.6</v>
      </c>
      <c r="AV20" s="14">
        <v>0</v>
      </c>
      <c r="AW20" s="14">
        <v>0.5</v>
      </c>
      <c r="AX20" s="14">
        <v>1.6</v>
      </c>
      <c r="AY20" s="14">
        <v>2.5</v>
      </c>
      <c r="AZ20" s="14">
        <v>2.7</v>
      </c>
      <c r="BA20" s="14">
        <v>2.2999999999999998</v>
      </c>
      <c r="BB20" s="14">
        <v>3.6</v>
      </c>
      <c r="BC20" s="14">
        <v>7.3</v>
      </c>
      <c r="BD20" s="14">
        <v>5.8</v>
      </c>
      <c r="BE20" s="14">
        <v>4.2</v>
      </c>
      <c r="BF20" s="14">
        <v>2.6</v>
      </c>
      <c r="BG20" s="14">
        <v>2.5</v>
      </c>
      <c r="BH20" s="14">
        <v>2.6</v>
      </c>
      <c r="BI20" s="14">
        <v>2.4</v>
      </c>
    </row>
    <row r="21" spans="1:61" ht="15" customHeight="1" x14ac:dyDescent="0.25">
      <c r="A21" s="12" t="s">
        <v>39</v>
      </c>
      <c r="B21" s="14">
        <v>4.9000000000000004</v>
      </c>
      <c r="C21" s="14">
        <v>7.2</v>
      </c>
      <c r="D21" s="14">
        <v>8.1999999999999993</v>
      </c>
      <c r="E21" s="14">
        <v>7.7</v>
      </c>
      <c r="F21" s="14">
        <v>9.4</v>
      </c>
      <c r="G21" s="14">
        <v>9.9</v>
      </c>
      <c r="H21" s="14">
        <v>8.8000000000000007</v>
      </c>
      <c r="I21" s="14">
        <v>5.3</v>
      </c>
      <c r="J21" s="14">
        <v>4.9000000000000004</v>
      </c>
      <c r="K21" s="14">
        <v>5</v>
      </c>
      <c r="L21" s="14">
        <v>7.2</v>
      </c>
      <c r="M21" s="14">
        <v>7.5</v>
      </c>
      <c r="N21" s="14">
        <v>5.3</v>
      </c>
      <c r="O21" s="14">
        <v>1.9</v>
      </c>
      <c r="P21" s="14">
        <v>2.6</v>
      </c>
      <c r="Q21" s="14">
        <v>0.8</v>
      </c>
      <c r="R21" s="14">
        <v>0.1</v>
      </c>
      <c r="S21" s="14">
        <v>-1.6</v>
      </c>
      <c r="T21" s="14">
        <v>1.5</v>
      </c>
      <c r="U21" s="14">
        <v>1.6</v>
      </c>
      <c r="V21" s="14">
        <v>1.3</v>
      </c>
      <c r="W21" s="14">
        <v>3.3</v>
      </c>
      <c r="X21" s="14">
        <v>2</v>
      </c>
      <c r="Y21" s="14">
        <v>1.5</v>
      </c>
      <c r="Z21" s="14">
        <v>1.8</v>
      </c>
      <c r="AA21" s="14">
        <v>1.2</v>
      </c>
      <c r="AB21" s="14"/>
      <c r="AC21" s="14">
        <v>0.8</v>
      </c>
      <c r="AD21" s="14">
        <v>2.4</v>
      </c>
      <c r="AE21" s="14">
        <v>1.9</v>
      </c>
      <c r="AF21" s="14">
        <v>0.8</v>
      </c>
      <c r="AG21" s="14">
        <v>3.2</v>
      </c>
      <c r="AH21" s="14">
        <v>3.5</v>
      </c>
      <c r="AI21" s="14">
        <v>4</v>
      </c>
      <c r="AJ21" s="14">
        <v>2.1</v>
      </c>
      <c r="AK21" s="14">
        <v>0.7</v>
      </c>
      <c r="AL21" s="14">
        <v>1.8</v>
      </c>
      <c r="AM21" s="14">
        <v>2.5</v>
      </c>
      <c r="AN21" s="14">
        <v>2.1</v>
      </c>
      <c r="AO21" s="14">
        <v>1.8</v>
      </c>
      <c r="AP21" s="14">
        <v>0.1</v>
      </c>
      <c r="AQ21" s="14">
        <v>0.5</v>
      </c>
      <c r="AR21" s="14">
        <v>0.2</v>
      </c>
      <c r="AS21" s="14">
        <v>1.5</v>
      </c>
      <c r="AT21" s="14">
        <v>0.5</v>
      </c>
      <c r="AU21" s="14">
        <v>0.1</v>
      </c>
      <c r="AV21" s="14">
        <v>1</v>
      </c>
      <c r="AW21" s="14">
        <v>0.1</v>
      </c>
      <c r="AX21" s="14">
        <v>1.5</v>
      </c>
      <c r="AY21" s="14">
        <v>2.2999999999999998</v>
      </c>
      <c r="AZ21" s="14">
        <v>2.6</v>
      </c>
      <c r="BA21" s="14">
        <v>2.2999999999999998</v>
      </c>
      <c r="BB21" s="14">
        <v>2.1</v>
      </c>
      <c r="BC21" s="14">
        <v>6.2</v>
      </c>
      <c r="BD21" s="14">
        <v>8.4</v>
      </c>
      <c r="BE21" s="14">
        <v>4.5</v>
      </c>
      <c r="BF21" s="14">
        <v>2.9</v>
      </c>
      <c r="BG21" s="14">
        <v>2.6</v>
      </c>
      <c r="BH21" s="14">
        <v>2.5</v>
      </c>
      <c r="BI21" s="14">
        <v>2.4</v>
      </c>
    </row>
    <row r="22" spans="1:61" ht="15" customHeight="1" x14ac:dyDescent="0.25">
      <c r="A22" s="12" t="s">
        <v>154</v>
      </c>
      <c r="B22" s="14">
        <v>8.1999999999999993</v>
      </c>
      <c r="C22" s="14">
        <v>11.4</v>
      </c>
      <c r="D22" s="14">
        <v>13.6</v>
      </c>
      <c r="E22" s="14">
        <v>12</v>
      </c>
      <c r="F22" s="14">
        <v>14.3</v>
      </c>
      <c r="G22" s="14">
        <v>12.5</v>
      </c>
      <c r="H22" s="14">
        <v>9</v>
      </c>
      <c r="I22" s="14">
        <v>7.6</v>
      </c>
      <c r="J22" s="14">
        <v>6.5</v>
      </c>
      <c r="K22" s="14">
        <v>5.6</v>
      </c>
      <c r="L22" s="14">
        <v>4.7</v>
      </c>
      <c r="M22" s="14">
        <v>4</v>
      </c>
      <c r="N22" s="14">
        <v>7.6</v>
      </c>
      <c r="O22" s="14">
        <v>3.3</v>
      </c>
      <c r="P22" s="14">
        <v>1.2</v>
      </c>
      <c r="Q22" s="14">
        <v>3</v>
      </c>
      <c r="R22" s="14">
        <v>2.1</v>
      </c>
      <c r="S22" s="14">
        <v>1.1000000000000001</v>
      </c>
      <c r="T22" s="14">
        <v>0.9</v>
      </c>
      <c r="U22" s="14">
        <v>1.8</v>
      </c>
      <c r="V22" s="14">
        <v>3</v>
      </c>
      <c r="W22" s="14">
        <v>3.9</v>
      </c>
      <c r="X22" s="14">
        <v>4.4000000000000004</v>
      </c>
      <c r="Y22" s="14">
        <v>3.4</v>
      </c>
      <c r="Z22" s="14">
        <v>1.5</v>
      </c>
      <c r="AA22" s="14">
        <v>1.5</v>
      </c>
      <c r="AB22" s="14"/>
      <c r="AC22" s="14">
        <v>2.1</v>
      </c>
      <c r="AD22" s="14">
        <v>2.7</v>
      </c>
      <c r="AE22" s="14">
        <v>3.3</v>
      </c>
      <c r="AF22" s="14">
        <v>3.2</v>
      </c>
      <c r="AG22" s="14">
        <v>3.2</v>
      </c>
      <c r="AH22" s="14">
        <v>4.2</v>
      </c>
      <c r="AI22" s="14">
        <v>3.5</v>
      </c>
      <c r="AJ22" s="14">
        <v>2.7</v>
      </c>
      <c r="AK22" s="14">
        <v>1.5</v>
      </c>
      <c r="AL22" s="14">
        <v>0.8</v>
      </c>
      <c r="AM22" s="14">
        <v>1.9</v>
      </c>
      <c r="AN22" s="14">
        <v>1.8</v>
      </c>
      <c r="AO22" s="14">
        <v>3.3</v>
      </c>
      <c r="AP22" s="14">
        <v>2.7</v>
      </c>
      <c r="AQ22" s="14">
        <v>1</v>
      </c>
      <c r="AR22" s="14">
        <v>1.2</v>
      </c>
      <c r="AS22" s="14">
        <v>1.6</v>
      </c>
      <c r="AT22" s="14">
        <v>1.2</v>
      </c>
      <c r="AU22" s="14">
        <v>1</v>
      </c>
      <c r="AV22" s="14">
        <v>1.2</v>
      </c>
      <c r="AW22" s="14">
        <v>1.5</v>
      </c>
      <c r="AX22" s="14">
        <v>1.6</v>
      </c>
      <c r="AY22" s="14">
        <v>2</v>
      </c>
      <c r="AZ22" s="14">
        <v>2.2999999999999998</v>
      </c>
      <c r="BA22" s="14">
        <v>2.8</v>
      </c>
      <c r="BB22" s="14">
        <v>1.9</v>
      </c>
      <c r="BC22" s="14">
        <v>3</v>
      </c>
      <c r="BD22" s="14">
        <v>6</v>
      </c>
      <c r="BE22" s="14">
        <v>6.4</v>
      </c>
      <c r="BF22" s="14">
        <v>4.2</v>
      </c>
      <c r="BG22" s="14">
        <v>3.7</v>
      </c>
      <c r="BH22" s="14">
        <v>3.6</v>
      </c>
      <c r="BI22" s="14">
        <v>3.5</v>
      </c>
    </row>
    <row r="23" spans="1:61" ht="15" customHeight="1" x14ac:dyDescent="0.25">
      <c r="A23" s="3"/>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row>
    <row r="24" spans="1:61" ht="15" customHeight="1" x14ac:dyDescent="0.25">
      <c r="A24" s="20" t="s">
        <v>40</v>
      </c>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row>
    <row r="25" spans="1:61" ht="15" customHeight="1" x14ac:dyDescent="0.25">
      <c r="A25" s="23" t="s">
        <v>41</v>
      </c>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row>
    <row r="26" spans="1:61" ht="15" customHeight="1" x14ac:dyDescent="0.25">
      <c r="A26" s="12" t="s">
        <v>42</v>
      </c>
      <c r="B26" s="14">
        <v>60.5</v>
      </c>
      <c r="C26" s="14">
        <v>68.7</v>
      </c>
      <c r="D26" s="14">
        <v>77.3</v>
      </c>
      <c r="E26" s="14">
        <v>88.5</v>
      </c>
      <c r="F26" s="14">
        <v>100.5</v>
      </c>
      <c r="G26" s="14">
        <v>111.1</v>
      </c>
      <c r="H26" s="14">
        <v>126.6</v>
      </c>
      <c r="I26" s="14">
        <v>136.9</v>
      </c>
      <c r="J26" s="14">
        <v>147.80000000000001</v>
      </c>
      <c r="K26" s="14">
        <v>158.4</v>
      </c>
      <c r="L26" s="14">
        <v>170.8</v>
      </c>
      <c r="M26" s="14">
        <v>180.3</v>
      </c>
      <c r="N26" s="14">
        <v>186.3</v>
      </c>
      <c r="O26" s="14">
        <v>192.7</v>
      </c>
      <c r="P26" s="14">
        <v>203.2</v>
      </c>
      <c r="Q26" s="14">
        <v>210</v>
      </c>
      <c r="R26" s="14">
        <v>217.1</v>
      </c>
      <c r="S26" s="14">
        <v>219.9</v>
      </c>
      <c r="T26" s="14">
        <v>230.2</v>
      </c>
      <c r="U26" s="14">
        <v>243.7</v>
      </c>
      <c r="V26" s="14">
        <v>257.89999999999998</v>
      </c>
      <c r="W26" s="14">
        <v>272.8</v>
      </c>
      <c r="X26" s="14">
        <v>285.10000000000002</v>
      </c>
      <c r="Y26" s="14">
        <v>293.60000000000002</v>
      </c>
      <c r="Z26" s="14">
        <v>308.89999999999998</v>
      </c>
      <c r="AA26" s="14">
        <v>325.3</v>
      </c>
      <c r="AB26" s="14">
        <v>330</v>
      </c>
      <c r="AC26" s="14">
        <v>345.3</v>
      </c>
      <c r="AD26" s="14">
        <v>369.7</v>
      </c>
      <c r="AE26" s="14">
        <v>394.8</v>
      </c>
      <c r="AF26" s="14">
        <v>420.1</v>
      </c>
      <c r="AG26" s="14">
        <v>452.2</v>
      </c>
      <c r="AH26" s="14">
        <v>482.9</v>
      </c>
      <c r="AI26" s="14">
        <v>502.9</v>
      </c>
      <c r="AJ26" s="14">
        <v>514.9</v>
      </c>
      <c r="AK26" s="14">
        <v>531.6</v>
      </c>
      <c r="AL26" s="14">
        <v>553.1</v>
      </c>
      <c r="AM26" s="14">
        <v>587.4</v>
      </c>
      <c r="AN26" s="14">
        <v>622.79999999999995</v>
      </c>
      <c r="AO26" s="14">
        <v>651.29999999999995</v>
      </c>
      <c r="AP26" s="14">
        <v>630.20000000000005</v>
      </c>
      <c r="AQ26" s="14">
        <v>643</v>
      </c>
      <c r="AR26" s="14">
        <v>656</v>
      </c>
      <c r="AS26" s="14">
        <v>658.2</v>
      </c>
      <c r="AT26" s="14">
        <v>665.6</v>
      </c>
      <c r="AU26" s="14">
        <v>678.6</v>
      </c>
      <c r="AV26" s="14">
        <v>699.2</v>
      </c>
      <c r="AW26" s="14">
        <v>720.2</v>
      </c>
      <c r="AX26" s="14">
        <v>750.9</v>
      </c>
      <c r="AY26" s="14">
        <v>787.3</v>
      </c>
      <c r="AZ26" s="14">
        <v>829.8</v>
      </c>
      <c r="BA26" s="14">
        <v>816.5</v>
      </c>
      <c r="BB26" s="14">
        <v>891.6</v>
      </c>
      <c r="BC26" s="14">
        <v>993.8</v>
      </c>
      <c r="BD26" s="14">
        <v>1067.5999999999999</v>
      </c>
      <c r="BE26" s="14">
        <v>1128.2</v>
      </c>
      <c r="BF26" s="14">
        <v>1176.3</v>
      </c>
      <c r="BG26" s="14">
        <v>1225.5</v>
      </c>
      <c r="BH26" s="14">
        <v>1275.3</v>
      </c>
      <c r="BI26" s="14">
        <v>1320.5</v>
      </c>
    </row>
    <row r="27" spans="1:61" ht="15" customHeight="1" x14ac:dyDescent="0.25">
      <c r="A27" s="12" t="s">
        <v>188</v>
      </c>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v>8.6</v>
      </c>
      <c r="AS27" s="14">
        <v>9.8000000000000007</v>
      </c>
      <c r="AT27" s="14">
        <v>10.1</v>
      </c>
      <c r="AU27" s="14">
        <v>9.6</v>
      </c>
      <c r="AV27" s="14">
        <v>9</v>
      </c>
      <c r="AW27" s="14">
        <v>8.1</v>
      </c>
      <c r="AX27" s="14">
        <v>7.6</v>
      </c>
      <c r="AY27" s="14">
        <v>7.8</v>
      </c>
      <c r="AZ27" s="14">
        <v>7.7</v>
      </c>
      <c r="BA27" s="14">
        <v>7.4</v>
      </c>
      <c r="BB27" s="14">
        <v>7</v>
      </c>
      <c r="BC27" s="14">
        <v>7.1</v>
      </c>
      <c r="BD27" s="14">
        <v>5.8</v>
      </c>
      <c r="BE27" s="14">
        <v>4.7</v>
      </c>
      <c r="BF27" s="14">
        <v>4.7</v>
      </c>
      <c r="BG27" s="14">
        <v>4.7</v>
      </c>
      <c r="BH27" s="14">
        <v>4.5999999999999996</v>
      </c>
      <c r="BI27" s="14">
        <v>4.7</v>
      </c>
    </row>
    <row r="28" spans="1:61" ht="15" customHeight="1" x14ac:dyDescent="0.25">
      <c r="A28" s="12" t="s">
        <v>43</v>
      </c>
      <c r="B28" s="19">
        <v>13039</v>
      </c>
      <c r="C28" s="19">
        <v>13194</v>
      </c>
      <c r="D28" s="19">
        <v>13329</v>
      </c>
      <c r="E28" s="19">
        <v>13439</v>
      </c>
      <c r="F28" s="19">
        <v>13545</v>
      </c>
      <c r="G28" s="19">
        <v>13666</v>
      </c>
      <c r="H28" s="19">
        <v>13774</v>
      </c>
      <c r="I28" s="19">
        <v>13856</v>
      </c>
      <c r="J28" s="19">
        <v>13942</v>
      </c>
      <c r="K28" s="19">
        <v>14038</v>
      </c>
      <c r="L28" s="19">
        <v>14150</v>
      </c>
      <c r="M28" s="19">
        <v>14247</v>
      </c>
      <c r="N28" s="19">
        <v>14313</v>
      </c>
      <c r="O28" s="19">
        <v>14367</v>
      </c>
      <c r="P28" s="19">
        <v>14424</v>
      </c>
      <c r="Q28" s="19">
        <v>14492</v>
      </c>
      <c r="R28" s="19">
        <v>14572</v>
      </c>
      <c r="S28" s="19">
        <v>14665</v>
      </c>
      <c r="T28" s="19">
        <v>14760</v>
      </c>
      <c r="U28" s="19">
        <v>14849</v>
      </c>
      <c r="V28" s="19">
        <v>14952</v>
      </c>
      <c r="W28" s="19">
        <v>15070</v>
      </c>
      <c r="X28" s="19">
        <v>15184</v>
      </c>
      <c r="Y28" s="19">
        <v>15290</v>
      </c>
      <c r="Z28" s="19">
        <v>15383</v>
      </c>
      <c r="AA28" s="19">
        <v>15459</v>
      </c>
      <c r="AB28" s="19">
        <v>15424</v>
      </c>
      <c r="AC28" s="19">
        <v>15494</v>
      </c>
      <c r="AD28" s="19">
        <v>15567</v>
      </c>
      <c r="AE28" s="19">
        <v>15654</v>
      </c>
      <c r="AF28" s="19">
        <v>15760</v>
      </c>
      <c r="AG28" s="19">
        <v>15864</v>
      </c>
      <c r="AH28" s="19">
        <v>15987</v>
      </c>
      <c r="AI28" s="19">
        <v>16105</v>
      </c>
      <c r="AJ28" s="19">
        <v>16193</v>
      </c>
      <c r="AK28" s="19">
        <v>16258</v>
      </c>
      <c r="AL28" s="19">
        <v>16306</v>
      </c>
      <c r="AM28" s="19">
        <v>16334</v>
      </c>
      <c r="AN28" s="19">
        <v>16358</v>
      </c>
      <c r="AO28" s="19">
        <v>16405</v>
      </c>
      <c r="AP28" s="19">
        <v>16486</v>
      </c>
      <c r="AQ28" s="19">
        <v>16575</v>
      </c>
      <c r="AR28" s="19">
        <v>16656</v>
      </c>
      <c r="AS28" s="19">
        <v>16730</v>
      </c>
      <c r="AT28" s="19">
        <v>16780</v>
      </c>
      <c r="AU28" s="19">
        <v>16829</v>
      </c>
      <c r="AV28" s="19">
        <v>16901</v>
      </c>
      <c r="AW28" s="19">
        <v>16979</v>
      </c>
      <c r="AX28" s="19">
        <v>17082</v>
      </c>
      <c r="AY28" s="19">
        <v>17181</v>
      </c>
      <c r="AZ28" s="19">
        <v>17282</v>
      </c>
      <c r="BA28" s="19">
        <v>17408</v>
      </c>
      <c r="BB28" s="19">
        <v>17475</v>
      </c>
      <c r="BC28" s="19">
        <v>17591</v>
      </c>
      <c r="BD28" s="19">
        <v>17811</v>
      </c>
      <c r="BE28" s="19">
        <v>17950</v>
      </c>
      <c r="BF28" s="19">
        <v>18070</v>
      </c>
      <c r="BG28" s="19">
        <v>18170</v>
      </c>
      <c r="BH28" s="19">
        <v>18255</v>
      </c>
      <c r="BI28" s="19">
        <v>18335</v>
      </c>
    </row>
    <row r="29" spans="1:61" ht="15" customHeight="1" x14ac:dyDescent="0.25">
      <c r="A29" s="12" t="s">
        <v>179</v>
      </c>
      <c r="B29" s="19">
        <v>5312</v>
      </c>
      <c r="C29" s="19">
        <v>5385</v>
      </c>
      <c r="D29" s="19">
        <v>5455</v>
      </c>
      <c r="E29" s="19">
        <v>5505</v>
      </c>
      <c r="F29" s="19">
        <v>5587</v>
      </c>
      <c r="G29" s="19">
        <v>5670</v>
      </c>
      <c r="H29" s="19">
        <v>5752</v>
      </c>
      <c r="I29" s="19">
        <v>5806</v>
      </c>
      <c r="J29" s="19">
        <v>5862</v>
      </c>
      <c r="K29" s="19">
        <v>5967</v>
      </c>
      <c r="L29" s="19">
        <v>6041</v>
      </c>
      <c r="M29" s="19">
        <v>6125</v>
      </c>
      <c r="N29" s="19">
        <v>6189</v>
      </c>
      <c r="O29" s="19">
        <v>6277</v>
      </c>
      <c r="P29" s="19">
        <v>6297</v>
      </c>
      <c r="Q29" s="19">
        <v>6355</v>
      </c>
      <c r="R29" s="19">
        <v>6441</v>
      </c>
      <c r="S29" s="19">
        <v>6610</v>
      </c>
      <c r="T29" s="19">
        <v>6688</v>
      </c>
      <c r="U29" s="19">
        <v>6813</v>
      </c>
      <c r="V29" s="19">
        <v>6950</v>
      </c>
      <c r="W29" s="19">
        <v>7022</v>
      </c>
      <c r="X29" s="19">
        <v>7128</v>
      </c>
      <c r="Y29" s="19">
        <v>7194</v>
      </c>
      <c r="Z29" s="19">
        <v>7307</v>
      </c>
      <c r="AA29" s="19">
        <v>7426</v>
      </c>
      <c r="AB29" s="19">
        <v>7674</v>
      </c>
      <c r="AC29" s="19">
        <v>7836</v>
      </c>
      <c r="AD29" s="19">
        <v>7972</v>
      </c>
      <c r="AE29" s="19">
        <v>8092</v>
      </c>
      <c r="AF29" s="19">
        <v>8205</v>
      </c>
      <c r="AG29" s="19">
        <v>8306</v>
      </c>
      <c r="AH29" s="19">
        <v>8385</v>
      </c>
      <c r="AI29" s="19">
        <v>8435</v>
      </c>
      <c r="AJ29" s="19">
        <v>8451</v>
      </c>
      <c r="AK29" s="19">
        <v>8502</v>
      </c>
      <c r="AL29" s="19">
        <v>8580</v>
      </c>
      <c r="AM29" s="19">
        <v>8631</v>
      </c>
      <c r="AN29" s="19">
        <v>8797</v>
      </c>
      <c r="AO29" s="19">
        <v>8950</v>
      </c>
      <c r="AP29" s="19">
        <v>9017</v>
      </c>
      <c r="AQ29" s="19">
        <v>8988</v>
      </c>
      <c r="AR29" s="19">
        <v>8987</v>
      </c>
      <c r="AS29" s="19">
        <v>9118</v>
      </c>
      <c r="AT29" s="19">
        <v>9187</v>
      </c>
      <c r="AU29" s="19">
        <v>9145</v>
      </c>
      <c r="AV29" s="19">
        <v>9182</v>
      </c>
      <c r="AW29" s="19">
        <v>9215</v>
      </c>
      <c r="AX29" s="19">
        <v>9290</v>
      </c>
      <c r="AY29" s="19">
        <v>9398</v>
      </c>
      <c r="AZ29" s="19">
        <v>9540</v>
      </c>
      <c r="BA29" s="19">
        <v>9581</v>
      </c>
      <c r="BB29" s="19">
        <v>9663</v>
      </c>
      <c r="BC29" s="19">
        <v>9898</v>
      </c>
      <c r="BD29" s="19">
        <v>10096</v>
      </c>
      <c r="BE29" s="19">
        <v>10200</v>
      </c>
      <c r="BF29" s="19">
        <v>10260</v>
      </c>
      <c r="BG29" s="19">
        <v>10320</v>
      </c>
      <c r="BH29" s="19">
        <v>10355</v>
      </c>
      <c r="BI29" s="19">
        <v>10380</v>
      </c>
    </row>
    <row r="30" spans="1:61" ht="15" customHeight="1" x14ac:dyDescent="0.25">
      <c r="A30" s="12" t="s">
        <v>168</v>
      </c>
      <c r="B30" s="19">
        <v>5559</v>
      </c>
      <c r="C30" s="19">
        <v>6353</v>
      </c>
      <c r="D30" s="19">
        <v>7034</v>
      </c>
      <c r="E30" s="19">
        <v>7941</v>
      </c>
      <c r="F30" s="19">
        <v>8849</v>
      </c>
      <c r="G30" s="19">
        <v>10437</v>
      </c>
      <c r="H30" s="19">
        <v>11685</v>
      </c>
      <c r="I30" s="19">
        <v>12706</v>
      </c>
      <c r="J30" s="19">
        <v>13613</v>
      </c>
      <c r="K30" s="19">
        <v>14294</v>
      </c>
      <c r="L30" s="19">
        <v>15202</v>
      </c>
      <c r="M30" s="19">
        <v>15882</v>
      </c>
      <c r="N30" s="19">
        <v>16336</v>
      </c>
      <c r="O30" s="19">
        <v>17244</v>
      </c>
      <c r="P30" s="19">
        <v>17697</v>
      </c>
      <c r="Q30" s="19">
        <v>18151</v>
      </c>
      <c r="R30" s="19">
        <v>18605</v>
      </c>
      <c r="S30" s="19">
        <v>18605</v>
      </c>
      <c r="T30" s="19">
        <v>18605</v>
      </c>
      <c r="U30" s="19">
        <v>18605</v>
      </c>
      <c r="V30" s="19">
        <v>19059</v>
      </c>
      <c r="W30" s="19">
        <v>19966</v>
      </c>
      <c r="X30" s="19">
        <v>20874</v>
      </c>
      <c r="Y30" s="19">
        <v>21781</v>
      </c>
      <c r="Z30" s="19">
        <v>21781</v>
      </c>
      <c r="AA30" s="19">
        <v>22235</v>
      </c>
      <c r="AB30" s="19">
        <v>22235</v>
      </c>
      <c r="AC30" s="19">
        <v>22689</v>
      </c>
      <c r="AD30" s="19">
        <v>23143</v>
      </c>
      <c r="AE30" s="19">
        <v>23597</v>
      </c>
      <c r="AF30" s="19">
        <v>24050</v>
      </c>
      <c r="AG30" s="19">
        <v>24958</v>
      </c>
      <c r="AH30" s="19">
        <v>27000</v>
      </c>
      <c r="AI30" s="19">
        <v>28000</v>
      </c>
      <c r="AJ30" s="19">
        <v>28500</v>
      </c>
      <c r="AK30" s="19">
        <v>29000</v>
      </c>
      <c r="AL30" s="19">
        <v>28500</v>
      </c>
      <c r="AM30" s="19">
        <v>29500</v>
      </c>
      <c r="AN30" s="19">
        <v>30000</v>
      </c>
      <c r="AO30" s="19">
        <v>31500</v>
      </c>
      <c r="AP30" s="19">
        <v>32500</v>
      </c>
      <c r="AQ30" s="19">
        <v>32500</v>
      </c>
      <c r="AR30" s="19">
        <v>33000</v>
      </c>
      <c r="AS30" s="19">
        <v>33000</v>
      </c>
      <c r="AT30" s="19">
        <v>32500</v>
      </c>
      <c r="AU30" s="19">
        <v>33000</v>
      </c>
      <c r="AV30" s="19">
        <v>33000</v>
      </c>
      <c r="AW30" s="19">
        <v>33500</v>
      </c>
      <c r="AX30" s="19">
        <v>34000</v>
      </c>
      <c r="AY30" s="19">
        <v>34500</v>
      </c>
      <c r="AZ30" s="19">
        <v>35000</v>
      </c>
      <c r="BA30" s="19">
        <v>36500</v>
      </c>
      <c r="BB30" s="19">
        <v>37500</v>
      </c>
      <c r="BC30" s="19">
        <v>39000</v>
      </c>
      <c r="BD30" s="19">
        <v>41500</v>
      </c>
      <c r="BE30" s="19">
        <v>44500</v>
      </c>
      <c r="BF30" s="19">
        <v>46500</v>
      </c>
      <c r="BG30" s="19">
        <v>48500</v>
      </c>
      <c r="BH30" s="19">
        <v>50500</v>
      </c>
      <c r="BI30" s="19">
        <v>52500</v>
      </c>
    </row>
    <row r="31" spans="1:61" ht="15" customHeight="1" x14ac:dyDescent="0.25">
      <c r="A31" s="12" t="s">
        <v>44</v>
      </c>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v>-3.3</v>
      </c>
      <c r="AC31" s="14">
        <v>-1.1000000000000001</v>
      </c>
      <c r="AD31" s="14">
        <v>-1.2</v>
      </c>
      <c r="AE31" s="14">
        <v>-1.5</v>
      </c>
      <c r="AF31" s="14">
        <v>-0.7</v>
      </c>
      <c r="AG31" s="14">
        <v>-0.3</v>
      </c>
      <c r="AH31" s="14">
        <v>-1.5</v>
      </c>
      <c r="AI31" s="14">
        <v>-1.9</v>
      </c>
      <c r="AJ31" s="14">
        <v>-1.8</v>
      </c>
      <c r="AK31" s="14">
        <v>-0.5</v>
      </c>
      <c r="AL31" s="14">
        <v>0.5</v>
      </c>
      <c r="AM31" s="14">
        <v>0.1</v>
      </c>
      <c r="AN31" s="14">
        <v>-1.1000000000000001</v>
      </c>
      <c r="AO31" s="14">
        <v>-1.1000000000000001</v>
      </c>
      <c r="AP31" s="14">
        <v>-3.4</v>
      </c>
      <c r="AQ31" s="14">
        <v>-3.9</v>
      </c>
      <c r="AR31" s="14">
        <v>-3.6</v>
      </c>
      <c r="AS31" s="14">
        <v>-2.1</v>
      </c>
      <c r="AT31" s="14">
        <v>-0.7</v>
      </c>
      <c r="AU31" s="14">
        <v>-0.6</v>
      </c>
      <c r="AV31" s="14">
        <v>-0.8</v>
      </c>
      <c r="AW31" s="14">
        <v>0.4</v>
      </c>
      <c r="AX31" s="14">
        <v>0.6</v>
      </c>
      <c r="AY31" s="14">
        <v>0.8</v>
      </c>
      <c r="AZ31" s="14">
        <v>1</v>
      </c>
      <c r="BA31" s="14">
        <v>-0.9</v>
      </c>
      <c r="BB31" s="14">
        <v>-1.9</v>
      </c>
      <c r="BC31" s="14">
        <v>-1.3</v>
      </c>
      <c r="BD31" s="14">
        <v>-1</v>
      </c>
      <c r="BE31" s="14">
        <v>-0.9</v>
      </c>
      <c r="BF31" s="14">
        <v>-1.7</v>
      </c>
      <c r="BG31" s="14">
        <v>-1.9</v>
      </c>
      <c r="BH31" s="14">
        <v>-1.4</v>
      </c>
      <c r="BI31" s="14">
        <v>-1.9</v>
      </c>
    </row>
    <row r="32" spans="1:61" ht="15" customHeight="1" x14ac:dyDescent="0.25">
      <c r="A32" s="16"/>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row>
    <row r="33" spans="1:61" ht="15" customHeight="1" x14ac:dyDescent="0.2">
      <c r="A33" s="24" t="s">
        <v>170</v>
      </c>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row>
    <row r="34" spans="1:61" ht="15" customHeight="1" x14ac:dyDescent="0.25">
      <c r="A34" s="149" t="s">
        <v>187</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row>
    <row r="35" spans="1:61" x14ac:dyDescent="0.2">
      <c r="A35" s="24" t="s">
        <v>169</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row>
    <row r="36" spans="1:61" ht="15" customHeight="1" x14ac:dyDescent="0.25">
      <c r="A36" s="11" t="s">
        <v>181</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row>
    <row r="37" spans="1:61" ht="15" x14ac:dyDescent="0.25">
      <c r="A37" s="11" t="s">
        <v>205</v>
      </c>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row>
    <row r="38" spans="1:61" ht="15" customHeight="1" x14ac:dyDescent="0.25">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row>
    <row r="39" spans="1:61" ht="15" customHeight="1" x14ac:dyDescent="0.25">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row>
    <row r="40" spans="1:61" ht="15" customHeight="1" x14ac:dyDescent="0.2"/>
    <row r="41" spans="1:61" ht="15" customHeight="1" x14ac:dyDescent="0.2"/>
  </sheetData>
  <hyperlinks>
    <hyperlink ref="A1" location="contents!A1" display="to contents" xr:uid="{00000000-0004-0000-0400-000000000000}"/>
  </hyperlink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I33"/>
  <sheetViews>
    <sheetView topLeftCell="U1" workbookViewId="0">
      <selection activeCell="U8" sqref="U8"/>
    </sheetView>
  </sheetViews>
  <sheetFormatPr defaultColWidth="11.42578125" defaultRowHeight="12.75" x14ac:dyDescent="0.2"/>
  <cols>
    <col min="1" max="1" width="50.7109375" customWidth="1"/>
    <col min="2" max="26" width="7.7109375" customWidth="1"/>
    <col min="27" max="28" width="15.7109375" customWidth="1"/>
    <col min="29" max="62" width="8" customWidth="1"/>
  </cols>
  <sheetData>
    <row r="1" spans="1:61" x14ac:dyDescent="0.2">
      <c r="A1" s="1" t="s">
        <v>452</v>
      </c>
    </row>
    <row r="2" spans="1:61" x14ac:dyDescent="0.2">
      <c r="A2" s="13"/>
    </row>
    <row r="3" spans="1:61" ht="49.5" customHeight="1" x14ac:dyDescent="0.25">
      <c r="A3" s="31" t="s">
        <v>482</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row>
    <row r="4" spans="1:61"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row>
    <row r="5" spans="1:61" ht="15" customHeight="1" x14ac:dyDescent="0.25">
      <c r="A5" s="20" t="s">
        <v>0</v>
      </c>
      <c r="AA5" s="3" t="s">
        <v>427</v>
      </c>
      <c r="AB5" s="3" t="s">
        <v>477</v>
      </c>
    </row>
    <row r="6" spans="1:61" ht="15" customHeight="1" x14ac:dyDescent="0.25">
      <c r="A6" s="34" t="s">
        <v>212</v>
      </c>
      <c r="B6" s="3"/>
      <c r="C6" s="3"/>
      <c r="D6" s="3"/>
      <c r="E6" s="3"/>
      <c r="F6" s="3"/>
      <c r="G6" s="3"/>
      <c r="H6" s="3"/>
      <c r="I6" s="3"/>
      <c r="J6" s="3"/>
      <c r="K6" s="3"/>
      <c r="L6" s="3"/>
      <c r="M6" s="3"/>
      <c r="N6" s="3"/>
      <c r="O6" s="3"/>
      <c r="P6" s="3"/>
      <c r="Q6" s="3"/>
      <c r="R6" s="3"/>
      <c r="S6" s="3"/>
      <c r="T6" s="3"/>
      <c r="U6" s="3"/>
      <c r="V6" s="3"/>
      <c r="W6" s="3"/>
      <c r="X6" s="3"/>
      <c r="Y6" s="3"/>
      <c r="Z6" s="3"/>
      <c r="AA6" s="3"/>
    </row>
    <row r="7" spans="1:61" ht="15" customHeight="1" x14ac:dyDescent="0.25">
      <c r="A7" s="33" t="s">
        <v>213</v>
      </c>
      <c r="B7" s="3"/>
      <c r="C7" s="3"/>
      <c r="D7" s="3"/>
      <c r="E7" s="3"/>
      <c r="F7" s="3"/>
      <c r="G7" s="3"/>
      <c r="H7" s="3"/>
      <c r="I7" s="3"/>
      <c r="J7" s="3"/>
      <c r="K7" s="3"/>
      <c r="L7" s="3"/>
      <c r="M7" s="3"/>
      <c r="N7" s="3"/>
      <c r="O7" s="3"/>
      <c r="P7" s="3"/>
      <c r="Q7" s="3"/>
      <c r="R7" s="3"/>
      <c r="S7" s="3"/>
      <c r="T7" s="3"/>
      <c r="U7" s="3"/>
      <c r="V7" s="3"/>
      <c r="W7" s="3"/>
      <c r="X7" s="3"/>
      <c r="Y7" s="3"/>
      <c r="Z7" s="3"/>
      <c r="AA7" s="3"/>
    </row>
    <row r="8" spans="1:61" ht="15" customHeight="1" x14ac:dyDescent="0.25">
      <c r="A8" s="12" t="s">
        <v>214</v>
      </c>
      <c r="B8" s="29" t="s">
        <v>215</v>
      </c>
      <c r="C8" s="14">
        <v>4.5</v>
      </c>
      <c r="D8" s="14">
        <v>5.4</v>
      </c>
      <c r="E8" s="14">
        <v>6.9</v>
      </c>
      <c r="F8" s="14">
        <v>2.8</v>
      </c>
      <c r="G8" s="14">
        <v>1.9</v>
      </c>
      <c r="H8" s="14">
        <v>5.0999999999999996</v>
      </c>
      <c r="I8" s="14">
        <v>4.4000000000000004</v>
      </c>
      <c r="J8" s="14">
        <v>4.5999999999999996</v>
      </c>
      <c r="K8" s="14">
        <v>3.8</v>
      </c>
      <c r="L8" s="14">
        <v>2</v>
      </c>
      <c r="M8" s="14">
        <v>2</v>
      </c>
      <c r="N8" s="14">
        <v>0.9</v>
      </c>
      <c r="O8" s="14">
        <v>2.7</v>
      </c>
      <c r="P8" s="14">
        <v>4.5999999999999996</v>
      </c>
      <c r="Q8" s="14">
        <v>3.8</v>
      </c>
      <c r="R8" s="14">
        <v>3.7</v>
      </c>
      <c r="S8" s="14">
        <v>3.9</v>
      </c>
      <c r="T8" s="14">
        <v>4.7</v>
      </c>
      <c r="U8" s="14">
        <v>3.9</v>
      </c>
      <c r="V8" s="14">
        <v>3.4</v>
      </c>
      <c r="W8" s="14">
        <v>2.6</v>
      </c>
      <c r="X8" s="14">
        <v>2.2999999999999998</v>
      </c>
      <c r="Y8" s="14">
        <v>2.1</v>
      </c>
      <c r="Z8" s="14">
        <v>3.3</v>
      </c>
      <c r="AA8" s="14">
        <v>3.4</v>
      </c>
      <c r="AB8" s="29" t="s">
        <v>481</v>
      </c>
      <c r="AC8" s="14">
        <v>3.9</v>
      </c>
      <c r="AD8" s="14">
        <v>4</v>
      </c>
      <c r="AE8" s="14">
        <v>2.6</v>
      </c>
      <c r="AF8" s="14">
        <v>3.5</v>
      </c>
      <c r="AG8" s="14">
        <v>4.8</v>
      </c>
      <c r="AH8" s="14">
        <v>2.5</v>
      </c>
      <c r="AI8" s="14">
        <v>2.9</v>
      </c>
      <c r="AJ8" s="14">
        <v>4.3</v>
      </c>
      <c r="AK8" s="14">
        <v>5.4</v>
      </c>
      <c r="AL8" s="14">
        <v>4.8</v>
      </c>
      <c r="AM8" s="14">
        <v>5.4</v>
      </c>
      <c r="AN8" s="14">
        <v>5.6</v>
      </c>
      <c r="AO8" s="14">
        <v>3.1</v>
      </c>
      <c r="AP8" s="14">
        <v>-0.1</v>
      </c>
      <c r="AQ8" s="14">
        <v>5.5</v>
      </c>
      <c r="AR8" s="14">
        <v>4.3</v>
      </c>
      <c r="AS8" s="14">
        <v>3.5</v>
      </c>
      <c r="AT8" s="14">
        <v>3.4</v>
      </c>
      <c r="AU8" s="14">
        <v>3.5</v>
      </c>
      <c r="AV8" s="14">
        <v>3.5</v>
      </c>
      <c r="AW8" s="14">
        <v>3.2</v>
      </c>
      <c r="AX8" s="14">
        <v>3.7</v>
      </c>
      <c r="AY8" s="14">
        <v>3.8</v>
      </c>
      <c r="AZ8" s="14">
        <v>3</v>
      </c>
      <c r="BA8" s="14">
        <v>-2.9</v>
      </c>
      <c r="BB8" s="14">
        <v>6.5</v>
      </c>
      <c r="BC8" s="14">
        <v>3.6</v>
      </c>
      <c r="BD8" s="14">
        <v>3.3</v>
      </c>
      <c r="BE8" s="14">
        <v>3.2</v>
      </c>
      <c r="BF8" s="14">
        <v>3.2</v>
      </c>
      <c r="BG8" s="14">
        <v>3</v>
      </c>
      <c r="BH8" s="14">
        <v>2.8</v>
      </c>
      <c r="BI8" s="14">
        <v>2.8</v>
      </c>
    </row>
    <row r="9" spans="1:61" ht="15" customHeight="1" x14ac:dyDescent="0.25">
      <c r="A9" s="12" t="s">
        <v>216</v>
      </c>
      <c r="B9" s="29" t="s">
        <v>215</v>
      </c>
      <c r="C9" s="29" t="s">
        <v>215</v>
      </c>
      <c r="D9" s="29" t="s">
        <v>215</v>
      </c>
      <c r="E9" s="29" t="s">
        <v>215</v>
      </c>
      <c r="F9" s="29" t="s">
        <v>215</v>
      </c>
      <c r="G9" s="29" t="s">
        <v>215</v>
      </c>
      <c r="H9" s="29" t="s">
        <v>215</v>
      </c>
      <c r="I9" s="29" t="s">
        <v>215</v>
      </c>
      <c r="J9" s="29" t="s">
        <v>215</v>
      </c>
      <c r="K9" s="29" t="s">
        <v>215</v>
      </c>
      <c r="L9" s="29" t="s">
        <v>215</v>
      </c>
      <c r="M9" s="29" t="s">
        <v>215</v>
      </c>
      <c r="N9" s="29" t="s">
        <v>215</v>
      </c>
      <c r="O9" s="29" t="s">
        <v>215</v>
      </c>
      <c r="P9" s="29" t="s">
        <v>215</v>
      </c>
      <c r="Q9" s="29" t="s">
        <v>215</v>
      </c>
      <c r="R9" s="29" t="s">
        <v>215</v>
      </c>
      <c r="S9" s="29" t="s">
        <v>215</v>
      </c>
      <c r="T9" s="29" t="s">
        <v>215</v>
      </c>
      <c r="U9" s="29" t="s">
        <v>215</v>
      </c>
      <c r="V9" s="29" t="s">
        <v>215</v>
      </c>
      <c r="W9" s="29" t="s">
        <v>215</v>
      </c>
      <c r="X9" s="29" t="s">
        <v>215</v>
      </c>
      <c r="Y9" s="29" t="s">
        <v>215</v>
      </c>
      <c r="Z9" s="29" t="s">
        <v>215</v>
      </c>
      <c r="AA9" s="29" t="s">
        <v>215</v>
      </c>
      <c r="AB9" s="29" t="s">
        <v>481</v>
      </c>
      <c r="AC9" s="14">
        <v>1.6</v>
      </c>
      <c r="AD9" s="14">
        <v>2.7</v>
      </c>
      <c r="AE9" s="14">
        <v>2.9</v>
      </c>
      <c r="AF9" s="14">
        <v>2.8</v>
      </c>
      <c r="AG9" s="14">
        <v>4</v>
      </c>
      <c r="AH9" s="14">
        <v>2.2000000000000002</v>
      </c>
      <c r="AI9" s="14">
        <v>0.9</v>
      </c>
      <c r="AJ9" s="14">
        <v>0.7</v>
      </c>
      <c r="AK9" s="14">
        <v>2</v>
      </c>
      <c r="AL9" s="14">
        <v>1.8</v>
      </c>
      <c r="AM9" s="14">
        <v>3.3</v>
      </c>
      <c r="AN9" s="14">
        <v>3</v>
      </c>
      <c r="AO9" s="14">
        <v>0.3</v>
      </c>
      <c r="AP9" s="14">
        <v>-4.5</v>
      </c>
      <c r="AQ9" s="14">
        <v>2</v>
      </c>
      <c r="AR9" s="14">
        <v>1.7</v>
      </c>
      <c r="AS9" s="14">
        <v>-0.8</v>
      </c>
      <c r="AT9" s="14">
        <v>-0.2</v>
      </c>
      <c r="AU9" s="14">
        <v>1.4</v>
      </c>
      <c r="AV9" s="14">
        <v>1.9</v>
      </c>
      <c r="AW9" s="14">
        <v>1.8</v>
      </c>
      <c r="AX9" s="14">
        <v>2.7</v>
      </c>
      <c r="AY9" s="14">
        <v>1.7</v>
      </c>
      <c r="AZ9" s="14">
        <v>1.7</v>
      </c>
      <c r="BA9" s="14">
        <v>-6.2</v>
      </c>
      <c r="BB9" s="14">
        <v>6</v>
      </c>
      <c r="BC9" s="14">
        <v>3.4</v>
      </c>
      <c r="BD9" s="14">
        <v>0.4</v>
      </c>
      <c r="BE9" s="14">
        <v>0.9</v>
      </c>
      <c r="BF9" s="14">
        <v>1.5</v>
      </c>
      <c r="BG9" s="14">
        <v>1.3</v>
      </c>
      <c r="BH9" s="14">
        <v>1.1000000000000001</v>
      </c>
      <c r="BI9" s="14">
        <v>1.1000000000000001</v>
      </c>
    </row>
    <row r="10" spans="1:61" ht="15" customHeight="1" x14ac:dyDescent="0.25">
      <c r="A10" s="37" t="s">
        <v>217</v>
      </c>
      <c r="B10" s="14">
        <v>9.1</v>
      </c>
      <c r="C10" s="14">
        <v>5.7</v>
      </c>
      <c r="D10" s="14">
        <v>8.1999999999999993</v>
      </c>
      <c r="E10" s="14">
        <v>11.2</v>
      </c>
      <c r="F10" s="14">
        <v>4.7</v>
      </c>
      <c r="G10" s="14">
        <v>-4.9000000000000004</v>
      </c>
      <c r="H10" s="14">
        <v>10.1</v>
      </c>
      <c r="I10" s="14">
        <v>4.7</v>
      </c>
      <c r="J10" s="14">
        <v>5.6</v>
      </c>
      <c r="K10" s="14">
        <v>7.4</v>
      </c>
      <c r="L10" s="14">
        <v>2.2000000000000002</v>
      </c>
      <c r="M10" s="14">
        <v>3.2</v>
      </c>
      <c r="N10" s="14">
        <v>-0.9</v>
      </c>
      <c r="O10" s="14">
        <v>1.2</v>
      </c>
      <c r="P10" s="14">
        <v>8.8000000000000007</v>
      </c>
      <c r="Q10" s="14">
        <v>3</v>
      </c>
      <c r="R10" s="14">
        <v>3.3</v>
      </c>
      <c r="S10" s="14">
        <v>5.0999999999999996</v>
      </c>
      <c r="T10" s="14">
        <v>8</v>
      </c>
      <c r="U10" s="14">
        <v>8</v>
      </c>
      <c r="V10" s="14">
        <v>6.8</v>
      </c>
      <c r="W10" s="14">
        <v>5</v>
      </c>
      <c r="X10" s="14">
        <v>6.4</v>
      </c>
      <c r="Y10" s="14">
        <v>3.2</v>
      </c>
      <c r="Z10" s="14">
        <v>8.3000000000000007</v>
      </c>
      <c r="AA10" s="14">
        <v>9.1999999999999993</v>
      </c>
      <c r="AB10" s="29" t="s">
        <v>481</v>
      </c>
      <c r="AC10" s="14">
        <v>6.9</v>
      </c>
      <c r="AD10" s="14">
        <v>10.199999999999999</v>
      </c>
      <c r="AE10" s="14">
        <v>4.7</v>
      </c>
      <c r="AF10" s="14">
        <v>5.0999999999999996</v>
      </c>
      <c r="AG10" s="14">
        <v>12.6</v>
      </c>
      <c r="AH10" s="14">
        <v>0.9</v>
      </c>
      <c r="AI10" s="14">
        <v>3.6</v>
      </c>
      <c r="AJ10" s="14">
        <v>6</v>
      </c>
      <c r="AK10" s="14">
        <v>10.9</v>
      </c>
      <c r="AL10" s="14">
        <v>8.4</v>
      </c>
      <c r="AM10" s="14">
        <v>9.8000000000000007</v>
      </c>
      <c r="AN10" s="14">
        <v>8</v>
      </c>
      <c r="AO10" s="14">
        <v>3.6</v>
      </c>
      <c r="AP10" s="14">
        <v>-10.1</v>
      </c>
      <c r="AQ10" s="14">
        <v>12.9</v>
      </c>
      <c r="AR10" s="14">
        <v>7.3</v>
      </c>
      <c r="AS10" s="14">
        <v>3.4</v>
      </c>
      <c r="AT10" s="14">
        <v>3.6</v>
      </c>
      <c r="AU10" s="14">
        <v>3.9</v>
      </c>
      <c r="AV10" s="14">
        <v>3</v>
      </c>
      <c r="AW10" s="14">
        <v>2.7</v>
      </c>
      <c r="AX10" s="14">
        <v>6.1</v>
      </c>
      <c r="AY10" s="14">
        <v>4.7</v>
      </c>
      <c r="AZ10" s="14">
        <v>1.4</v>
      </c>
      <c r="BA10" s="14">
        <v>-8.9</v>
      </c>
      <c r="BB10" s="14">
        <v>11</v>
      </c>
      <c r="BC10" s="14">
        <v>6</v>
      </c>
      <c r="BD10" s="14">
        <v>0.4</v>
      </c>
      <c r="BE10" s="14">
        <v>2.2999999999999998</v>
      </c>
      <c r="BF10" s="14">
        <v>3.1</v>
      </c>
      <c r="BG10" s="14">
        <v>3</v>
      </c>
      <c r="BH10" s="14">
        <v>2.8</v>
      </c>
      <c r="BI10" s="14">
        <v>2.8</v>
      </c>
    </row>
    <row r="11" spans="1:61" ht="15" customHeight="1" x14ac:dyDescent="0.25">
      <c r="A11" s="12"/>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30"/>
    </row>
    <row r="12" spans="1:61" ht="15" customHeight="1" x14ac:dyDescent="0.25">
      <c r="A12" s="32" t="s">
        <v>422</v>
      </c>
      <c r="B12" s="29" t="s">
        <v>215</v>
      </c>
      <c r="C12" s="29" t="s">
        <v>215</v>
      </c>
      <c r="D12" s="29" t="s">
        <v>215</v>
      </c>
      <c r="E12" s="29" t="s">
        <v>215</v>
      </c>
      <c r="F12" s="29" t="s">
        <v>215</v>
      </c>
      <c r="G12" s="29" t="s">
        <v>215</v>
      </c>
      <c r="H12" s="29" t="s">
        <v>215</v>
      </c>
      <c r="I12" s="29" t="s">
        <v>215</v>
      </c>
      <c r="J12" s="29" t="s">
        <v>215</v>
      </c>
      <c r="K12" s="29" t="s">
        <v>215</v>
      </c>
      <c r="L12" s="29" t="s">
        <v>215</v>
      </c>
      <c r="M12" s="29" t="s">
        <v>215</v>
      </c>
      <c r="N12" s="29" t="s">
        <v>215</v>
      </c>
      <c r="O12" s="29" t="s">
        <v>215</v>
      </c>
      <c r="P12" s="29" t="s">
        <v>215</v>
      </c>
      <c r="Q12" s="29" t="s">
        <v>215</v>
      </c>
      <c r="R12" s="29" t="s">
        <v>215</v>
      </c>
      <c r="S12" s="29" t="s">
        <v>215</v>
      </c>
      <c r="T12" s="29" t="s">
        <v>215</v>
      </c>
      <c r="U12" s="29" t="s">
        <v>215</v>
      </c>
      <c r="V12" s="29" t="s">
        <v>215</v>
      </c>
      <c r="W12" s="14">
        <v>4.3</v>
      </c>
      <c r="X12" s="14">
        <v>3.8</v>
      </c>
      <c r="Y12" s="14">
        <v>3.4</v>
      </c>
      <c r="Z12" s="14">
        <v>2.8</v>
      </c>
      <c r="AA12" s="14">
        <v>2.6</v>
      </c>
      <c r="AB12" s="29" t="s">
        <v>481</v>
      </c>
      <c r="AC12" s="14">
        <v>2.1</v>
      </c>
      <c r="AD12" s="14">
        <v>1.7</v>
      </c>
      <c r="AE12" s="14">
        <v>1.2</v>
      </c>
      <c r="AF12" s="14">
        <v>1.2</v>
      </c>
      <c r="AG12" s="14">
        <v>2.2000000000000002</v>
      </c>
      <c r="AH12" s="14">
        <v>2.4</v>
      </c>
      <c r="AI12" s="14">
        <v>2.2999999999999998</v>
      </c>
      <c r="AJ12" s="14">
        <v>2.1</v>
      </c>
      <c r="AK12" s="14">
        <v>2.2000000000000002</v>
      </c>
      <c r="AL12" s="14">
        <v>2.2000000000000002</v>
      </c>
      <c r="AM12" s="14">
        <v>2.2000000000000002</v>
      </c>
      <c r="AN12" s="14">
        <v>2.2000000000000002</v>
      </c>
      <c r="AO12" s="14">
        <v>3.3</v>
      </c>
      <c r="AP12" s="14">
        <v>0.3</v>
      </c>
      <c r="AQ12" s="14">
        <v>1.6</v>
      </c>
      <c r="AR12" s="14">
        <v>2.7</v>
      </c>
      <c r="AS12" s="14">
        <v>2.5</v>
      </c>
      <c r="AT12" s="14">
        <v>1.3</v>
      </c>
      <c r="AU12" s="14">
        <v>0.4</v>
      </c>
      <c r="AV12" s="14">
        <v>0.2</v>
      </c>
      <c r="AW12" s="14">
        <v>0.2</v>
      </c>
      <c r="AX12" s="14">
        <v>1.5</v>
      </c>
      <c r="AY12" s="14">
        <v>1.8</v>
      </c>
      <c r="AZ12" s="14">
        <v>1.2</v>
      </c>
      <c r="BA12" s="14">
        <v>0.3</v>
      </c>
      <c r="BB12" s="14">
        <v>2.6</v>
      </c>
      <c r="BC12" s="14">
        <v>8.4</v>
      </c>
      <c r="BD12" s="14">
        <v>5.4</v>
      </c>
      <c r="BE12" s="14">
        <v>2.4</v>
      </c>
      <c r="BF12" s="14">
        <v>2.2000000000000002</v>
      </c>
      <c r="BG12" s="14">
        <v>2.2000000000000002</v>
      </c>
      <c r="BH12" s="14">
        <v>2.2000000000000002</v>
      </c>
      <c r="BI12" s="14">
        <v>2.2000000000000002</v>
      </c>
    </row>
    <row r="13" spans="1:61" ht="15" customHeight="1" x14ac:dyDescent="0.25">
      <c r="A13" s="33"/>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30"/>
    </row>
    <row r="14" spans="1:61" ht="15" customHeight="1" x14ac:dyDescent="0.25">
      <c r="A14" s="38" t="s">
        <v>218</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30"/>
    </row>
    <row r="15" spans="1:61" ht="15" customHeight="1" x14ac:dyDescent="0.25">
      <c r="A15" s="39" t="s">
        <v>2</v>
      </c>
      <c r="B15" s="29" t="s">
        <v>215</v>
      </c>
      <c r="C15" s="14">
        <v>4.7</v>
      </c>
      <c r="D15" s="14">
        <v>7.9</v>
      </c>
      <c r="E15" s="14">
        <v>10.199999999999999</v>
      </c>
      <c r="F15" s="14">
        <v>3.8</v>
      </c>
      <c r="G15" s="14">
        <v>-4.2</v>
      </c>
      <c r="H15" s="14">
        <v>9.3000000000000007</v>
      </c>
      <c r="I15" s="14">
        <v>3.6</v>
      </c>
      <c r="J15" s="14">
        <v>4</v>
      </c>
      <c r="K15" s="14">
        <v>8</v>
      </c>
      <c r="L15" s="14">
        <v>0.7</v>
      </c>
      <c r="M15" s="14">
        <v>0.8</v>
      </c>
      <c r="N15" s="14">
        <v>1.8</v>
      </c>
      <c r="O15" s="14">
        <v>2.2000000000000002</v>
      </c>
      <c r="P15" s="14">
        <v>6.8</v>
      </c>
      <c r="Q15" s="14">
        <v>2.2999999999999998</v>
      </c>
      <c r="R15" s="14">
        <v>4.2</v>
      </c>
      <c r="S15" s="14">
        <v>6.7</v>
      </c>
      <c r="T15" s="14">
        <v>7.8</v>
      </c>
      <c r="U15" s="14">
        <v>8.9</v>
      </c>
      <c r="V15" s="14">
        <v>6.2</v>
      </c>
      <c r="W15" s="14">
        <v>3.6</v>
      </c>
      <c r="X15" s="14">
        <v>4</v>
      </c>
      <c r="Y15" s="14">
        <v>-1.4</v>
      </c>
      <c r="Z15" s="14">
        <v>8</v>
      </c>
      <c r="AA15" s="14">
        <v>8.6</v>
      </c>
      <c r="AB15" s="29" t="s">
        <v>481</v>
      </c>
      <c r="AC15" s="14">
        <v>5.4</v>
      </c>
      <c r="AD15" s="14">
        <v>8.8000000000000007</v>
      </c>
      <c r="AE15" s="14">
        <v>7.9</v>
      </c>
      <c r="AF15" s="14">
        <v>5.7</v>
      </c>
      <c r="AG15" s="14">
        <v>12.1</v>
      </c>
      <c r="AH15" s="14">
        <v>0.8</v>
      </c>
      <c r="AI15" s="14">
        <v>1.7</v>
      </c>
      <c r="AJ15" s="14">
        <v>4.0999999999999996</v>
      </c>
      <c r="AK15" s="14">
        <v>8.1999999999999993</v>
      </c>
      <c r="AL15" s="14">
        <v>6.9</v>
      </c>
      <c r="AM15" s="14">
        <v>8.8000000000000007</v>
      </c>
      <c r="AN15" s="14">
        <v>7.6</v>
      </c>
      <c r="AO15" s="14">
        <v>1.8</v>
      </c>
      <c r="AP15" s="14">
        <v>-10.3</v>
      </c>
      <c r="AQ15" s="14">
        <v>10.1</v>
      </c>
      <c r="AR15" s="14">
        <v>5.9</v>
      </c>
      <c r="AS15" s="14">
        <v>1.1000000000000001</v>
      </c>
      <c r="AT15" s="14">
        <v>2.6</v>
      </c>
      <c r="AU15" s="14">
        <v>5.0999999999999996</v>
      </c>
      <c r="AV15" s="14">
        <v>4.2</v>
      </c>
      <c r="AW15" s="14">
        <v>3.8</v>
      </c>
      <c r="AX15" s="14">
        <v>5.5</v>
      </c>
      <c r="AY15" s="14">
        <v>3.9</v>
      </c>
      <c r="AZ15" s="14">
        <v>4.4000000000000004</v>
      </c>
      <c r="BA15" s="14">
        <v>-8.8000000000000007</v>
      </c>
      <c r="BB15" s="14">
        <v>9</v>
      </c>
      <c r="BC15" s="14">
        <v>7.8</v>
      </c>
      <c r="BD15" s="14">
        <v>-0.4</v>
      </c>
      <c r="BE15" s="14">
        <v>1.1000000000000001</v>
      </c>
      <c r="BF15" s="14">
        <v>2.8</v>
      </c>
      <c r="BG15" s="14">
        <v>2.7</v>
      </c>
      <c r="BH15" s="14">
        <v>2.2999999999999998</v>
      </c>
      <c r="BI15" s="14">
        <v>2.2999999999999998</v>
      </c>
    </row>
    <row r="16" spans="1:61" ht="15" customHeight="1" x14ac:dyDescent="0.25">
      <c r="A16" s="40" t="s">
        <v>219</v>
      </c>
      <c r="B16" s="29" t="s">
        <v>215</v>
      </c>
      <c r="C16" s="14">
        <v>2.9</v>
      </c>
      <c r="D16" s="14">
        <v>-0.7</v>
      </c>
      <c r="E16" s="14">
        <v>1.7</v>
      </c>
      <c r="F16" s="14">
        <v>18</v>
      </c>
      <c r="G16" s="14">
        <v>2.7</v>
      </c>
      <c r="H16" s="14">
        <v>5.5</v>
      </c>
      <c r="I16" s="14">
        <v>-1.1000000000000001</v>
      </c>
      <c r="J16" s="14">
        <v>-1.8</v>
      </c>
      <c r="K16" s="14">
        <v>3</v>
      </c>
      <c r="L16" s="14">
        <v>10.8</v>
      </c>
      <c r="M16" s="14">
        <v>20.5</v>
      </c>
      <c r="N16" s="14">
        <v>2.7</v>
      </c>
      <c r="O16" s="14">
        <v>2.9</v>
      </c>
      <c r="P16" s="14">
        <v>8.9</v>
      </c>
      <c r="Q16" s="14">
        <v>3.1</v>
      </c>
      <c r="R16" s="14">
        <v>-15.3</v>
      </c>
      <c r="S16" s="14">
        <v>-9.5</v>
      </c>
      <c r="T16" s="14">
        <v>2.9</v>
      </c>
      <c r="U16" s="14">
        <v>7.9</v>
      </c>
      <c r="V16" s="14">
        <v>-6.7</v>
      </c>
      <c r="W16" s="14">
        <v>1.8</v>
      </c>
      <c r="X16" s="14">
        <v>-3.5</v>
      </c>
      <c r="Y16" s="14">
        <v>0</v>
      </c>
      <c r="Z16" s="14">
        <v>1.5</v>
      </c>
      <c r="AA16" s="14">
        <v>-3.5</v>
      </c>
      <c r="AB16" s="29" t="s">
        <v>481</v>
      </c>
      <c r="AC16" s="14">
        <v>2.4</v>
      </c>
      <c r="AD16" s="14">
        <v>8.5</v>
      </c>
      <c r="AE16" s="14">
        <v>-3.1</v>
      </c>
      <c r="AF16" s="14">
        <v>2</v>
      </c>
      <c r="AG16" s="14">
        <v>11.7</v>
      </c>
      <c r="AH16" s="14">
        <v>-1.2</v>
      </c>
      <c r="AI16" s="14">
        <v>-4.5999999999999996</v>
      </c>
      <c r="AJ16" s="14">
        <v>-8.3000000000000007</v>
      </c>
      <c r="AK16" s="14">
        <v>-1.4</v>
      </c>
      <c r="AL16" s="14">
        <v>2.8</v>
      </c>
      <c r="AM16" s="14">
        <v>0.8</v>
      </c>
      <c r="AN16" s="14">
        <v>-1.8</v>
      </c>
      <c r="AO16" s="14">
        <v>-1.6</v>
      </c>
      <c r="AP16" s="14">
        <v>-1.2</v>
      </c>
      <c r="AQ16" s="14">
        <v>5.5</v>
      </c>
      <c r="AR16" s="14">
        <v>-0.3</v>
      </c>
      <c r="AS16" s="14">
        <v>5.8</v>
      </c>
      <c r="AT16" s="14">
        <v>-2.6</v>
      </c>
      <c r="AU16" s="14">
        <v>-0.1</v>
      </c>
      <c r="AV16" s="14">
        <v>10</v>
      </c>
      <c r="AW16" s="14">
        <v>-2.7</v>
      </c>
      <c r="AX16" s="14">
        <v>0</v>
      </c>
      <c r="AY16" s="14">
        <v>-1.3</v>
      </c>
      <c r="AZ16" s="14">
        <v>3.4</v>
      </c>
      <c r="BA16" s="14">
        <v>-1.2</v>
      </c>
      <c r="BB16" s="14">
        <v>6.8</v>
      </c>
      <c r="BC16" s="14">
        <v>15.2</v>
      </c>
      <c r="BD16" s="14">
        <v>-1.9</v>
      </c>
      <c r="BE16" s="14">
        <v>1.1000000000000001</v>
      </c>
      <c r="BF16" s="14">
        <v>1.6</v>
      </c>
      <c r="BG16" s="14">
        <v>1.4</v>
      </c>
      <c r="BH16" s="14">
        <v>1.3</v>
      </c>
      <c r="BI16" s="14">
        <v>1.2</v>
      </c>
    </row>
    <row r="17" spans="1:61" ht="15" customHeight="1" x14ac:dyDescent="0.25">
      <c r="A17" s="33"/>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row>
    <row r="18" spans="1:61" ht="15" customHeight="1" x14ac:dyDescent="0.25">
      <c r="A18" s="20" t="s">
        <v>40</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row>
    <row r="19" spans="1:61" ht="15" customHeight="1" x14ac:dyDescent="0.25">
      <c r="A19" s="39" t="s">
        <v>220</v>
      </c>
      <c r="B19" s="15">
        <v>0.61</v>
      </c>
      <c r="C19" s="15">
        <v>0.63</v>
      </c>
      <c r="D19" s="15">
        <v>0.69</v>
      </c>
      <c r="E19" s="15">
        <v>0.79</v>
      </c>
      <c r="F19" s="15">
        <v>0.82</v>
      </c>
      <c r="G19" s="15">
        <v>0.87</v>
      </c>
      <c r="H19" s="15">
        <v>0.83</v>
      </c>
      <c r="I19" s="15">
        <v>0.9</v>
      </c>
      <c r="J19" s="15">
        <v>1.02</v>
      </c>
      <c r="K19" s="15">
        <v>1.1000000000000001</v>
      </c>
      <c r="L19" s="15">
        <v>1.1100000000000001</v>
      </c>
      <c r="M19" s="15">
        <v>0.89</v>
      </c>
      <c r="N19" s="15">
        <v>0.83</v>
      </c>
      <c r="O19" s="15">
        <v>0.77</v>
      </c>
      <c r="P19" s="15">
        <v>0.69</v>
      </c>
      <c r="Q19" s="15">
        <v>0.67</v>
      </c>
      <c r="R19" s="15">
        <v>0.9</v>
      </c>
      <c r="S19" s="15">
        <v>1.0900000000000001</v>
      </c>
      <c r="T19" s="15">
        <v>1.1200000000000001</v>
      </c>
      <c r="U19" s="15">
        <v>1.04</v>
      </c>
      <c r="V19" s="15">
        <v>1.21</v>
      </c>
      <c r="W19" s="15">
        <v>1.18</v>
      </c>
      <c r="X19" s="15">
        <v>1.26</v>
      </c>
      <c r="Y19" s="15">
        <v>1.19</v>
      </c>
      <c r="Z19" s="15">
        <v>1.21</v>
      </c>
      <c r="AA19" s="15">
        <v>1.37</v>
      </c>
      <c r="AB19" s="15">
        <v>1.37</v>
      </c>
      <c r="AC19" s="15">
        <v>1.31</v>
      </c>
      <c r="AD19" s="15">
        <v>1.1299999999999999</v>
      </c>
      <c r="AE19" s="15">
        <v>1.1100000000000001</v>
      </c>
      <c r="AF19" s="15">
        <v>1.07</v>
      </c>
      <c r="AG19" s="15">
        <v>0.92</v>
      </c>
      <c r="AH19" s="15">
        <v>0.9</v>
      </c>
      <c r="AI19" s="15">
        <v>0.94</v>
      </c>
      <c r="AJ19" s="15">
        <v>1.1299999999999999</v>
      </c>
      <c r="AK19" s="15">
        <v>1.24</v>
      </c>
      <c r="AL19" s="15">
        <v>1.24</v>
      </c>
      <c r="AM19" s="15">
        <v>1.26</v>
      </c>
      <c r="AN19" s="15">
        <v>1.37</v>
      </c>
      <c r="AO19" s="15">
        <v>1.47</v>
      </c>
      <c r="AP19" s="15">
        <v>1.39</v>
      </c>
      <c r="AQ19" s="15">
        <v>1.33</v>
      </c>
      <c r="AR19" s="15">
        <v>1.39</v>
      </c>
      <c r="AS19" s="15">
        <v>1.29</v>
      </c>
      <c r="AT19" s="15">
        <v>1.33</v>
      </c>
      <c r="AU19" s="15">
        <v>1.33</v>
      </c>
      <c r="AV19" s="15">
        <v>1.1100000000000001</v>
      </c>
      <c r="AW19" s="15">
        <v>1.1100000000000001</v>
      </c>
      <c r="AX19" s="15">
        <v>1.1299999999999999</v>
      </c>
      <c r="AY19" s="15">
        <v>1.18</v>
      </c>
      <c r="AZ19" s="15">
        <v>1.1200000000000001</v>
      </c>
      <c r="BA19" s="15">
        <v>1.1399999999999999</v>
      </c>
      <c r="BB19" s="15">
        <v>1.18</v>
      </c>
      <c r="BC19" s="15">
        <v>1.05</v>
      </c>
      <c r="BD19" s="15">
        <v>1.08</v>
      </c>
      <c r="BE19" s="15">
        <v>1.08</v>
      </c>
      <c r="BF19" s="15">
        <v>1.1000000000000001</v>
      </c>
      <c r="BG19" s="15">
        <v>1.1200000000000001</v>
      </c>
      <c r="BH19" s="15">
        <v>1.1399999999999999</v>
      </c>
      <c r="BI19" s="15">
        <v>1.1599999999999999</v>
      </c>
    </row>
    <row r="20" spans="1:61" ht="15" customHeight="1" x14ac:dyDescent="0.25">
      <c r="A20" s="41" t="s">
        <v>221</v>
      </c>
      <c r="B20" s="14">
        <v>2.1</v>
      </c>
      <c r="C20" s="14">
        <v>2.8</v>
      </c>
      <c r="D20" s="14">
        <v>3.1</v>
      </c>
      <c r="E20" s="14">
        <v>3.6</v>
      </c>
      <c r="F20" s="14">
        <v>12.2</v>
      </c>
      <c r="G20" s="14">
        <v>11.2</v>
      </c>
      <c r="H20" s="14">
        <v>12.6</v>
      </c>
      <c r="I20" s="14">
        <v>13.7</v>
      </c>
      <c r="J20" s="14">
        <v>13.8</v>
      </c>
      <c r="K20" s="14">
        <v>31.5</v>
      </c>
      <c r="L20" s="14">
        <v>37.5</v>
      </c>
      <c r="M20" s="14">
        <v>36.1</v>
      </c>
      <c r="N20" s="14">
        <v>33.200000000000003</v>
      </c>
      <c r="O20" s="14">
        <v>29.7</v>
      </c>
      <c r="P20" s="14">
        <v>28.6</v>
      </c>
      <c r="Q20" s="14">
        <v>27.6</v>
      </c>
      <c r="R20" s="14">
        <v>14</v>
      </c>
      <c r="S20" s="14">
        <v>18</v>
      </c>
      <c r="T20" s="14">
        <v>14.4</v>
      </c>
      <c r="U20" s="14">
        <v>17.3</v>
      </c>
      <c r="V20" s="14">
        <v>22.6</v>
      </c>
      <c r="W20" s="14">
        <v>18.600000000000001</v>
      </c>
      <c r="X20" s="14">
        <v>18.600000000000001</v>
      </c>
      <c r="Y20" s="14">
        <v>16.2</v>
      </c>
      <c r="Z20" s="14">
        <v>15.6</v>
      </c>
      <c r="AA20" s="14">
        <v>16.899999999999999</v>
      </c>
      <c r="AB20" s="14">
        <v>16.7</v>
      </c>
      <c r="AC20" s="14">
        <v>19.600000000000001</v>
      </c>
      <c r="AD20" s="14">
        <v>18.7</v>
      </c>
      <c r="AE20" s="14">
        <v>12.5</v>
      </c>
      <c r="AF20" s="14">
        <v>17.5</v>
      </c>
      <c r="AG20" s="14">
        <v>27.4</v>
      </c>
      <c r="AH20" s="14">
        <v>23.7</v>
      </c>
      <c r="AI20" s="14">
        <v>24.5</v>
      </c>
      <c r="AJ20" s="14">
        <v>28</v>
      </c>
      <c r="AK20" s="14">
        <v>36.1</v>
      </c>
      <c r="AL20" s="14">
        <v>52.2</v>
      </c>
      <c r="AM20" s="14">
        <v>63.8</v>
      </c>
      <c r="AN20" s="14">
        <v>71</v>
      </c>
      <c r="AO20" s="14">
        <v>96.3</v>
      </c>
      <c r="AP20" s="14">
        <v>62.2</v>
      </c>
      <c r="AQ20" s="14">
        <v>79.3</v>
      </c>
      <c r="AR20" s="14">
        <v>109.2</v>
      </c>
      <c r="AS20" s="14">
        <v>111.1</v>
      </c>
      <c r="AT20" s="14">
        <v>107.8</v>
      </c>
      <c r="AU20" s="14">
        <v>98.4</v>
      </c>
      <c r="AV20" s="14">
        <v>52.4</v>
      </c>
      <c r="AW20" s="14">
        <v>43.6</v>
      </c>
      <c r="AX20" s="14">
        <v>54.3</v>
      </c>
      <c r="AY20" s="14">
        <v>71</v>
      </c>
      <c r="AZ20" s="14">
        <v>64.400000000000006</v>
      </c>
      <c r="BA20" s="14">
        <v>41.8</v>
      </c>
      <c r="BB20" s="14">
        <v>70.7</v>
      </c>
      <c r="BC20" s="14">
        <v>100.8</v>
      </c>
      <c r="BD20" s="14">
        <v>82.5</v>
      </c>
      <c r="BE20" s="14">
        <v>83</v>
      </c>
      <c r="BF20" s="14">
        <v>77.2</v>
      </c>
      <c r="BG20" s="14">
        <v>73.900000000000006</v>
      </c>
      <c r="BH20" s="14">
        <v>71.8</v>
      </c>
      <c r="BI20" s="14">
        <v>70.400000000000006</v>
      </c>
    </row>
    <row r="21" spans="1:61" ht="15" customHeight="1" x14ac:dyDescent="0.25">
      <c r="A21" s="33"/>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row>
    <row r="22" spans="1:61" ht="15" customHeight="1" x14ac:dyDescent="0.25">
      <c r="A22" s="42" t="s">
        <v>222</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row>
    <row r="23" spans="1:61" ht="15" customHeight="1" x14ac:dyDescent="0.25">
      <c r="A23" s="37" t="s">
        <v>223</v>
      </c>
      <c r="B23" s="14">
        <v>7.5</v>
      </c>
      <c r="C23" s="14">
        <v>5</v>
      </c>
      <c r="D23" s="14">
        <v>4.5999999999999996</v>
      </c>
      <c r="E23" s="14">
        <v>8.3000000000000007</v>
      </c>
      <c r="F23" s="14">
        <v>10.199999999999999</v>
      </c>
      <c r="G23" s="14">
        <v>6.4</v>
      </c>
      <c r="H23" s="14">
        <v>5.2</v>
      </c>
      <c r="I23" s="14">
        <v>5.6</v>
      </c>
      <c r="J23" s="14">
        <v>8.1999999999999993</v>
      </c>
      <c r="K23" s="14">
        <v>11.2</v>
      </c>
      <c r="L23" s="14">
        <v>13</v>
      </c>
      <c r="M23" s="14">
        <v>15.9</v>
      </c>
      <c r="N23" s="14">
        <v>12.2</v>
      </c>
      <c r="O23" s="14">
        <v>9</v>
      </c>
      <c r="P23" s="14">
        <v>10.3</v>
      </c>
      <c r="Q23" s="14">
        <v>8</v>
      </c>
      <c r="R23" s="14">
        <v>6.5</v>
      </c>
      <c r="S23" s="14">
        <v>6.8</v>
      </c>
      <c r="T23" s="14">
        <v>7.7</v>
      </c>
      <c r="U23" s="14">
        <v>9</v>
      </c>
      <c r="V23" s="14">
        <v>8.1</v>
      </c>
      <c r="W23" s="14">
        <v>5.8</v>
      </c>
      <c r="X23" s="14">
        <v>3.6</v>
      </c>
      <c r="Y23" s="14">
        <v>3.1</v>
      </c>
      <c r="Z23" s="14">
        <v>4.5999999999999996</v>
      </c>
      <c r="AA23" s="14">
        <v>5.9</v>
      </c>
      <c r="AB23" s="14">
        <v>5.9</v>
      </c>
      <c r="AC23" s="14">
        <v>5.3</v>
      </c>
      <c r="AD23" s="14">
        <v>5.6</v>
      </c>
      <c r="AE23" s="14">
        <v>5.4</v>
      </c>
      <c r="AF23" s="14">
        <v>5.3</v>
      </c>
      <c r="AG23" s="14">
        <v>6.4</v>
      </c>
      <c r="AH23" s="14">
        <v>3.7</v>
      </c>
      <c r="AI23" s="14">
        <v>1.7</v>
      </c>
      <c r="AJ23" s="14">
        <v>1.1000000000000001</v>
      </c>
      <c r="AK23" s="14">
        <v>1.5</v>
      </c>
      <c r="AL23" s="14">
        <v>3.5</v>
      </c>
      <c r="AM23" s="14">
        <v>5.0999999999999996</v>
      </c>
      <c r="AN23" s="14">
        <v>5.2</v>
      </c>
      <c r="AO23" s="14">
        <v>2.9</v>
      </c>
      <c r="AP23" s="14">
        <v>0.5</v>
      </c>
      <c r="AQ23" s="14">
        <v>0.3</v>
      </c>
      <c r="AR23" s="14">
        <v>0.3</v>
      </c>
      <c r="AS23" s="14">
        <v>0.2</v>
      </c>
      <c r="AT23" s="14">
        <v>0.2</v>
      </c>
      <c r="AU23" s="14">
        <v>0.1</v>
      </c>
      <c r="AV23" s="14">
        <v>0.2</v>
      </c>
      <c r="AW23" s="14">
        <v>0.7</v>
      </c>
      <c r="AX23" s="14">
        <v>1.3</v>
      </c>
      <c r="AY23" s="14">
        <v>2.2999999999999998</v>
      </c>
      <c r="AZ23" s="14">
        <v>2.2999999999999998</v>
      </c>
      <c r="BA23" s="14">
        <v>0.7</v>
      </c>
      <c r="BB23" s="14">
        <v>0.2</v>
      </c>
      <c r="BC23" s="14">
        <v>2.4</v>
      </c>
      <c r="BD23" s="14">
        <v>5.4</v>
      </c>
      <c r="BE23" s="14">
        <v>5.3</v>
      </c>
      <c r="BF23" s="14">
        <v>4</v>
      </c>
      <c r="BG23" s="14">
        <v>3.6</v>
      </c>
      <c r="BH23" s="14">
        <v>3.5</v>
      </c>
      <c r="BI23" s="14">
        <v>3.6</v>
      </c>
    </row>
    <row r="24" spans="1:61" ht="15" customHeight="1" x14ac:dyDescent="0.25">
      <c r="A24" s="37" t="s">
        <v>224</v>
      </c>
      <c r="B24" s="14">
        <v>9.4</v>
      </c>
      <c r="C24" s="14">
        <v>7.1</v>
      </c>
      <c r="D24" s="14">
        <v>5.6</v>
      </c>
      <c r="E24" s="14">
        <v>12.1</v>
      </c>
      <c r="F24" s="14">
        <v>9.9</v>
      </c>
      <c r="G24" s="14">
        <v>5</v>
      </c>
      <c r="H24" s="14">
        <v>4.2</v>
      </c>
      <c r="I24" s="14">
        <v>4.4000000000000004</v>
      </c>
      <c r="J24" s="14">
        <v>3.7</v>
      </c>
      <c r="K24" s="14">
        <v>6.7</v>
      </c>
      <c r="L24" s="14">
        <v>9.5</v>
      </c>
      <c r="M24" s="14">
        <v>12.1</v>
      </c>
      <c r="N24" s="14">
        <v>8.9</v>
      </c>
      <c r="O24" s="14">
        <v>5.8</v>
      </c>
      <c r="P24" s="14">
        <v>6</v>
      </c>
      <c r="Q24" s="14">
        <v>5.4</v>
      </c>
      <c r="R24" s="14">
        <v>4.5999999999999996</v>
      </c>
      <c r="S24" s="14">
        <v>4</v>
      </c>
      <c r="T24" s="14">
        <v>4.3</v>
      </c>
      <c r="U24" s="14">
        <v>7.1</v>
      </c>
      <c r="V24" s="14">
        <v>8.4</v>
      </c>
      <c r="W24" s="14">
        <v>9.1999999999999993</v>
      </c>
      <c r="X24" s="14">
        <v>9.5</v>
      </c>
      <c r="Y24" s="14">
        <v>7.2</v>
      </c>
      <c r="Z24" s="14">
        <v>5.3</v>
      </c>
      <c r="AA24" s="14">
        <v>4.5</v>
      </c>
      <c r="AB24" s="14">
        <v>4.5</v>
      </c>
      <c r="AC24" s="14">
        <v>3.3</v>
      </c>
      <c r="AD24" s="14">
        <v>3.3</v>
      </c>
      <c r="AE24" s="14">
        <v>3.5</v>
      </c>
      <c r="AF24" s="14">
        <v>3</v>
      </c>
      <c r="AG24" s="14">
        <v>4.4000000000000004</v>
      </c>
      <c r="AH24" s="14">
        <v>4.3</v>
      </c>
      <c r="AI24" s="14">
        <v>3.3</v>
      </c>
      <c r="AJ24" s="14">
        <v>2.2999999999999998</v>
      </c>
      <c r="AK24" s="14">
        <v>2.1</v>
      </c>
      <c r="AL24" s="14">
        <v>2.2000000000000002</v>
      </c>
      <c r="AM24" s="14">
        <v>3.1</v>
      </c>
      <c r="AN24" s="14">
        <v>4.3</v>
      </c>
      <c r="AO24" s="14">
        <v>4.5999999999999996</v>
      </c>
      <c r="AP24" s="14">
        <v>1.2</v>
      </c>
      <c r="AQ24" s="14">
        <v>0.8</v>
      </c>
      <c r="AR24" s="14">
        <v>1.4</v>
      </c>
      <c r="AS24" s="14">
        <v>0.6</v>
      </c>
      <c r="AT24" s="14">
        <v>0.2</v>
      </c>
      <c r="AU24" s="14">
        <v>0.2</v>
      </c>
      <c r="AV24" s="14">
        <v>0</v>
      </c>
      <c r="AW24" s="14">
        <v>-0.3</v>
      </c>
      <c r="AX24" s="14">
        <v>-0.3</v>
      </c>
      <c r="AY24" s="14">
        <v>-0.3</v>
      </c>
      <c r="AZ24" s="14">
        <v>-0.4</v>
      </c>
      <c r="BA24" s="14">
        <v>-0.4</v>
      </c>
      <c r="BB24" s="14">
        <v>-0.5</v>
      </c>
      <c r="BC24" s="14">
        <v>0.3</v>
      </c>
      <c r="BD24" s="14">
        <v>3.4</v>
      </c>
      <c r="BE24" s="14">
        <v>3.7</v>
      </c>
      <c r="BF24" s="14">
        <v>2.7</v>
      </c>
      <c r="BG24" s="14">
        <v>2.4</v>
      </c>
      <c r="BH24" s="14">
        <v>2.4</v>
      </c>
      <c r="BI24" s="14">
        <v>2.5</v>
      </c>
    </row>
    <row r="25" spans="1:61" ht="15" customHeight="1" x14ac:dyDescent="0.25">
      <c r="A25" s="42" t="s">
        <v>225</v>
      </c>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row>
    <row r="26" spans="1:61" ht="15" customHeight="1" x14ac:dyDescent="0.25">
      <c r="A26" s="37" t="s">
        <v>223</v>
      </c>
      <c r="B26" s="14">
        <v>7.3</v>
      </c>
      <c r="C26" s="14">
        <v>6.2</v>
      </c>
      <c r="D26" s="14">
        <v>6.2</v>
      </c>
      <c r="E26" s="14">
        <v>6.8</v>
      </c>
      <c r="F26" s="14">
        <v>7.6</v>
      </c>
      <c r="G26" s="14">
        <v>8</v>
      </c>
      <c r="H26" s="14">
        <v>7.6</v>
      </c>
      <c r="I26" s="14">
        <v>7.4</v>
      </c>
      <c r="J26" s="14">
        <v>8.4</v>
      </c>
      <c r="K26" s="14">
        <v>9.4</v>
      </c>
      <c r="L26" s="14">
        <v>11.5</v>
      </c>
      <c r="M26" s="14">
        <v>13.9</v>
      </c>
      <c r="N26" s="14">
        <v>13</v>
      </c>
      <c r="O26" s="14">
        <v>11.1</v>
      </c>
      <c r="P26" s="14">
        <v>12.4</v>
      </c>
      <c r="Q26" s="14">
        <v>10.6</v>
      </c>
      <c r="R26" s="14">
        <v>7.7</v>
      </c>
      <c r="S26" s="14">
        <v>8.4</v>
      </c>
      <c r="T26" s="14">
        <v>8.8000000000000007</v>
      </c>
      <c r="U26" s="14">
        <v>8.5</v>
      </c>
      <c r="V26" s="14">
        <v>8.5</v>
      </c>
      <c r="W26" s="14">
        <v>7.9</v>
      </c>
      <c r="X26" s="14">
        <v>7</v>
      </c>
      <c r="Y26" s="14">
        <v>5.9</v>
      </c>
      <c r="Z26" s="14">
        <v>7.1</v>
      </c>
      <c r="AA26" s="14">
        <v>6.6</v>
      </c>
      <c r="AB26" s="14">
        <v>6.6</v>
      </c>
      <c r="AC26" s="14">
        <v>6.4</v>
      </c>
      <c r="AD26" s="14">
        <v>6.3</v>
      </c>
      <c r="AE26" s="14">
        <v>5.3</v>
      </c>
      <c r="AF26" s="14">
        <v>5.6</v>
      </c>
      <c r="AG26" s="14">
        <v>6</v>
      </c>
      <c r="AH26" s="14">
        <v>5</v>
      </c>
      <c r="AI26" s="14">
        <v>4.5999999999999996</v>
      </c>
      <c r="AJ26" s="14">
        <v>4</v>
      </c>
      <c r="AK26" s="14">
        <v>4.3</v>
      </c>
      <c r="AL26" s="14">
        <v>4.3</v>
      </c>
      <c r="AM26" s="14">
        <v>4.8</v>
      </c>
      <c r="AN26" s="14">
        <v>4.5999999999999996</v>
      </c>
      <c r="AO26" s="14">
        <v>3.6</v>
      </c>
      <c r="AP26" s="14">
        <v>3.2</v>
      </c>
      <c r="AQ26" s="14">
        <v>3.2</v>
      </c>
      <c r="AR26" s="14">
        <v>2.8</v>
      </c>
      <c r="AS26" s="14">
        <v>1.8</v>
      </c>
      <c r="AT26" s="14">
        <v>2.2999999999999998</v>
      </c>
      <c r="AU26" s="14">
        <v>2.5</v>
      </c>
      <c r="AV26" s="14">
        <v>2.1</v>
      </c>
      <c r="AW26" s="14">
        <v>1.8</v>
      </c>
      <c r="AX26" s="14">
        <v>2.2999999999999998</v>
      </c>
      <c r="AY26" s="14">
        <v>2.9</v>
      </c>
      <c r="AZ26" s="14">
        <v>2.1</v>
      </c>
      <c r="BA26" s="14">
        <v>0.9</v>
      </c>
      <c r="BB26" s="14">
        <v>1.4</v>
      </c>
      <c r="BC26" s="14">
        <v>3</v>
      </c>
      <c r="BD26" s="14">
        <v>4</v>
      </c>
      <c r="BE26" s="14">
        <v>4.3</v>
      </c>
      <c r="BF26" s="14">
        <v>4.3</v>
      </c>
      <c r="BG26" s="14">
        <v>4.3</v>
      </c>
      <c r="BH26" s="14">
        <v>4.3</v>
      </c>
      <c r="BI26" s="14">
        <v>4.3</v>
      </c>
    </row>
    <row r="27" spans="1:61" ht="15" customHeight="1" x14ac:dyDescent="0.25">
      <c r="A27" s="37" t="s">
        <v>226</v>
      </c>
      <c r="B27" s="14">
        <v>8.3000000000000007</v>
      </c>
      <c r="C27" s="14">
        <v>8</v>
      </c>
      <c r="D27" s="14">
        <v>7.9</v>
      </c>
      <c r="E27" s="14">
        <v>9.3000000000000007</v>
      </c>
      <c r="F27" s="14">
        <v>10.4</v>
      </c>
      <c r="G27" s="14">
        <v>8.5</v>
      </c>
      <c r="H27" s="14">
        <v>7.8</v>
      </c>
      <c r="I27" s="14">
        <v>6.5</v>
      </c>
      <c r="J27" s="14">
        <v>6.2</v>
      </c>
      <c r="K27" s="14">
        <v>7.6</v>
      </c>
      <c r="L27" s="14">
        <v>8.5</v>
      </c>
      <c r="M27" s="14">
        <v>10.1</v>
      </c>
      <c r="N27" s="14">
        <v>9</v>
      </c>
      <c r="O27" s="14">
        <v>8</v>
      </c>
      <c r="P27" s="14">
        <v>8</v>
      </c>
      <c r="Q27" s="14">
        <v>6.9</v>
      </c>
      <c r="R27" s="14">
        <v>5.9</v>
      </c>
      <c r="S27" s="14">
        <v>6.1</v>
      </c>
      <c r="T27" s="14">
        <v>6.5</v>
      </c>
      <c r="U27" s="14">
        <v>6.9</v>
      </c>
      <c r="V27" s="14">
        <v>8.6999999999999993</v>
      </c>
      <c r="W27" s="14">
        <v>8.4</v>
      </c>
      <c r="X27" s="14">
        <v>7.8</v>
      </c>
      <c r="Y27" s="14">
        <v>6.5</v>
      </c>
      <c r="Z27" s="14">
        <v>6.9</v>
      </c>
      <c r="AA27" s="14">
        <v>6.8</v>
      </c>
      <c r="AB27" s="14">
        <v>6.8</v>
      </c>
      <c r="AC27" s="14">
        <v>6.2</v>
      </c>
      <c r="AD27" s="14">
        <v>5.7</v>
      </c>
      <c r="AE27" s="14">
        <v>4.5999999999999996</v>
      </c>
      <c r="AF27" s="14">
        <v>4.5</v>
      </c>
      <c r="AG27" s="14">
        <v>5.3</v>
      </c>
      <c r="AH27" s="14">
        <v>4.8</v>
      </c>
      <c r="AI27" s="14">
        <v>4.8</v>
      </c>
      <c r="AJ27" s="14">
        <v>4.0999999999999996</v>
      </c>
      <c r="AK27" s="14">
        <v>4.0999999999999996</v>
      </c>
      <c r="AL27" s="14">
        <v>3.4</v>
      </c>
      <c r="AM27" s="14">
        <v>3.8</v>
      </c>
      <c r="AN27" s="14">
        <v>4.2</v>
      </c>
      <c r="AO27" s="14">
        <v>4</v>
      </c>
      <c r="AP27" s="14">
        <v>3.3</v>
      </c>
      <c r="AQ27" s="14">
        <v>2.8</v>
      </c>
      <c r="AR27" s="14">
        <v>2.6</v>
      </c>
      <c r="AS27" s="14">
        <v>1.6</v>
      </c>
      <c r="AT27" s="14">
        <v>1.6</v>
      </c>
      <c r="AU27" s="14">
        <v>1.2</v>
      </c>
      <c r="AV27" s="14">
        <v>0.5</v>
      </c>
      <c r="AW27" s="14">
        <v>0.1</v>
      </c>
      <c r="AX27" s="14">
        <v>0.4</v>
      </c>
      <c r="AY27" s="14">
        <v>0.5</v>
      </c>
      <c r="AZ27" s="14">
        <v>-0.2</v>
      </c>
      <c r="BA27" s="14">
        <v>-0.5</v>
      </c>
      <c r="BB27" s="14">
        <v>-0.3</v>
      </c>
      <c r="BC27" s="14">
        <v>1.2</v>
      </c>
      <c r="BD27" s="14">
        <v>2.4</v>
      </c>
      <c r="BE27" s="14">
        <v>2.4</v>
      </c>
      <c r="BF27" s="14">
        <v>2.4</v>
      </c>
      <c r="BG27" s="14">
        <v>2.4</v>
      </c>
      <c r="BH27" s="14">
        <v>2.4</v>
      </c>
      <c r="BI27" s="14">
        <v>2.4</v>
      </c>
    </row>
    <row r="28" spans="1:61" ht="15" customHeight="1" x14ac:dyDescent="0.25">
      <c r="A28" s="43"/>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row>
    <row r="29" spans="1:61" ht="15" customHeight="1" x14ac:dyDescent="0.25">
      <c r="A29" s="26" t="s">
        <v>27</v>
      </c>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row>
    <row r="30" spans="1:61" ht="15" customHeight="1" x14ac:dyDescent="0.25">
      <c r="A30" s="27" t="s">
        <v>227</v>
      </c>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row>
    <row r="31" spans="1:61" ht="15" customHeight="1" x14ac:dyDescent="0.2">
      <c r="A31" s="28"/>
      <c r="B31" s="25"/>
      <c r="C31" s="25"/>
      <c r="D31" s="25"/>
      <c r="E31" s="25"/>
      <c r="F31" s="36"/>
      <c r="G31" s="36"/>
      <c r="H31" s="36"/>
      <c r="I31" s="36"/>
      <c r="J31" s="36"/>
      <c r="K31" s="36"/>
      <c r="L31" s="36"/>
      <c r="M31" s="36"/>
      <c r="N31" s="36"/>
      <c r="O31" s="36"/>
      <c r="P31" s="36"/>
      <c r="Q31" s="36"/>
      <c r="R31" s="36"/>
      <c r="S31" s="36"/>
      <c r="T31" s="36"/>
      <c r="U31" s="36"/>
      <c r="V31" s="36"/>
      <c r="W31" s="36"/>
      <c r="X31" s="36"/>
      <c r="Y31" s="36"/>
      <c r="Z31" s="36"/>
      <c r="AA31" s="36"/>
    </row>
    <row r="32" spans="1:61" ht="15" x14ac:dyDescent="0.25">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row>
    <row r="33" ht="15" customHeight="1" x14ac:dyDescent="0.2"/>
  </sheetData>
  <hyperlinks>
    <hyperlink ref="A1" location="contents!A1" display="to contents" xr:uid="{00000000-0004-0000-0500-000000000000}"/>
  </hyperlink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0"/>
  <sheetViews>
    <sheetView topLeftCell="A18" workbookViewId="0">
      <selection activeCell="A56" sqref="A56"/>
    </sheetView>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
      <c r="A1" s="1" t="s">
        <v>452</v>
      </c>
      <c r="B1" s="132"/>
      <c r="C1" s="132"/>
      <c r="D1" s="132"/>
      <c r="E1" s="132"/>
      <c r="F1" s="132"/>
      <c r="G1" s="132"/>
      <c r="H1" s="132"/>
      <c r="I1" s="132"/>
      <c r="J1" s="132"/>
      <c r="K1" s="132"/>
      <c r="L1" s="132"/>
    </row>
    <row r="2" spans="1:12" ht="45" customHeight="1" x14ac:dyDescent="0.25">
      <c r="A2" s="134" t="s">
        <v>453</v>
      </c>
      <c r="B2" s="136"/>
      <c r="C2" s="95"/>
      <c r="D2" s="95"/>
      <c r="E2" s="95"/>
      <c r="F2" s="95"/>
      <c r="G2" s="95"/>
      <c r="H2" s="95"/>
      <c r="I2" s="95"/>
      <c r="J2" s="95"/>
      <c r="K2" s="95"/>
      <c r="L2" s="95"/>
    </row>
    <row r="3" spans="1:12" ht="89.25" customHeight="1" x14ac:dyDescent="0.25">
      <c r="A3" s="31" t="s">
        <v>451</v>
      </c>
      <c r="B3" s="135"/>
      <c r="C3" s="22"/>
      <c r="D3" s="22"/>
      <c r="E3" s="22"/>
      <c r="F3" s="22"/>
      <c r="G3" s="22"/>
      <c r="H3" s="22"/>
      <c r="I3" s="22"/>
      <c r="J3" s="22"/>
      <c r="K3" s="22"/>
      <c r="L3" s="22"/>
    </row>
    <row r="4" spans="1:12" ht="15" customHeight="1" x14ac:dyDescent="0.25">
      <c r="A4" s="12"/>
      <c r="B4" s="136" t="s">
        <v>445</v>
      </c>
      <c r="C4" s="12" t="s">
        <v>448</v>
      </c>
      <c r="D4" s="3" t="s">
        <v>449</v>
      </c>
      <c r="E4" s="12" t="s">
        <v>448</v>
      </c>
      <c r="F4" s="136" t="s">
        <v>445</v>
      </c>
      <c r="G4" s="3"/>
      <c r="H4" s="136" t="s">
        <v>445</v>
      </c>
      <c r="I4" s="12" t="s">
        <v>448</v>
      </c>
      <c r="J4" s="3" t="s">
        <v>449</v>
      </c>
      <c r="K4" s="12" t="s">
        <v>448</v>
      </c>
      <c r="L4" s="136" t="s">
        <v>445</v>
      </c>
    </row>
    <row r="5" spans="1:12" ht="15" customHeight="1" x14ac:dyDescent="0.25">
      <c r="A5" s="12"/>
      <c r="B5" s="3" t="s">
        <v>444</v>
      </c>
      <c r="C5" s="12" t="s">
        <v>447</v>
      </c>
      <c r="D5" s="3" t="s">
        <v>444</v>
      </c>
      <c r="E5" s="12" t="s">
        <v>447</v>
      </c>
      <c r="F5" s="3" t="s">
        <v>444</v>
      </c>
      <c r="G5" s="3"/>
      <c r="H5" s="3" t="s">
        <v>444</v>
      </c>
      <c r="I5" s="12" t="s">
        <v>447</v>
      </c>
      <c r="J5" s="3" t="s">
        <v>444</v>
      </c>
      <c r="K5" s="12" t="s">
        <v>447</v>
      </c>
      <c r="L5" s="3" t="s">
        <v>444</v>
      </c>
    </row>
    <row r="6" spans="1:12" ht="15" customHeight="1" x14ac:dyDescent="0.25">
      <c r="A6" s="22"/>
      <c r="B6" s="135">
        <v>2022</v>
      </c>
      <c r="C6" s="44" t="s">
        <v>450</v>
      </c>
      <c r="D6" s="135">
        <v>2022</v>
      </c>
      <c r="E6" s="137" t="s">
        <v>446</v>
      </c>
      <c r="F6" s="135">
        <v>2023</v>
      </c>
      <c r="G6" s="22"/>
      <c r="H6" s="135">
        <v>2022</v>
      </c>
      <c r="I6" s="44" t="s">
        <v>450</v>
      </c>
      <c r="J6" s="135">
        <v>2022</v>
      </c>
      <c r="K6" s="137" t="s">
        <v>446</v>
      </c>
      <c r="L6" s="135">
        <v>2023</v>
      </c>
    </row>
    <row r="7" spans="1:12" ht="15" customHeight="1" x14ac:dyDescent="0.2"/>
    <row r="8" spans="1:12" ht="15" customHeight="1" x14ac:dyDescent="0.25">
      <c r="A8" s="12" t="s">
        <v>46</v>
      </c>
      <c r="B8" s="14">
        <v>454.8</v>
      </c>
      <c r="C8" s="14">
        <v>1</v>
      </c>
      <c r="D8" s="14">
        <v>459.5</v>
      </c>
      <c r="E8" s="14">
        <v>6.6</v>
      </c>
      <c r="F8" s="14">
        <v>489.6</v>
      </c>
      <c r="G8" s="12" t="s">
        <v>58</v>
      </c>
      <c r="H8" s="14">
        <v>679.3</v>
      </c>
      <c r="I8" s="14">
        <v>1.6</v>
      </c>
      <c r="J8" s="14">
        <v>690</v>
      </c>
      <c r="K8" s="14">
        <v>6.6</v>
      </c>
      <c r="L8" s="14">
        <v>735.3</v>
      </c>
    </row>
    <row r="9" spans="1:12" ht="15" customHeight="1" x14ac:dyDescent="0.25">
      <c r="A9" s="3" t="s">
        <v>47</v>
      </c>
      <c r="B9" s="14">
        <v>372.8</v>
      </c>
      <c r="C9" s="14">
        <v>0.8</v>
      </c>
      <c r="D9" s="14">
        <v>375.6</v>
      </c>
      <c r="E9" s="14">
        <v>6.7</v>
      </c>
      <c r="F9" s="14">
        <v>400.8</v>
      </c>
      <c r="G9" s="3"/>
      <c r="H9" s="14"/>
      <c r="I9" s="14"/>
      <c r="J9" s="14"/>
      <c r="K9" s="14"/>
      <c r="L9" s="14"/>
    </row>
    <row r="10" spans="1:12" ht="15" x14ac:dyDescent="0.25">
      <c r="A10" s="3" t="s">
        <v>48</v>
      </c>
      <c r="B10" s="14">
        <v>82</v>
      </c>
      <c r="C10" s="14">
        <v>2.2999999999999998</v>
      </c>
      <c r="D10" s="14">
        <v>83.9</v>
      </c>
      <c r="E10" s="14">
        <v>5.9</v>
      </c>
      <c r="F10" s="14">
        <v>88.8</v>
      </c>
      <c r="G10" s="3" t="s">
        <v>59</v>
      </c>
      <c r="H10" s="14">
        <v>437.4</v>
      </c>
      <c r="I10" s="14">
        <v>0.8</v>
      </c>
      <c r="J10" s="14">
        <v>441</v>
      </c>
      <c r="K10" s="14">
        <v>6.9</v>
      </c>
      <c r="L10" s="14">
        <v>471.2</v>
      </c>
    </row>
    <row r="11" spans="1:12" ht="15" customHeight="1" x14ac:dyDescent="0.25">
      <c r="A11" s="3"/>
      <c r="B11" s="14"/>
      <c r="C11" s="14"/>
      <c r="D11" s="14"/>
      <c r="E11" s="14"/>
      <c r="F11" s="14"/>
      <c r="G11" s="3"/>
      <c r="H11" s="14"/>
      <c r="I11" s="14"/>
      <c r="J11" s="14"/>
      <c r="K11" s="14"/>
      <c r="L11" s="14"/>
    </row>
    <row r="12" spans="1:12" ht="15" customHeight="1" x14ac:dyDescent="0.25">
      <c r="A12" s="12" t="s">
        <v>49</v>
      </c>
      <c r="B12" s="14">
        <v>283.89999999999998</v>
      </c>
      <c r="C12" s="14"/>
      <c r="D12" s="14"/>
      <c r="E12" s="14"/>
      <c r="F12" s="14">
        <v>307.7</v>
      </c>
      <c r="G12" s="12" t="s">
        <v>48</v>
      </c>
      <c r="H12" s="14">
        <v>241.9</v>
      </c>
      <c r="I12" s="14">
        <v>2.9</v>
      </c>
      <c r="J12" s="14">
        <v>249</v>
      </c>
      <c r="K12" s="14">
        <v>6.1</v>
      </c>
      <c r="L12" s="14">
        <v>264.10000000000002</v>
      </c>
    </row>
    <row r="13" spans="1:12" ht="15" customHeight="1" x14ac:dyDescent="0.25">
      <c r="A13" s="3"/>
      <c r="B13" s="14"/>
      <c r="C13" s="14"/>
      <c r="D13" s="14"/>
      <c r="E13" s="14"/>
      <c r="F13" s="14"/>
      <c r="G13" s="3" t="s">
        <v>60</v>
      </c>
      <c r="H13" s="14">
        <v>99.2</v>
      </c>
      <c r="I13" s="14">
        <v>4.0999999999999996</v>
      </c>
      <c r="J13" s="14">
        <v>103.3</v>
      </c>
      <c r="K13" s="14">
        <v>4.7</v>
      </c>
      <c r="L13" s="14">
        <v>108.1</v>
      </c>
    </row>
    <row r="14" spans="1:12" ht="15" customHeight="1" x14ac:dyDescent="0.25">
      <c r="A14" s="12" t="s">
        <v>50</v>
      </c>
      <c r="B14" s="14">
        <v>157.4</v>
      </c>
      <c r="C14" s="14">
        <v>2</v>
      </c>
      <c r="D14" s="14">
        <v>160.5</v>
      </c>
      <c r="E14" s="14">
        <v>4.0999999999999996</v>
      </c>
      <c r="F14" s="14">
        <v>167</v>
      </c>
      <c r="G14" s="12" t="s">
        <v>61</v>
      </c>
      <c r="H14" s="14">
        <v>82</v>
      </c>
      <c r="I14" s="14">
        <v>2.4</v>
      </c>
      <c r="J14" s="14">
        <v>83.9</v>
      </c>
      <c r="K14" s="14">
        <v>5.8</v>
      </c>
      <c r="L14" s="14">
        <v>88.8</v>
      </c>
    </row>
    <row r="15" spans="1:12" ht="15" customHeight="1" x14ac:dyDescent="0.25">
      <c r="A15" s="3" t="s">
        <v>47</v>
      </c>
      <c r="B15" s="14">
        <v>128.19999999999999</v>
      </c>
      <c r="C15" s="14">
        <v>2</v>
      </c>
      <c r="D15" s="14">
        <v>130.80000000000001</v>
      </c>
      <c r="E15" s="14">
        <v>4.0999999999999996</v>
      </c>
      <c r="F15" s="14">
        <v>136.19999999999999</v>
      </c>
      <c r="G15" s="12" t="s">
        <v>62</v>
      </c>
      <c r="H15" s="14">
        <v>60.7</v>
      </c>
      <c r="I15" s="14">
        <v>1.9</v>
      </c>
      <c r="J15" s="14">
        <v>61.8</v>
      </c>
      <c r="K15" s="14">
        <v>8.6</v>
      </c>
      <c r="L15" s="14">
        <v>67.2</v>
      </c>
    </row>
    <row r="16" spans="1:12" ht="15" customHeight="1" x14ac:dyDescent="0.25">
      <c r="A16" s="3" t="s">
        <v>48</v>
      </c>
      <c r="B16" s="14">
        <v>29.2</v>
      </c>
      <c r="C16" s="14">
        <v>1.5</v>
      </c>
      <c r="D16" s="14">
        <v>29.6</v>
      </c>
      <c r="E16" s="14">
        <v>4.2</v>
      </c>
      <c r="F16" s="14">
        <v>30.9</v>
      </c>
      <c r="G16" s="12"/>
      <c r="H16" s="14"/>
      <c r="I16" s="14"/>
      <c r="J16" s="14"/>
      <c r="K16" s="14"/>
      <c r="L16" s="14"/>
    </row>
    <row r="17" spans="1:12" ht="15" customHeight="1" x14ac:dyDescent="0.25">
      <c r="A17" s="3"/>
      <c r="B17" s="14"/>
      <c r="C17" s="14"/>
      <c r="D17" s="14"/>
      <c r="E17" s="14"/>
      <c r="F17" s="14"/>
      <c r="G17" s="3"/>
      <c r="H17" s="14"/>
      <c r="I17" s="14"/>
      <c r="J17" s="14"/>
      <c r="K17" s="14"/>
      <c r="L17" s="14"/>
    </row>
    <row r="18" spans="1:12" ht="15" customHeight="1" x14ac:dyDescent="0.25">
      <c r="A18" s="3" t="s">
        <v>156</v>
      </c>
      <c r="B18" s="14">
        <v>97.7</v>
      </c>
      <c r="C18" s="14"/>
      <c r="D18" s="14"/>
      <c r="E18" s="14"/>
      <c r="F18" s="14">
        <v>103.2</v>
      </c>
      <c r="G18" s="12" t="s">
        <v>63</v>
      </c>
      <c r="H18" s="14">
        <v>203.4</v>
      </c>
      <c r="I18" s="14">
        <v>1.3</v>
      </c>
      <c r="J18" s="14">
        <v>206.1</v>
      </c>
      <c r="K18" s="14">
        <v>4.0999999999999996</v>
      </c>
      <c r="L18" s="14">
        <v>214.5</v>
      </c>
    </row>
    <row r="19" spans="1:12" ht="15" customHeight="1" x14ac:dyDescent="0.25">
      <c r="A19" s="3"/>
      <c r="B19" s="14"/>
      <c r="C19" s="14"/>
      <c r="D19" s="14"/>
      <c r="E19" s="14"/>
      <c r="F19" s="14"/>
      <c r="G19" s="3" t="s">
        <v>80</v>
      </c>
      <c r="H19" s="14">
        <v>171.8</v>
      </c>
      <c r="I19" s="14">
        <v>1.2</v>
      </c>
      <c r="J19" s="14">
        <v>173.9</v>
      </c>
      <c r="K19" s="14">
        <v>4.0999999999999996</v>
      </c>
      <c r="L19" s="14">
        <v>180.9</v>
      </c>
    </row>
    <row r="20" spans="1:12" ht="15" customHeight="1" x14ac:dyDescent="0.25">
      <c r="A20" s="3"/>
      <c r="B20" s="14"/>
      <c r="C20" s="14"/>
      <c r="D20" s="14"/>
      <c r="E20" s="14"/>
      <c r="F20" s="14"/>
      <c r="G20" s="3" t="s">
        <v>175</v>
      </c>
      <c r="H20" s="14">
        <v>54.8</v>
      </c>
      <c r="I20" s="14">
        <v>-1.5</v>
      </c>
      <c r="J20" s="14">
        <v>53.9</v>
      </c>
      <c r="K20" s="14">
        <v>3.1</v>
      </c>
      <c r="L20" s="14">
        <v>55.6</v>
      </c>
    </row>
    <row r="21" spans="1:12" ht="15" customHeight="1" x14ac:dyDescent="0.25">
      <c r="G21" s="12" t="s">
        <v>176</v>
      </c>
      <c r="H21" s="14">
        <v>117.1</v>
      </c>
      <c r="I21" s="14">
        <v>2.4</v>
      </c>
      <c r="J21" s="14">
        <v>119.9</v>
      </c>
      <c r="K21" s="14">
        <v>4.5</v>
      </c>
      <c r="L21" s="14">
        <v>125.4</v>
      </c>
    </row>
    <row r="22" spans="1:12" ht="15" customHeight="1" x14ac:dyDescent="0.25">
      <c r="A22" s="12"/>
      <c r="B22" s="14"/>
      <c r="C22" s="14"/>
      <c r="D22" s="14"/>
      <c r="E22" s="14"/>
      <c r="F22" s="14"/>
      <c r="G22" s="12" t="s">
        <v>81</v>
      </c>
      <c r="H22" s="14">
        <v>31.6</v>
      </c>
      <c r="I22" s="14">
        <v>2</v>
      </c>
      <c r="J22" s="14">
        <v>32.200000000000003</v>
      </c>
      <c r="K22" s="14">
        <v>4.3</v>
      </c>
      <c r="L22" s="14">
        <v>33.6</v>
      </c>
    </row>
    <row r="23" spans="1:12" ht="15" customHeight="1" x14ac:dyDescent="0.25">
      <c r="A23" s="12"/>
      <c r="B23" s="14"/>
      <c r="C23" s="14"/>
      <c r="D23" s="14"/>
      <c r="E23" s="14"/>
      <c r="F23" s="14"/>
      <c r="G23" s="3"/>
      <c r="H23" s="14"/>
      <c r="I23" s="14"/>
      <c r="J23" s="14"/>
      <c r="K23" s="14"/>
      <c r="L23" s="14"/>
    </row>
    <row r="24" spans="1:12" ht="15" customHeight="1" x14ac:dyDescent="0.25">
      <c r="A24" s="3"/>
      <c r="B24" s="14"/>
      <c r="C24" s="14"/>
      <c r="D24" s="14"/>
      <c r="E24" s="14"/>
      <c r="F24" s="14"/>
      <c r="G24" s="12" t="s">
        <v>64</v>
      </c>
      <c r="H24" s="14">
        <v>23.8</v>
      </c>
      <c r="I24" s="14"/>
      <c r="J24" s="14">
        <v>0.5</v>
      </c>
      <c r="K24" s="14"/>
      <c r="L24" s="14">
        <v>-1.5</v>
      </c>
    </row>
    <row r="25" spans="1:12" ht="15" customHeight="1" x14ac:dyDescent="0.25">
      <c r="A25" s="3"/>
      <c r="B25" s="14"/>
      <c r="C25" s="14"/>
      <c r="D25" s="14"/>
      <c r="E25" s="14"/>
      <c r="F25" s="14"/>
      <c r="G25" s="12"/>
      <c r="H25" s="14"/>
      <c r="I25" s="14"/>
      <c r="J25" s="14"/>
      <c r="K25" s="14"/>
      <c r="L25" s="14"/>
    </row>
    <row r="26" spans="1:12" ht="15" customHeight="1" x14ac:dyDescent="0.25">
      <c r="A26" s="12" t="s">
        <v>51</v>
      </c>
      <c r="B26" s="14">
        <v>993.8</v>
      </c>
      <c r="C26" s="14">
        <v>0.1</v>
      </c>
      <c r="D26" s="14">
        <v>994.6</v>
      </c>
      <c r="E26" s="14">
        <v>7.3</v>
      </c>
      <c r="F26" s="14">
        <v>1067.5999999999999</v>
      </c>
      <c r="G26" s="12" t="s">
        <v>65</v>
      </c>
      <c r="H26" s="14">
        <v>906.6</v>
      </c>
      <c r="I26" s="14">
        <v>-1.1000000000000001</v>
      </c>
      <c r="J26" s="14">
        <v>896.5</v>
      </c>
      <c r="K26" s="14">
        <v>5.8</v>
      </c>
      <c r="L26" s="14">
        <v>948.4</v>
      </c>
    </row>
    <row r="27" spans="1:12" ht="15" customHeight="1" x14ac:dyDescent="0.25">
      <c r="A27" s="3"/>
      <c r="B27" s="14"/>
      <c r="C27" s="14"/>
      <c r="D27" s="14"/>
      <c r="E27" s="14"/>
      <c r="F27" s="14"/>
      <c r="G27" s="3"/>
      <c r="H27" s="14"/>
      <c r="I27" s="14"/>
      <c r="J27" s="14"/>
      <c r="K27" s="14"/>
      <c r="L27" s="14"/>
    </row>
    <row r="28" spans="1:12" ht="15" customHeight="1" x14ac:dyDescent="0.25">
      <c r="A28" s="12" t="s">
        <v>52</v>
      </c>
      <c r="B28" s="14">
        <v>871.2</v>
      </c>
      <c r="C28" s="14">
        <v>-1.8</v>
      </c>
      <c r="D28" s="14">
        <v>855.3</v>
      </c>
      <c r="E28" s="14">
        <v>-3.4</v>
      </c>
      <c r="F28" s="14">
        <v>826</v>
      </c>
      <c r="G28" s="12" t="s">
        <v>66</v>
      </c>
      <c r="H28" s="14">
        <v>958.5</v>
      </c>
      <c r="I28" s="14">
        <v>-0.5</v>
      </c>
      <c r="J28" s="14">
        <v>953.3</v>
      </c>
      <c r="K28" s="14">
        <v>-0.9</v>
      </c>
      <c r="L28" s="14">
        <v>945.2</v>
      </c>
    </row>
    <row r="29" spans="1:12" ht="15" customHeight="1" x14ac:dyDescent="0.25">
      <c r="A29" s="12"/>
      <c r="B29" s="14"/>
      <c r="C29" s="14"/>
      <c r="D29" s="14"/>
      <c r="E29" s="14"/>
      <c r="F29" s="14"/>
      <c r="G29" s="3"/>
      <c r="H29" s="14"/>
      <c r="I29" s="14"/>
      <c r="J29" s="14"/>
      <c r="K29" s="14"/>
      <c r="L29" s="14"/>
    </row>
    <row r="30" spans="1:12" ht="15" customHeight="1" x14ac:dyDescent="0.25">
      <c r="A30" s="44" t="s">
        <v>53</v>
      </c>
      <c r="B30" s="17">
        <v>1865</v>
      </c>
      <c r="C30" s="17">
        <v>-0.8</v>
      </c>
      <c r="D30" s="17">
        <v>1849.9</v>
      </c>
      <c r="E30" s="17">
        <v>2.4</v>
      </c>
      <c r="F30" s="17">
        <v>1893.6</v>
      </c>
      <c r="G30" s="44" t="s">
        <v>67</v>
      </c>
      <c r="H30" s="17">
        <v>1865</v>
      </c>
      <c r="I30" s="17">
        <v>-0.8</v>
      </c>
      <c r="J30" s="17">
        <v>1849.9</v>
      </c>
      <c r="K30" s="17">
        <v>2.4</v>
      </c>
      <c r="L30" s="17">
        <v>1893.6</v>
      </c>
    </row>
    <row r="31" spans="1:12" ht="15" customHeight="1" x14ac:dyDescent="0.25">
      <c r="A31" s="3"/>
      <c r="B31" s="14"/>
      <c r="C31" s="14"/>
      <c r="D31" s="14"/>
      <c r="E31" s="14"/>
      <c r="F31" s="14"/>
      <c r="G31" s="12"/>
      <c r="H31" s="14"/>
      <c r="I31" s="14"/>
      <c r="J31" s="14"/>
      <c r="K31" s="14"/>
      <c r="L31" s="14"/>
    </row>
    <row r="32" spans="1:12" ht="15" customHeight="1" x14ac:dyDescent="0.25">
      <c r="A32" s="12" t="s">
        <v>54</v>
      </c>
      <c r="B32" s="14">
        <v>371.5</v>
      </c>
      <c r="C32" s="14"/>
      <c r="D32" s="14"/>
      <c r="E32" s="14"/>
      <c r="F32" s="14">
        <v>387.5</v>
      </c>
      <c r="G32" s="12" t="s">
        <v>68</v>
      </c>
      <c r="H32" s="14">
        <v>87.3</v>
      </c>
      <c r="I32" s="14"/>
      <c r="J32" s="14"/>
      <c r="K32" s="14"/>
      <c r="L32" s="14">
        <v>119.2</v>
      </c>
    </row>
    <row r="33" spans="1:12" ht="15" customHeight="1" x14ac:dyDescent="0.25">
      <c r="A33" s="12" t="s">
        <v>55</v>
      </c>
      <c r="B33" s="14">
        <v>23.4</v>
      </c>
      <c r="C33" s="14"/>
      <c r="D33" s="14"/>
      <c r="E33" s="14"/>
      <c r="F33" s="14">
        <v>22.9</v>
      </c>
      <c r="G33" s="12" t="s">
        <v>69</v>
      </c>
      <c r="H33" s="14">
        <v>356.8</v>
      </c>
      <c r="I33" s="14"/>
      <c r="J33" s="14"/>
      <c r="K33" s="14"/>
      <c r="L33" s="14">
        <v>378.6</v>
      </c>
    </row>
    <row r="34" spans="1:12" ht="15" customHeight="1" x14ac:dyDescent="0.25">
      <c r="A34" s="12" t="s">
        <v>56</v>
      </c>
      <c r="B34" s="14">
        <v>65.7</v>
      </c>
      <c r="C34" s="14"/>
      <c r="D34" s="14"/>
      <c r="E34" s="14"/>
      <c r="F34" s="14">
        <v>105.2</v>
      </c>
      <c r="G34" s="12" t="s">
        <v>70</v>
      </c>
      <c r="H34" s="14">
        <v>16.5</v>
      </c>
      <c r="I34" s="14"/>
      <c r="J34" s="14"/>
      <c r="K34" s="14"/>
      <c r="L34" s="14">
        <v>17.8</v>
      </c>
    </row>
    <row r="35" spans="1:12" ht="15" customHeight="1" x14ac:dyDescent="0.25">
      <c r="A35" s="12"/>
      <c r="B35" s="14"/>
      <c r="C35" s="14"/>
      <c r="D35" s="14"/>
      <c r="E35" s="14"/>
      <c r="F35" s="14"/>
      <c r="G35" s="12"/>
      <c r="H35" s="14"/>
      <c r="I35" s="14"/>
      <c r="J35" s="14"/>
      <c r="K35" s="14"/>
      <c r="L35" s="14"/>
    </row>
    <row r="36" spans="1:12" ht="15" customHeight="1" x14ac:dyDescent="0.25">
      <c r="A36" s="12" t="s">
        <v>57</v>
      </c>
      <c r="B36" s="14">
        <v>460.6</v>
      </c>
      <c r="C36" s="14"/>
      <c r="D36" s="14"/>
      <c r="E36" s="14"/>
      <c r="F36" s="14">
        <v>515.6</v>
      </c>
      <c r="G36" s="12" t="s">
        <v>57</v>
      </c>
      <c r="H36" s="14">
        <v>460.6</v>
      </c>
      <c r="I36" s="14"/>
      <c r="J36" s="14"/>
      <c r="K36" s="14"/>
      <c r="L36" s="14">
        <v>515.6</v>
      </c>
    </row>
    <row r="37" spans="1:12" ht="15" customHeight="1" x14ac:dyDescent="0.25">
      <c r="A37" s="44"/>
      <c r="B37" s="138"/>
      <c r="C37" s="138"/>
      <c r="D37" s="138"/>
      <c r="E37" s="138"/>
      <c r="F37" s="138"/>
      <c r="G37" s="22"/>
      <c r="H37" s="22"/>
      <c r="I37" s="22"/>
      <c r="J37" s="22"/>
      <c r="K37" s="22"/>
      <c r="L37" s="22"/>
    </row>
    <row r="38" spans="1:12" ht="15" customHeight="1" x14ac:dyDescent="0.2">
      <c r="B38" s="133"/>
      <c r="C38" s="133"/>
      <c r="D38" s="133"/>
      <c r="E38" s="133"/>
      <c r="F38" s="133"/>
    </row>
    <row r="39" spans="1:12" ht="15" customHeight="1" x14ac:dyDescent="0.2"/>
    <row r="40" spans="1:12" ht="15" customHeight="1" x14ac:dyDescent="0.2"/>
  </sheetData>
  <hyperlinks>
    <hyperlink ref="A1" location="contents!A1" display="to contents #text_start" xr:uid="{00000000-0004-0000-0600-000000000000}"/>
  </hyperlinks>
  <pageMargins left="0.7" right="0.7" top="0.75" bottom="0.75" header="0.3" footer="0.3"/>
  <pageSetup orientation="portrait" horizontalDpi="1200" verticalDpi="1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0"/>
  <sheetViews>
    <sheetView topLeftCell="A4" workbookViewId="0">
      <selection activeCell="A38" sqref="A38"/>
    </sheetView>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
      <c r="A1" s="1" t="s">
        <v>452</v>
      </c>
      <c r="B1" s="132"/>
      <c r="C1" s="132"/>
      <c r="D1" s="132"/>
      <c r="E1" s="132"/>
      <c r="F1" s="132"/>
      <c r="G1" s="132"/>
      <c r="H1" s="132"/>
      <c r="I1" s="132"/>
      <c r="J1" s="132"/>
      <c r="K1" s="132"/>
      <c r="L1" s="132"/>
    </row>
    <row r="2" spans="1:12" ht="45" customHeight="1" x14ac:dyDescent="0.25">
      <c r="A2" s="134" t="s">
        <v>453</v>
      </c>
      <c r="B2" s="136"/>
      <c r="C2" s="95"/>
      <c r="D2" s="95"/>
      <c r="E2" s="95"/>
      <c r="F2" s="95"/>
      <c r="G2" s="95"/>
      <c r="H2" s="95"/>
      <c r="I2" s="95"/>
      <c r="J2" s="95"/>
      <c r="K2" s="95"/>
      <c r="L2" s="95"/>
    </row>
    <row r="3" spans="1:12" ht="89.25" customHeight="1" x14ac:dyDescent="0.25">
      <c r="A3" s="31" t="s">
        <v>454</v>
      </c>
      <c r="B3" s="135"/>
      <c r="C3" s="22"/>
      <c r="D3" s="22"/>
      <c r="E3" s="22"/>
      <c r="F3" s="22"/>
      <c r="G3" s="22"/>
      <c r="H3" s="22"/>
      <c r="I3" s="22"/>
      <c r="J3" s="22"/>
      <c r="K3" s="22"/>
      <c r="L3" s="22"/>
    </row>
    <row r="4" spans="1:12" ht="15" customHeight="1" x14ac:dyDescent="0.25">
      <c r="A4" s="12"/>
      <c r="B4" s="136" t="s">
        <v>445</v>
      </c>
      <c r="C4" s="12" t="s">
        <v>448</v>
      </c>
      <c r="D4" s="3" t="s">
        <v>449</v>
      </c>
      <c r="E4" s="12" t="s">
        <v>448</v>
      </c>
      <c r="F4" s="136" t="s">
        <v>445</v>
      </c>
      <c r="G4" s="3"/>
      <c r="H4" s="136" t="s">
        <v>445</v>
      </c>
      <c r="I4" s="12" t="s">
        <v>448</v>
      </c>
      <c r="J4" s="3" t="s">
        <v>449</v>
      </c>
      <c r="K4" s="12" t="s">
        <v>448</v>
      </c>
      <c r="L4" s="136" t="s">
        <v>445</v>
      </c>
    </row>
    <row r="5" spans="1:12" ht="15" customHeight="1" x14ac:dyDescent="0.25">
      <c r="A5" s="12"/>
      <c r="B5" s="3" t="s">
        <v>444</v>
      </c>
      <c r="C5" s="12" t="s">
        <v>447</v>
      </c>
      <c r="D5" s="3" t="s">
        <v>444</v>
      </c>
      <c r="E5" s="12" t="s">
        <v>447</v>
      </c>
      <c r="F5" s="3" t="s">
        <v>444</v>
      </c>
      <c r="G5" s="3"/>
      <c r="H5" s="3" t="s">
        <v>444</v>
      </c>
      <c r="I5" s="12" t="s">
        <v>447</v>
      </c>
      <c r="J5" s="3" t="s">
        <v>444</v>
      </c>
      <c r="K5" s="12" t="s">
        <v>447</v>
      </c>
      <c r="L5" s="3" t="s">
        <v>444</v>
      </c>
    </row>
    <row r="6" spans="1:12" ht="15" customHeight="1" x14ac:dyDescent="0.25">
      <c r="A6" s="22"/>
      <c r="B6" s="135">
        <v>2023</v>
      </c>
      <c r="C6" s="44" t="s">
        <v>450</v>
      </c>
      <c r="D6" s="135">
        <v>2023</v>
      </c>
      <c r="E6" s="137" t="s">
        <v>446</v>
      </c>
      <c r="F6" s="135">
        <v>2024</v>
      </c>
      <c r="G6" s="22"/>
      <c r="H6" s="135">
        <v>2023</v>
      </c>
      <c r="I6" s="44" t="s">
        <v>450</v>
      </c>
      <c r="J6" s="135">
        <v>2023</v>
      </c>
      <c r="K6" s="137" t="s">
        <v>446</v>
      </c>
      <c r="L6" s="135">
        <v>2024</v>
      </c>
    </row>
    <row r="7" spans="1:12" ht="15" customHeight="1" x14ac:dyDescent="0.2"/>
    <row r="8" spans="1:12" ht="15" customHeight="1" x14ac:dyDescent="0.25">
      <c r="A8" s="12" t="s">
        <v>46</v>
      </c>
      <c r="B8" s="14">
        <v>489.6</v>
      </c>
      <c r="C8" s="14">
        <v>0.6</v>
      </c>
      <c r="D8" s="14">
        <v>492.8</v>
      </c>
      <c r="E8" s="14">
        <v>7</v>
      </c>
      <c r="F8" s="14">
        <v>527.5</v>
      </c>
      <c r="G8" s="12" t="s">
        <v>58</v>
      </c>
      <c r="H8" s="14">
        <v>735.3</v>
      </c>
      <c r="I8" s="14">
        <v>1.4</v>
      </c>
      <c r="J8" s="14">
        <v>745.4</v>
      </c>
      <c r="K8" s="14">
        <v>4.0999999999999996</v>
      </c>
      <c r="L8" s="14">
        <v>775.7</v>
      </c>
    </row>
    <row r="9" spans="1:12" ht="15" customHeight="1" x14ac:dyDescent="0.25">
      <c r="A9" s="3" t="s">
        <v>47</v>
      </c>
      <c r="B9" s="14">
        <v>400.8</v>
      </c>
      <c r="C9" s="14">
        <v>0.5</v>
      </c>
      <c r="D9" s="14">
        <v>402.7</v>
      </c>
      <c r="E9" s="14">
        <v>6.7</v>
      </c>
      <c r="F9" s="14">
        <v>429.9</v>
      </c>
      <c r="G9" s="3"/>
      <c r="H9" s="14"/>
      <c r="I9" s="14"/>
      <c r="J9" s="14"/>
      <c r="K9" s="14"/>
      <c r="L9" s="14"/>
    </row>
    <row r="10" spans="1:12" ht="15" x14ac:dyDescent="0.25">
      <c r="A10" s="3" t="s">
        <v>48</v>
      </c>
      <c r="B10" s="14">
        <v>88.8</v>
      </c>
      <c r="C10" s="14">
        <v>1.4</v>
      </c>
      <c r="D10" s="14">
        <v>90</v>
      </c>
      <c r="E10" s="14">
        <v>8.4</v>
      </c>
      <c r="F10" s="14">
        <v>97.6</v>
      </c>
      <c r="G10" s="3" t="s">
        <v>59</v>
      </c>
      <c r="H10" s="14">
        <v>471.2</v>
      </c>
      <c r="I10" s="14">
        <v>0.7</v>
      </c>
      <c r="J10" s="14">
        <v>474.6</v>
      </c>
      <c r="K10" s="14">
        <v>2.9</v>
      </c>
      <c r="L10" s="14">
        <v>488.5</v>
      </c>
    </row>
    <row r="11" spans="1:12" ht="15" customHeight="1" x14ac:dyDescent="0.25">
      <c r="A11" s="3"/>
      <c r="B11" s="14"/>
      <c r="C11" s="14"/>
      <c r="D11" s="14"/>
      <c r="E11" s="14"/>
      <c r="F11" s="14"/>
      <c r="G11" s="3"/>
      <c r="H11" s="14"/>
      <c r="I11" s="14"/>
      <c r="J11" s="14"/>
      <c r="K11" s="14"/>
      <c r="L11" s="14"/>
    </row>
    <row r="12" spans="1:12" ht="15" customHeight="1" x14ac:dyDescent="0.25">
      <c r="A12" s="12" t="s">
        <v>49</v>
      </c>
      <c r="B12" s="14">
        <v>307.7</v>
      </c>
      <c r="C12" s="14"/>
      <c r="D12" s="14"/>
      <c r="E12" s="14"/>
      <c r="F12" s="14">
        <v>316.7</v>
      </c>
      <c r="G12" s="12" t="s">
        <v>48</v>
      </c>
      <c r="H12" s="14">
        <v>264.10000000000002</v>
      </c>
      <c r="I12" s="14">
        <v>2.5</v>
      </c>
      <c r="J12" s="14">
        <v>270.7</v>
      </c>
      <c r="K12" s="14">
        <v>6.1</v>
      </c>
      <c r="L12" s="14">
        <v>287.2</v>
      </c>
    </row>
    <row r="13" spans="1:12" ht="15" customHeight="1" x14ac:dyDescent="0.25">
      <c r="A13" s="3"/>
      <c r="B13" s="14"/>
      <c r="C13" s="14"/>
      <c r="D13" s="14"/>
      <c r="E13" s="14"/>
      <c r="F13" s="14"/>
      <c r="G13" s="3" t="s">
        <v>60</v>
      </c>
      <c r="H13" s="14">
        <v>108.1</v>
      </c>
      <c r="I13" s="14">
        <v>4.8</v>
      </c>
      <c r="J13" s="14">
        <v>113.3</v>
      </c>
      <c r="K13" s="14">
        <v>5.5</v>
      </c>
      <c r="L13" s="14">
        <v>119.5</v>
      </c>
    </row>
    <row r="14" spans="1:12" ht="15" customHeight="1" x14ac:dyDescent="0.25">
      <c r="A14" s="12" t="s">
        <v>50</v>
      </c>
      <c r="B14" s="14">
        <v>167</v>
      </c>
      <c r="C14" s="14">
        <v>-0.4</v>
      </c>
      <c r="D14" s="14">
        <v>166.3</v>
      </c>
      <c r="E14" s="14">
        <v>4.5</v>
      </c>
      <c r="F14" s="14">
        <v>173.9</v>
      </c>
      <c r="G14" s="12" t="s">
        <v>61</v>
      </c>
      <c r="H14" s="14">
        <v>88.8</v>
      </c>
      <c r="I14" s="14">
        <v>1.8</v>
      </c>
      <c r="J14" s="14">
        <v>90.4</v>
      </c>
      <c r="K14" s="14">
        <v>7.9</v>
      </c>
      <c r="L14" s="14">
        <v>97.6</v>
      </c>
    </row>
    <row r="15" spans="1:12" ht="15" customHeight="1" x14ac:dyDescent="0.25">
      <c r="A15" s="3" t="s">
        <v>47</v>
      </c>
      <c r="B15" s="14">
        <v>136.19999999999999</v>
      </c>
      <c r="C15" s="14">
        <v>-0.8</v>
      </c>
      <c r="D15" s="14">
        <v>135.1</v>
      </c>
      <c r="E15" s="14">
        <v>4.9000000000000004</v>
      </c>
      <c r="F15" s="14">
        <v>141.6</v>
      </c>
      <c r="G15" s="12" t="s">
        <v>62</v>
      </c>
      <c r="H15" s="14">
        <v>67.2</v>
      </c>
      <c r="I15" s="14">
        <v>-0.2</v>
      </c>
      <c r="J15" s="14">
        <v>67</v>
      </c>
      <c r="K15" s="14">
        <v>4.5999999999999996</v>
      </c>
      <c r="L15" s="14">
        <v>70.099999999999994</v>
      </c>
    </row>
    <row r="16" spans="1:12" ht="15" customHeight="1" x14ac:dyDescent="0.25">
      <c r="A16" s="3" t="s">
        <v>48</v>
      </c>
      <c r="B16" s="14">
        <v>30.9</v>
      </c>
      <c r="C16" s="14">
        <v>1.3</v>
      </c>
      <c r="D16" s="14">
        <v>31.3</v>
      </c>
      <c r="E16" s="14">
        <v>3.1</v>
      </c>
      <c r="F16" s="14">
        <v>32.200000000000003</v>
      </c>
      <c r="G16" s="12"/>
      <c r="H16" s="14"/>
      <c r="I16" s="14"/>
      <c r="J16" s="14"/>
      <c r="K16" s="14"/>
      <c r="L16" s="14"/>
    </row>
    <row r="17" spans="1:12" ht="15" customHeight="1" x14ac:dyDescent="0.25">
      <c r="A17" s="3"/>
      <c r="B17" s="14"/>
      <c r="C17" s="14"/>
      <c r="D17" s="14"/>
      <c r="E17" s="14"/>
      <c r="F17" s="14"/>
      <c r="G17" s="3"/>
      <c r="H17" s="14"/>
      <c r="I17" s="14"/>
      <c r="J17" s="14"/>
      <c r="K17" s="14"/>
      <c r="L17" s="14"/>
    </row>
    <row r="18" spans="1:12" ht="15" customHeight="1" x14ac:dyDescent="0.25">
      <c r="A18" s="3" t="s">
        <v>156</v>
      </c>
      <c r="B18" s="14">
        <v>103.2</v>
      </c>
      <c r="C18" s="14"/>
      <c r="D18" s="14"/>
      <c r="E18" s="14"/>
      <c r="F18" s="14">
        <v>110.2</v>
      </c>
      <c r="G18" s="12" t="s">
        <v>63</v>
      </c>
      <c r="H18" s="14">
        <v>214.5</v>
      </c>
      <c r="I18" s="14">
        <v>-1.4</v>
      </c>
      <c r="J18" s="14">
        <v>211.5</v>
      </c>
      <c r="K18" s="14">
        <v>4.5</v>
      </c>
      <c r="L18" s="14">
        <v>221.1</v>
      </c>
    </row>
    <row r="19" spans="1:12" ht="15" customHeight="1" x14ac:dyDescent="0.25">
      <c r="A19" s="3"/>
      <c r="B19" s="14"/>
      <c r="C19" s="14"/>
      <c r="D19" s="14"/>
      <c r="E19" s="14"/>
      <c r="F19" s="14"/>
      <c r="G19" s="3" t="s">
        <v>80</v>
      </c>
      <c r="H19" s="14">
        <v>180.9</v>
      </c>
      <c r="I19" s="14">
        <v>-1.5</v>
      </c>
      <c r="J19" s="14">
        <v>178.3</v>
      </c>
      <c r="K19" s="14">
        <v>4.8</v>
      </c>
      <c r="L19" s="14">
        <v>186.9</v>
      </c>
    </row>
    <row r="20" spans="1:12" ht="15" customHeight="1" x14ac:dyDescent="0.25">
      <c r="A20" s="3"/>
      <c r="B20" s="14"/>
      <c r="C20" s="14"/>
      <c r="D20" s="14"/>
      <c r="E20" s="14"/>
      <c r="F20" s="14"/>
      <c r="G20" s="3" t="s">
        <v>175</v>
      </c>
      <c r="H20" s="14">
        <v>55.6</v>
      </c>
      <c r="I20" s="14">
        <v>-0.9</v>
      </c>
      <c r="J20" s="14">
        <v>55</v>
      </c>
      <c r="K20" s="14">
        <v>5.4</v>
      </c>
      <c r="L20" s="14">
        <v>58</v>
      </c>
    </row>
    <row r="21" spans="1:12" ht="15" customHeight="1" x14ac:dyDescent="0.25">
      <c r="G21" s="12" t="s">
        <v>176</v>
      </c>
      <c r="H21" s="14">
        <v>125.4</v>
      </c>
      <c r="I21" s="14">
        <v>-1.7</v>
      </c>
      <c r="J21" s="14">
        <v>123.3</v>
      </c>
      <c r="K21" s="14">
        <v>4.5</v>
      </c>
      <c r="L21" s="14">
        <v>128.80000000000001</v>
      </c>
    </row>
    <row r="22" spans="1:12" ht="15" customHeight="1" x14ac:dyDescent="0.25">
      <c r="A22" s="12"/>
      <c r="B22" s="14"/>
      <c r="C22" s="14"/>
      <c r="D22" s="14"/>
      <c r="E22" s="14"/>
      <c r="F22" s="14"/>
      <c r="G22" s="12" t="s">
        <v>81</v>
      </c>
      <c r="H22" s="14">
        <v>33.6</v>
      </c>
      <c r="I22" s="14">
        <v>-1.1000000000000001</v>
      </c>
      <c r="J22" s="14">
        <v>33.200000000000003</v>
      </c>
      <c r="K22" s="14">
        <v>3.1</v>
      </c>
      <c r="L22" s="14">
        <v>34.299999999999997</v>
      </c>
    </row>
    <row r="23" spans="1:12" ht="15" customHeight="1" x14ac:dyDescent="0.25">
      <c r="A23" s="12"/>
      <c r="B23" s="14"/>
      <c r="C23" s="14"/>
      <c r="D23" s="14"/>
      <c r="E23" s="14"/>
      <c r="F23" s="14"/>
      <c r="G23" s="3"/>
      <c r="H23" s="14"/>
      <c r="I23" s="14"/>
      <c r="J23" s="14"/>
      <c r="K23" s="14"/>
      <c r="L23" s="14"/>
    </row>
    <row r="24" spans="1:12" ht="15" customHeight="1" x14ac:dyDescent="0.25">
      <c r="A24" s="3"/>
      <c r="B24" s="14"/>
      <c r="C24" s="14"/>
      <c r="D24" s="14"/>
      <c r="E24" s="14"/>
      <c r="F24" s="14"/>
      <c r="G24" s="12" t="s">
        <v>64</v>
      </c>
      <c r="H24" s="14">
        <v>-1.5</v>
      </c>
      <c r="I24" s="14"/>
      <c r="J24" s="14">
        <v>-5.2</v>
      </c>
      <c r="K24" s="14"/>
      <c r="L24" s="14">
        <v>-5.3</v>
      </c>
    </row>
    <row r="25" spans="1:12" ht="15" customHeight="1" x14ac:dyDescent="0.25">
      <c r="A25" s="3"/>
      <c r="B25" s="14"/>
      <c r="C25" s="14"/>
      <c r="D25" s="14"/>
      <c r="E25" s="14"/>
      <c r="F25" s="14"/>
      <c r="G25" s="12"/>
      <c r="H25" s="14"/>
      <c r="I25" s="14"/>
      <c r="J25" s="14"/>
      <c r="K25" s="14"/>
      <c r="L25" s="14"/>
    </row>
    <row r="26" spans="1:12" ht="15" customHeight="1" x14ac:dyDescent="0.25">
      <c r="A26" s="12" t="s">
        <v>51</v>
      </c>
      <c r="B26" s="14">
        <v>1067.5999999999999</v>
      </c>
      <c r="C26" s="14">
        <v>0.6</v>
      </c>
      <c r="D26" s="14">
        <v>1073.5</v>
      </c>
      <c r="E26" s="14">
        <v>5.0999999999999996</v>
      </c>
      <c r="F26" s="14">
        <v>1128.2</v>
      </c>
      <c r="G26" s="12" t="s">
        <v>65</v>
      </c>
      <c r="H26" s="14">
        <v>948.4</v>
      </c>
      <c r="I26" s="14">
        <v>0.4</v>
      </c>
      <c r="J26" s="14">
        <v>951.7</v>
      </c>
      <c r="K26" s="14">
        <v>4.2</v>
      </c>
      <c r="L26" s="14">
        <v>991.5</v>
      </c>
    </row>
    <row r="27" spans="1:12" ht="15" customHeight="1" x14ac:dyDescent="0.25">
      <c r="A27" s="3"/>
      <c r="B27" s="14"/>
      <c r="C27" s="14"/>
      <c r="D27" s="14"/>
      <c r="E27" s="14"/>
      <c r="F27" s="14"/>
      <c r="G27" s="3"/>
      <c r="H27" s="14"/>
      <c r="I27" s="14"/>
      <c r="J27" s="14"/>
      <c r="K27" s="14"/>
      <c r="L27" s="14"/>
    </row>
    <row r="28" spans="1:12" ht="15" customHeight="1" x14ac:dyDescent="0.25">
      <c r="A28" s="12" t="s">
        <v>52</v>
      </c>
      <c r="B28" s="14">
        <v>826</v>
      </c>
      <c r="C28" s="14">
        <v>-0.7</v>
      </c>
      <c r="D28" s="14">
        <v>820</v>
      </c>
      <c r="E28" s="14">
        <v>-0.7</v>
      </c>
      <c r="F28" s="14">
        <v>814.4</v>
      </c>
      <c r="G28" s="12" t="s">
        <v>66</v>
      </c>
      <c r="H28" s="14">
        <v>945.2</v>
      </c>
      <c r="I28" s="14">
        <v>-0.4</v>
      </c>
      <c r="J28" s="14">
        <v>941.8</v>
      </c>
      <c r="K28" s="14">
        <v>1</v>
      </c>
      <c r="L28" s="14">
        <v>951.1</v>
      </c>
    </row>
    <row r="29" spans="1:12" ht="15" customHeight="1" x14ac:dyDescent="0.25">
      <c r="A29" s="12"/>
      <c r="B29" s="14"/>
      <c r="C29" s="14"/>
      <c r="D29" s="14"/>
      <c r="E29" s="14"/>
      <c r="F29" s="14"/>
      <c r="G29" s="3"/>
      <c r="H29" s="14"/>
      <c r="I29" s="14"/>
      <c r="J29" s="14"/>
      <c r="K29" s="14"/>
      <c r="L29" s="14"/>
    </row>
    <row r="30" spans="1:12" ht="15" customHeight="1" x14ac:dyDescent="0.25">
      <c r="A30" s="44" t="s">
        <v>53</v>
      </c>
      <c r="B30" s="17">
        <v>1893.6</v>
      </c>
      <c r="C30" s="17">
        <v>0</v>
      </c>
      <c r="D30" s="17">
        <v>1893.5</v>
      </c>
      <c r="E30" s="17">
        <v>2.6</v>
      </c>
      <c r="F30" s="17">
        <v>1942.6</v>
      </c>
      <c r="G30" s="44" t="s">
        <v>67</v>
      </c>
      <c r="H30" s="17">
        <v>1893.6</v>
      </c>
      <c r="I30" s="17">
        <v>0</v>
      </c>
      <c r="J30" s="17">
        <v>1893.5</v>
      </c>
      <c r="K30" s="17">
        <v>2.6</v>
      </c>
      <c r="L30" s="17">
        <v>1942.6</v>
      </c>
    </row>
    <row r="31" spans="1:12" ht="15" customHeight="1" x14ac:dyDescent="0.25">
      <c r="A31" s="3"/>
      <c r="B31" s="14"/>
      <c r="C31" s="14"/>
      <c r="D31" s="14"/>
      <c r="E31" s="14"/>
      <c r="F31" s="14"/>
      <c r="G31" s="12"/>
      <c r="H31" s="14"/>
      <c r="I31" s="14"/>
      <c r="J31" s="14"/>
      <c r="K31" s="14"/>
      <c r="L31" s="14"/>
    </row>
    <row r="32" spans="1:12" ht="15" customHeight="1" x14ac:dyDescent="0.25">
      <c r="A32" s="12" t="s">
        <v>54</v>
      </c>
      <c r="B32" s="14">
        <v>387.5</v>
      </c>
      <c r="C32" s="14"/>
      <c r="D32" s="14"/>
      <c r="E32" s="14"/>
      <c r="F32" s="14">
        <v>388.8</v>
      </c>
      <c r="G32" s="12" t="s">
        <v>68</v>
      </c>
      <c r="H32" s="14">
        <v>119.2</v>
      </c>
      <c r="I32" s="14"/>
      <c r="J32" s="14"/>
      <c r="K32" s="14"/>
      <c r="L32" s="14">
        <v>136.69999999999999</v>
      </c>
    </row>
    <row r="33" spans="1:12" ht="15" customHeight="1" x14ac:dyDescent="0.25">
      <c r="A33" s="12" t="s">
        <v>55</v>
      </c>
      <c r="B33" s="14">
        <v>22.9</v>
      </c>
      <c r="C33" s="14"/>
      <c r="D33" s="14"/>
      <c r="E33" s="14"/>
      <c r="F33" s="14">
        <v>23.9</v>
      </c>
      <c r="G33" s="12" t="s">
        <v>69</v>
      </c>
      <c r="H33" s="14">
        <v>378.6</v>
      </c>
      <c r="I33" s="14"/>
      <c r="J33" s="14"/>
      <c r="K33" s="14"/>
      <c r="L33" s="14">
        <v>379.8</v>
      </c>
    </row>
    <row r="34" spans="1:12" ht="15" customHeight="1" x14ac:dyDescent="0.25">
      <c r="A34" s="12" t="s">
        <v>56</v>
      </c>
      <c r="B34" s="14">
        <v>105.2</v>
      </c>
      <c r="C34" s="14"/>
      <c r="D34" s="14"/>
      <c r="E34" s="14"/>
      <c r="F34" s="14">
        <v>122.1</v>
      </c>
      <c r="G34" s="12" t="s">
        <v>70</v>
      </c>
      <c r="H34" s="14">
        <v>17.8</v>
      </c>
      <c r="I34" s="14"/>
      <c r="J34" s="14"/>
      <c r="K34" s="14"/>
      <c r="L34" s="14">
        <v>18.3</v>
      </c>
    </row>
    <row r="35" spans="1:12" ht="15" customHeight="1" x14ac:dyDescent="0.25">
      <c r="A35" s="12"/>
      <c r="B35" s="14"/>
      <c r="C35" s="14"/>
      <c r="D35" s="14"/>
      <c r="E35" s="14"/>
      <c r="F35" s="14"/>
      <c r="G35" s="12"/>
      <c r="H35" s="14"/>
      <c r="I35" s="14"/>
      <c r="J35" s="14"/>
      <c r="K35" s="14"/>
      <c r="L35" s="14"/>
    </row>
    <row r="36" spans="1:12" ht="15" customHeight="1" x14ac:dyDescent="0.25">
      <c r="A36" s="12" t="s">
        <v>57</v>
      </c>
      <c r="B36" s="14">
        <v>515.6</v>
      </c>
      <c r="C36" s="14"/>
      <c r="D36" s="14"/>
      <c r="E36" s="14"/>
      <c r="F36" s="14">
        <v>534.79999999999995</v>
      </c>
      <c r="G36" s="12" t="s">
        <v>57</v>
      </c>
      <c r="H36" s="14">
        <v>515.6</v>
      </c>
      <c r="I36" s="14"/>
      <c r="J36" s="14"/>
      <c r="K36" s="14"/>
      <c r="L36" s="14">
        <v>534.79999999999995</v>
      </c>
    </row>
    <row r="37" spans="1:12" ht="15" customHeight="1" x14ac:dyDescent="0.25">
      <c r="A37" s="44"/>
      <c r="B37" s="138"/>
      <c r="C37" s="138"/>
      <c r="D37" s="138"/>
      <c r="E37" s="138"/>
      <c r="F37" s="138"/>
      <c r="G37" s="22"/>
      <c r="H37" s="22"/>
      <c r="I37" s="22"/>
      <c r="J37" s="22"/>
      <c r="K37" s="22"/>
      <c r="L37" s="22"/>
    </row>
    <row r="38" spans="1:12" ht="15" customHeight="1" x14ac:dyDescent="0.2">
      <c r="B38" s="133"/>
      <c r="C38" s="133"/>
      <c r="D38" s="133"/>
      <c r="E38" s="133"/>
      <c r="F38" s="133"/>
    </row>
    <row r="39" spans="1:12" ht="15" customHeight="1" x14ac:dyDescent="0.2"/>
    <row r="40" spans="1:12" ht="15" customHeight="1" x14ac:dyDescent="0.2"/>
  </sheetData>
  <hyperlinks>
    <hyperlink ref="A1" location="contents!A1" display="to contents #text_start" xr:uid="{00000000-0004-0000-0700-000000000000}"/>
  </hyperlinks>
  <pageMargins left="0.7" right="0.7" top="0.75" bottom="0.75" header="0.3" footer="0.3"/>
  <pageSetup orientation="portrait" horizontalDpi="1200"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40"/>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
      <c r="A1" s="1" t="s">
        <v>452</v>
      </c>
      <c r="B1" s="132"/>
      <c r="C1" s="132"/>
      <c r="D1" s="132"/>
      <c r="E1" s="132"/>
      <c r="F1" s="132"/>
      <c r="G1" s="132"/>
      <c r="H1" s="132"/>
      <c r="I1" s="132"/>
      <c r="J1" s="132"/>
      <c r="K1" s="132"/>
      <c r="L1" s="132"/>
    </row>
    <row r="2" spans="1:12" ht="45" customHeight="1" x14ac:dyDescent="0.25">
      <c r="A2" s="134" t="s">
        <v>453</v>
      </c>
      <c r="B2" s="136"/>
      <c r="C2" s="95"/>
      <c r="D2" s="95"/>
      <c r="E2" s="95"/>
      <c r="F2" s="95"/>
      <c r="G2" s="95"/>
      <c r="H2" s="95"/>
      <c r="I2" s="95"/>
      <c r="J2" s="95"/>
      <c r="K2" s="95"/>
      <c r="L2" s="95"/>
    </row>
    <row r="3" spans="1:12" ht="89.25" customHeight="1" x14ac:dyDescent="0.25">
      <c r="A3" s="31" t="s">
        <v>455</v>
      </c>
      <c r="B3" s="135"/>
      <c r="C3" s="22"/>
      <c r="D3" s="22"/>
      <c r="E3" s="22"/>
      <c r="F3" s="22"/>
      <c r="G3" s="22"/>
      <c r="H3" s="22"/>
      <c r="I3" s="22"/>
      <c r="J3" s="22"/>
      <c r="K3" s="22"/>
      <c r="L3" s="22"/>
    </row>
    <row r="4" spans="1:12" ht="15" customHeight="1" x14ac:dyDescent="0.25">
      <c r="A4" s="12"/>
      <c r="B4" s="136" t="s">
        <v>445</v>
      </c>
      <c r="C4" s="12" t="s">
        <v>448</v>
      </c>
      <c r="D4" s="3" t="s">
        <v>449</v>
      </c>
      <c r="E4" s="12" t="s">
        <v>448</v>
      </c>
      <c r="F4" s="136" t="s">
        <v>445</v>
      </c>
      <c r="G4" s="3"/>
      <c r="H4" s="136" t="s">
        <v>445</v>
      </c>
      <c r="I4" s="12" t="s">
        <v>448</v>
      </c>
      <c r="J4" s="3" t="s">
        <v>449</v>
      </c>
      <c r="K4" s="12" t="s">
        <v>448</v>
      </c>
      <c r="L4" s="136" t="s">
        <v>445</v>
      </c>
    </row>
    <row r="5" spans="1:12" ht="15" customHeight="1" x14ac:dyDescent="0.25">
      <c r="A5" s="12"/>
      <c r="B5" s="3" t="s">
        <v>444</v>
      </c>
      <c r="C5" s="12" t="s">
        <v>447</v>
      </c>
      <c r="D5" s="3" t="s">
        <v>444</v>
      </c>
      <c r="E5" s="12" t="s">
        <v>447</v>
      </c>
      <c r="F5" s="3" t="s">
        <v>444</v>
      </c>
      <c r="G5" s="3"/>
      <c r="H5" s="3" t="s">
        <v>444</v>
      </c>
      <c r="I5" s="12" t="s">
        <v>447</v>
      </c>
      <c r="J5" s="3" t="s">
        <v>444</v>
      </c>
      <c r="K5" s="12" t="s">
        <v>447</v>
      </c>
      <c r="L5" s="3" t="s">
        <v>444</v>
      </c>
    </row>
    <row r="6" spans="1:12" ht="15" customHeight="1" x14ac:dyDescent="0.25">
      <c r="A6" s="22"/>
      <c r="B6" s="135">
        <v>2024</v>
      </c>
      <c r="C6" s="44" t="s">
        <v>450</v>
      </c>
      <c r="D6" s="135">
        <v>2024</v>
      </c>
      <c r="E6" s="137" t="s">
        <v>446</v>
      </c>
      <c r="F6" s="135">
        <v>2025</v>
      </c>
      <c r="G6" s="22"/>
      <c r="H6" s="135">
        <v>2024</v>
      </c>
      <c r="I6" s="44" t="s">
        <v>450</v>
      </c>
      <c r="J6" s="135">
        <v>2024</v>
      </c>
      <c r="K6" s="137" t="s">
        <v>446</v>
      </c>
      <c r="L6" s="135">
        <v>2025</v>
      </c>
    </row>
    <row r="7" spans="1:12" ht="15" customHeight="1" x14ac:dyDescent="0.2"/>
    <row r="8" spans="1:12" ht="15" customHeight="1" x14ac:dyDescent="0.25">
      <c r="A8" s="12" t="s">
        <v>46</v>
      </c>
      <c r="B8" s="14">
        <v>527.5</v>
      </c>
      <c r="C8" s="14">
        <v>0.3</v>
      </c>
      <c r="D8" s="14">
        <v>528.79999999999995</v>
      </c>
      <c r="E8" s="14">
        <v>5.0999999999999996</v>
      </c>
      <c r="F8" s="14">
        <v>555.6</v>
      </c>
      <c r="G8" s="12" t="s">
        <v>58</v>
      </c>
      <c r="H8" s="14">
        <v>775.7</v>
      </c>
      <c r="I8" s="14">
        <v>2.2000000000000002</v>
      </c>
      <c r="J8" s="14">
        <v>792.7</v>
      </c>
      <c r="K8" s="14">
        <v>2.7</v>
      </c>
      <c r="L8" s="14">
        <v>814.3</v>
      </c>
    </row>
    <row r="9" spans="1:12" ht="15" customHeight="1" x14ac:dyDescent="0.25">
      <c r="A9" s="3" t="s">
        <v>47</v>
      </c>
      <c r="B9" s="14">
        <v>429.9</v>
      </c>
      <c r="C9" s="14">
        <v>0.4</v>
      </c>
      <c r="D9" s="14">
        <v>431.5</v>
      </c>
      <c r="E9" s="14">
        <v>5.0999999999999996</v>
      </c>
      <c r="F9" s="14">
        <v>453.7</v>
      </c>
      <c r="G9" s="3"/>
      <c r="H9" s="14"/>
      <c r="I9" s="14"/>
      <c r="J9" s="14"/>
      <c r="K9" s="14"/>
      <c r="L9" s="14"/>
    </row>
    <row r="10" spans="1:12" ht="15" x14ac:dyDescent="0.25">
      <c r="A10" s="3" t="s">
        <v>48</v>
      </c>
      <c r="B10" s="14">
        <v>97.6</v>
      </c>
      <c r="C10" s="14">
        <v>-0.3</v>
      </c>
      <c r="D10" s="14">
        <v>97.4</v>
      </c>
      <c r="E10" s="14">
        <v>4.7</v>
      </c>
      <c r="F10" s="14">
        <v>101.9</v>
      </c>
      <c r="G10" s="3" t="s">
        <v>59</v>
      </c>
      <c r="H10" s="14">
        <v>488.5</v>
      </c>
      <c r="I10" s="14">
        <v>2.7</v>
      </c>
      <c r="J10" s="14">
        <v>501.8</v>
      </c>
      <c r="K10" s="14">
        <v>2.2999999999999998</v>
      </c>
      <c r="L10" s="14">
        <v>513.20000000000005</v>
      </c>
    </row>
    <row r="11" spans="1:12" ht="15" customHeight="1" x14ac:dyDescent="0.25">
      <c r="A11" s="3"/>
      <c r="B11" s="14"/>
      <c r="C11" s="14"/>
      <c r="D11" s="14"/>
      <c r="E11" s="14"/>
      <c r="F11" s="14"/>
      <c r="G11" s="3"/>
      <c r="H11" s="14"/>
      <c r="I11" s="14"/>
      <c r="J11" s="14"/>
      <c r="K11" s="14"/>
      <c r="L11" s="14"/>
    </row>
    <row r="12" spans="1:12" ht="15" customHeight="1" x14ac:dyDescent="0.25">
      <c r="A12" s="12" t="s">
        <v>49</v>
      </c>
      <c r="B12" s="14">
        <v>316.7</v>
      </c>
      <c r="C12" s="14"/>
      <c r="D12" s="14"/>
      <c r="E12" s="14"/>
      <c r="F12" s="14">
        <v>330.9</v>
      </c>
      <c r="G12" s="12" t="s">
        <v>48</v>
      </c>
      <c r="H12" s="14">
        <v>287.2</v>
      </c>
      <c r="I12" s="14">
        <v>1.3</v>
      </c>
      <c r="J12" s="14">
        <v>290.89999999999998</v>
      </c>
      <c r="K12" s="14">
        <v>3.5</v>
      </c>
      <c r="L12" s="14">
        <v>301.10000000000002</v>
      </c>
    </row>
    <row r="13" spans="1:12" ht="15" customHeight="1" x14ac:dyDescent="0.25">
      <c r="A13" s="3"/>
      <c r="B13" s="14"/>
      <c r="C13" s="14"/>
      <c r="D13" s="14"/>
      <c r="E13" s="14"/>
      <c r="F13" s="14"/>
      <c r="G13" s="3" t="s">
        <v>60</v>
      </c>
      <c r="H13" s="14">
        <v>119.5</v>
      </c>
      <c r="I13" s="14">
        <v>3.3</v>
      </c>
      <c r="J13" s="14">
        <v>123.4</v>
      </c>
      <c r="K13" s="14">
        <v>3.4</v>
      </c>
      <c r="L13" s="14">
        <v>127.7</v>
      </c>
    </row>
    <row r="14" spans="1:12" ht="15" customHeight="1" x14ac:dyDescent="0.25">
      <c r="A14" s="12" t="s">
        <v>50</v>
      </c>
      <c r="B14" s="14">
        <v>173.9</v>
      </c>
      <c r="C14" s="14">
        <v>1.6</v>
      </c>
      <c r="D14" s="14">
        <v>176.6</v>
      </c>
      <c r="E14" s="14">
        <v>2.2000000000000002</v>
      </c>
      <c r="F14" s="14">
        <v>180.5</v>
      </c>
      <c r="G14" s="12" t="s">
        <v>61</v>
      </c>
      <c r="H14" s="14">
        <v>97.6</v>
      </c>
      <c r="I14" s="14">
        <v>-0.4</v>
      </c>
      <c r="J14" s="14">
        <v>97.2</v>
      </c>
      <c r="K14" s="14">
        <v>4.8</v>
      </c>
      <c r="L14" s="14">
        <v>101.9</v>
      </c>
    </row>
    <row r="15" spans="1:12" ht="15" customHeight="1" x14ac:dyDescent="0.25">
      <c r="A15" s="3" t="s">
        <v>47</v>
      </c>
      <c r="B15" s="14">
        <v>141.6</v>
      </c>
      <c r="C15" s="14">
        <v>1.6</v>
      </c>
      <c r="D15" s="14">
        <v>144</v>
      </c>
      <c r="E15" s="14">
        <v>2.2000000000000002</v>
      </c>
      <c r="F15" s="14">
        <v>147.1</v>
      </c>
      <c r="G15" s="12" t="s">
        <v>62</v>
      </c>
      <c r="H15" s="14">
        <v>70.099999999999994</v>
      </c>
      <c r="I15" s="14">
        <v>0.1</v>
      </c>
      <c r="J15" s="14">
        <v>70.2</v>
      </c>
      <c r="K15" s="14">
        <v>1.8</v>
      </c>
      <c r="L15" s="14">
        <v>71.5</v>
      </c>
    </row>
    <row r="16" spans="1:12" ht="15" customHeight="1" x14ac:dyDescent="0.25">
      <c r="A16" s="3" t="s">
        <v>48</v>
      </c>
      <c r="B16" s="14">
        <v>32.200000000000003</v>
      </c>
      <c r="C16" s="14">
        <v>1.3</v>
      </c>
      <c r="D16" s="14">
        <v>32.6</v>
      </c>
      <c r="E16" s="14">
        <v>2.2999999999999998</v>
      </c>
      <c r="F16" s="14">
        <v>33.4</v>
      </c>
      <c r="G16" s="12"/>
      <c r="H16" s="14"/>
      <c r="I16" s="14"/>
      <c r="J16" s="14"/>
      <c r="K16" s="14"/>
      <c r="L16" s="14"/>
    </row>
    <row r="17" spans="1:12" ht="15" customHeight="1" x14ac:dyDescent="0.25">
      <c r="A17" s="3"/>
      <c r="B17" s="14"/>
      <c r="C17" s="14"/>
      <c r="D17" s="14"/>
      <c r="E17" s="14"/>
      <c r="F17" s="14"/>
      <c r="G17" s="3"/>
      <c r="H17" s="14"/>
      <c r="I17" s="14"/>
      <c r="J17" s="14"/>
      <c r="K17" s="14"/>
      <c r="L17" s="14"/>
    </row>
    <row r="18" spans="1:12" ht="15" customHeight="1" x14ac:dyDescent="0.25">
      <c r="A18" s="3" t="s">
        <v>156</v>
      </c>
      <c r="B18" s="14">
        <v>110.2</v>
      </c>
      <c r="C18" s="14"/>
      <c r="D18" s="14"/>
      <c r="E18" s="14"/>
      <c r="F18" s="14">
        <v>109.3</v>
      </c>
      <c r="G18" s="12" t="s">
        <v>63</v>
      </c>
      <c r="H18" s="14">
        <v>221.1</v>
      </c>
      <c r="I18" s="14">
        <v>2.7</v>
      </c>
      <c r="J18" s="14">
        <v>227</v>
      </c>
      <c r="K18" s="14">
        <v>2.2000000000000002</v>
      </c>
      <c r="L18" s="14">
        <v>232</v>
      </c>
    </row>
    <row r="19" spans="1:12" ht="15" customHeight="1" x14ac:dyDescent="0.25">
      <c r="A19" s="3"/>
      <c r="B19" s="14"/>
      <c r="C19" s="14"/>
      <c r="D19" s="14"/>
      <c r="E19" s="14"/>
      <c r="F19" s="14"/>
      <c r="G19" s="3" t="s">
        <v>80</v>
      </c>
      <c r="H19" s="14">
        <v>186.9</v>
      </c>
      <c r="I19" s="14">
        <v>2.4</v>
      </c>
      <c r="J19" s="14">
        <v>191.3</v>
      </c>
      <c r="K19" s="14">
        <v>2.2000000000000002</v>
      </c>
      <c r="L19" s="14">
        <v>195.5</v>
      </c>
    </row>
    <row r="20" spans="1:12" ht="15" customHeight="1" x14ac:dyDescent="0.25">
      <c r="A20" s="3"/>
      <c r="B20" s="14"/>
      <c r="C20" s="14"/>
      <c r="D20" s="14"/>
      <c r="E20" s="14"/>
      <c r="F20" s="14"/>
      <c r="G20" s="3" t="s">
        <v>175</v>
      </c>
      <c r="H20" s="14">
        <v>58</v>
      </c>
      <c r="I20" s="14">
        <v>4</v>
      </c>
      <c r="J20" s="14">
        <v>60.3</v>
      </c>
      <c r="K20" s="14">
        <v>2.2000000000000002</v>
      </c>
      <c r="L20" s="14">
        <v>61.6</v>
      </c>
    </row>
    <row r="21" spans="1:12" ht="15" customHeight="1" x14ac:dyDescent="0.25">
      <c r="G21" s="12" t="s">
        <v>176</v>
      </c>
      <c r="H21" s="14">
        <v>128.80000000000001</v>
      </c>
      <c r="I21" s="14">
        <v>1.7</v>
      </c>
      <c r="J21" s="14">
        <v>131</v>
      </c>
      <c r="K21" s="14">
        <v>2.2000000000000002</v>
      </c>
      <c r="L21" s="14">
        <v>133.9</v>
      </c>
    </row>
    <row r="22" spans="1:12" ht="15" customHeight="1" x14ac:dyDescent="0.25">
      <c r="A22" s="12"/>
      <c r="B22" s="14"/>
      <c r="C22" s="14"/>
      <c r="D22" s="14"/>
      <c r="E22" s="14"/>
      <c r="F22" s="14"/>
      <c r="G22" s="12" t="s">
        <v>81</v>
      </c>
      <c r="H22" s="14">
        <v>34.299999999999997</v>
      </c>
      <c r="I22" s="14">
        <v>4.3</v>
      </c>
      <c r="J22" s="14">
        <v>35.700000000000003</v>
      </c>
      <c r="K22" s="14">
        <v>2.2999999999999998</v>
      </c>
      <c r="L22" s="14">
        <v>36.5</v>
      </c>
    </row>
    <row r="23" spans="1:12" ht="15" customHeight="1" x14ac:dyDescent="0.25">
      <c r="A23" s="12"/>
      <c r="B23" s="14"/>
      <c r="C23" s="14"/>
      <c r="D23" s="14"/>
      <c r="E23" s="14"/>
      <c r="F23" s="14"/>
      <c r="G23" s="3"/>
      <c r="H23" s="14"/>
      <c r="I23" s="14"/>
      <c r="J23" s="14"/>
      <c r="K23" s="14"/>
      <c r="L23" s="14"/>
    </row>
    <row r="24" spans="1:12" ht="15" customHeight="1" x14ac:dyDescent="0.25">
      <c r="A24" s="3"/>
      <c r="B24" s="14"/>
      <c r="C24" s="14"/>
      <c r="D24" s="14"/>
      <c r="E24" s="14"/>
      <c r="F24" s="14"/>
      <c r="G24" s="12" t="s">
        <v>64</v>
      </c>
      <c r="H24" s="14">
        <v>-5.3</v>
      </c>
      <c r="I24" s="14"/>
      <c r="J24" s="14">
        <v>-3.2</v>
      </c>
      <c r="K24" s="14"/>
      <c r="L24" s="14">
        <v>-3.2</v>
      </c>
    </row>
    <row r="25" spans="1:12" ht="15" customHeight="1" x14ac:dyDescent="0.25">
      <c r="A25" s="3"/>
      <c r="B25" s="14"/>
      <c r="C25" s="14"/>
      <c r="D25" s="14"/>
      <c r="E25" s="14"/>
      <c r="F25" s="14"/>
      <c r="G25" s="12"/>
      <c r="H25" s="14"/>
      <c r="I25" s="14"/>
      <c r="J25" s="14"/>
      <c r="K25" s="14"/>
      <c r="L25" s="14"/>
    </row>
    <row r="26" spans="1:12" ht="15" customHeight="1" x14ac:dyDescent="0.25">
      <c r="A26" s="12" t="s">
        <v>51</v>
      </c>
      <c r="B26" s="14">
        <v>1128.2</v>
      </c>
      <c r="C26" s="14">
        <v>1.5</v>
      </c>
      <c r="D26" s="14">
        <v>1145.3</v>
      </c>
      <c r="E26" s="14">
        <v>2.7</v>
      </c>
      <c r="F26" s="14">
        <v>1176.3</v>
      </c>
      <c r="G26" s="12" t="s">
        <v>65</v>
      </c>
      <c r="H26" s="14">
        <v>991.5</v>
      </c>
      <c r="I26" s="14">
        <v>2.5</v>
      </c>
      <c r="J26" s="14">
        <v>1016.6</v>
      </c>
      <c r="K26" s="14">
        <v>2.6</v>
      </c>
      <c r="L26" s="14">
        <v>1043.0999999999999</v>
      </c>
    </row>
    <row r="27" spans="1:12" ht="15" customHeight="1" x14ac:dyDescent="0.25">
      <c r="A27" s="3"/>
      <c r="B27" s="14"/>
      <c r="C27" s="14"/>
      <c r="D27" s="14"/>
      <c r="E27" s="14"/>
      <c r="F27" s="14"/>
      <c r="G27" s="3"/>
      <c r="H27" s="14"/>
      <c r="I27" s="14"/>
      <c r="J27" s="14"/>
      <c r="K27" s="14"/>
      <c r="L27" s="14"/>
    </row>
    <row r="28" spans="1:12" ht="15" customHeight="1" x14ac:dyDescent="0.25">
      <c r="A28" s="12" t="s">
        <v>52</v>
      </c>
      <c r="B28" s="14">
        <v>814.4</v>
      </c>
      <c r="C28" s="14">
        <v>3.7</v>
      </c>
      <c r="D28" s="14">
        <v>844.7</v>
      </c>
      <c r="E28" s="14">
        <v>1.4</v>
      </c>
      <c r="F28" s="14">
        <v>856.6</v>
      </c>
      <c r="G28" s="12" t="s">
        <v>66</v>
      </c>
      <c r="H28" s="14">
        <v>951.1</v>
      </c>
      <c r="I28" s="14">
        <v>2.4</v>
      </c>
      <c r="J28" s="14">
        <v>973.5</v>
      </c>
      <c r="K28" s="14">
        <v>1.7</v>
      </c>
      <c r="L28" s="14">
        <v>989.8</v>
      </c>
    </row>
    <row r="29" spans="1:12" ht="15" customHeight="1" x14ac:dyDescent="0.25">
      <c r="A29" s="12"/>
      <c r="B29" s="14"/>
      <c r="C29" s="14"/>
      <c r="D29" s="14"/>
      <c r="E29" s="14"/>
      <c r="F29" s="14"/>
      <c r="G29" s="3"/>
      <c r="H29" s="14"/>
      <c r="I29" s="14"/>
      <c r="J29" s="14"/>
      <c r="K29" s="14"/>
      <c r="L29" s="14"/>
    </row>
    <row r="30" spans="1:12" ht="15" customHeight="1" x14ac:dyDescent="0.25">
      <c r="A30" s="44" t="s">
        <v>53</v>
      </c>
      <c r="B30" s="17">
        <v>1942.6</v>
      </c>
      <c r="C30" s="17">
        <v>2.4</v>
      </c>
      <c r="D30" s="17">
        <v>1990</v>
      </c>
      <c r="E30" s="17">
        <v>2.2000000000000002</v>
      </c>
      <c r="F30" s="17">
        <v>2032.9</v>
      </c>
      <c r="G30" s="44" t="s">
        <v>67</v>
      </c>
      <c r="H30" s="17">
        <v>1942.6</v>
      </c>
      <c r="I30" s="17">
        <v>2.4</v>
      </c>
      <c r="J30" s="17">
        <v>1990</v>
      </c>
      <c r="K30" s="17">
        <v>2.2000000000000002</v>
      </c>
      <c r="L30" s="17">
        <v>2032.9</v>
      </c>
    </row>
    <row r="31" spans="1:12" ht="15" customHeight="1" x14ac:dyDescent="0.25">
      <c r="A31" s="3"/>
      <c r="B31" s="14"/>
      <c r="C31" s="14"/>
      <c r="D31" s="14"/>
      <c r="E31" s="14"/>
      <c r="F31" s="14"/>
      <c r="G31" s="12"/>
      <c r="H31" s="14"/>
      <c r="I31" s="14"/>
      <c r="J31" s="14"/>
      <c r="K31" s="14"/>
      <c r="L31" s="14"/>
    </row>
    <row r="32" spans="1:12" ht="15" customHeight="1" x14ac:dyDescent="0.25">
      <c r="A32" s="12" t="s">
        <v>54</v>
      </c>
      <c r="B32" s="14">
        <v>388.8</v>
      </c>
      <c r="C32" s="14"/>
      <c r="D32" s="14"/>
      <c r="E32" s="14"/>
      <c r="F32" s="14">
        <v>389.6</v>
      </c>
      <c r="G32" s="12" t="s">
        <v>68</v>
      </c>
      <c r="H32" s="14">
        <v>136.69999999999999</v>
      </c>
      <c r="I32" s="14"/>
      <c r="J32" s="14"/>
      <c r="K32" s="14"/>
      <c r="L32" s="14">
        <v>133.19999999999999</v>
      </c>
    </row>
    <row r="33" spans="1:12" ht="15" customHeight="1" x14ac:dyDescent="0.25">
      <c r="A33" s="12" t="s">
        <v>55</v>
      </c>
      <c r="B33" s="14">
        <v>23.9</v>
      </c>
      <c r="C33" s="14"/>
      <c r="D33" s="14"/>
      <c r="E33" s="14"/>
      <c r="F33" s="14">
        <v>24.1</v>
      </c>
      <c r="G33" s="12" t="s">
        <v>69</v>
      </c>
      <c r="H33" s="14">
        <v>379.8</v>
      </c>
      <c r="I33" s="14"/>
      <c r="J33" s="14"/>
      <c r="K33" s="14"/>
      <c r="L33" s="14">
        <v>380</v>
      </c>
    </row>
    <row r="34" spans="1:12" ht="15" customHeight="1" x14ac:dyDescent="0.25">
      <c r="A34" s="12" t="s">
        <v>56</v>
      </c>
      <c r="B34" s="14">
        <v>122.1</v>
      </c>
      <c r="C34" s="14"/>
      <c r="D34" s="14"/>
      <c r="E34" s="14"/>
      <c r="F34" s="14">
        <v>118.1</v>
      </c>
      <c r="G34" s="12" t="s">
        <v>70</v>
      </c>
      <c r="H34" s="14">
        <v>18.3</v>
      </c>
      <c r="I34" s="14"/>
      <c r="J34" s="14"/>
      <c r="K34" s="14"/>
      <c r="L34" s="14">
        <v>18.600000000000001</v>
      </c>
    </row>
    <row r="35" spans="1:12" ht="15" customHeight="1" x14ac:dyDescent="0.25">
      <c r="A35" s="12"/>
      <c r="B35" s="14"/>
      <c r="C35" s="14"/>
      <c r="D35" s="14"/>
      <c r="E35" s="14"/>
      <c r="F35" s="14"/>
      <c r="G35" s="12"/>
      <c r="H35" s="14"/>
      <c r="I35" s="14"/>
      <c r="J35" s="14"/>
      <c r="K35" s="14"/>
      <c r="L35" s="14"/>
    </row>
    <row r="36" spans="1:12" ht="15" customHeight="1" x14ac:dyDescent="0.25">
      <c r="A36" s="12" t="s">
        <v>57</v>
      </c>
      <c r="B36" s="14">
        <v>534.79999999999995</v>
      </c>
      <c r="C36" s="14"/>
      <c r="D36" s="14"/>
      <c r="E36" s="14"/>
      <c r="F36" s="14">
        <v>531.9</v>
      </c>
      <c r="G36" s="12" t="s">
        <v>57</v>
      </c>
      <c r="H36" s="14">
        <v>534.79999999999995</v>
      </c>
      <c r="I36" s="14"/>
      <c r="J36" s="14"/>
      <c r="K36" s="14"/>
      <c r="L36" s="14">
        <v>531.9</v>
      </c>
    </row>
    <row r="37" spans="1:12" ht="15" customHeight="1" x14ac:dyDescent="0.25">
      <c r="A37" s="44"/>
      <c r="B37" s="138"/>
      <c r="C37" s="138"/>
      <c r="D37" s="138"/>
      <c r="E37" s="138"/>
      <c r="F37" s="138"/>
      <c r="G37" s="22"/>
      <c r="H37" s="22"/>
      <c r="I37" s="22"/>
      <c r="J37" s="22"/>
      <c r="K37" s="22"/>
      <c r="L37" s="22"/>
    </row>
    <row r="38" spans="1:12" ht="15" customHeight="1" x14ac:dyDescent="0.2">
      <c r="B38" s="133"/>
      <c r="C38" s="133"/>
      <c r="D38" s="133"/>
      <c r="E38" s="133"/>
      <c r="F38" s="133"/>
    </row>
    <row r="39" spans="1:12" ht="15" customHeight="1" x14ac:dyDescent="0.2"/>
    <row r="40" spans="1:12" ht="15" customHeight="1" x14ac:dyDescent="0.2"/>
  </sheetData>
  <hyperlinks>
    <hyperlink ref="A1" location="contents!A1" display="to contents #text_start" xr:uid="{00000000-0004-0000-0800-000000000000}"/>
  </hyperlinks>
  <pageMargins left="0.7" right="0.7" top="0.75" bottom="0.75" header="0.3" footer="0.3"/>
  <pageSetup orientation="portrait" horizontalDpi="1200" verticalDpi="1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0"/>
  <sheetViews>
    <sheetView topLeftCell="A30" workbookViewId="0">
      <selection activeCell="A55" sqref="A55"/>
    </sheetView>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
      <c r="A1" s="1" t="s">
        <v>452</v>
      </c>
      <c r="B1" s="132"/>
      <c r="C1" s="132"/>
      <c r="D1" s="132"/>
      <c r="E1" s="132"/>
      <c r="F1" s="132"/>
      <c r="G1" s="132"/>
      <c r="H1" s="132"/>
      <c r="I1" s="132"/>
      <c r="J1" s="132"/>
      <c r="K1" s="132"/>
      <c r="L1" s="132"/>
    </row>
    <row r="2" spans="1:12" ht="45" customHeight="1" x14ac:dyDescent="0.25">
      <c r="A2" s="134" t="s">
        <v>453</v>
      </c>
      <c r="B2" s="136"/>
      <c r="C2" s="95"/>
      <c r="D2" s="95"/>
      <c r="E2" s="95"/>
      <c r="F2" s="95"/>
      <c r="G2" s="95"/>
      <c r="H2" s="95"/>
      <c r="I2" s="95"/>
      <c r="J2" s="95"/>
      <c r="K2" s="95"/>
      <c r="L2" s="95"/>
    </row>
    <row r="3" spans="1:12" ht="89.25" customHeight="1" x14ac:dyDescent="0.25">
      <c r="A3" s="31" t="s">
        <v>456</v>
      </c>
      <c r="B3" s="135"/>
      <c r="C3" s="22"/>
      <c r="D3" s="22"/>
      <c r="E3" s="22"/>
      <c r="F3" s="22"/>
      <c r="G3" s="22"/>
      <c r="H3" s="22"/>
      <c r="I3" s="22"/>
      <c r="J3" s="22"/>
      <c r="K3" s="22"/>
      <c r="L3" s="22"/>
    </row>
    <row r="4" spans="1:12" ht="15" customHeight="1" x14ac:dyDescent="0.25">
      <c r="A4" s="12"/>
      <c r="B4" s="136" t="s">
        <v>445</v>
      </c>
      <c r="C4" s="12" t="s">
        <v>448</v>
      </c>
      <c r="D4" s="3" t="s">
        <v>449</v>
      </c>
      <c r="E4" s="12" t="s">
        <v>448</v>
      </c>
      <c r="F4" s="136" t="s">
        <v>445</v>
      </c>
      <c r="G4" s="3"/>
      <c r="H4" s="136" t="s">
        <v>445</v>
      </c>
      <c r="I4" s="12" t="s">
        <v>448</v>
      </c>
      <c r="J4" s="3" t="s">
        <v>449</v>
      </c>
      <c r="K4" s="12" t="s">
        <v>448</v>
      </c>
      <c r="L4" s="136" t="s">
        <v>445</v>
      </c>
    </row>
    <row r="5" spans="1:12" ht="15" customHeight="1" x14ac:dyDescent="0.25">
      <c r="A5" s="12"/>
      <c r="B5" s="3" t="s">
        <v>444</v>
      </c>
      <c r="C5" s="12" t="s">
        <v>447</v>
      </c>
      <c r="D5" s="3" t="s">
        <v>444</v>
      </c>
      <c r="E5" s="12" t="s">
        <v>447</v>
      </c>
      <c r="F5" s="3" t="s">
        <v>444</v>
      </c>
      <c r="G5" s="3"/>
      <c r="H5" s="3" t="s">
        <v>444</v>
      </c>
      <c r="I5" s="12" t="s">
        <v>447</v>
      </c>
      <c r="J5" s="3" t="s">
        <v>444</v>
      </c>
      <c r="K5" s="12" t="s">
        <v>447</v>
      </c>
      <c r="L5" s="3" t="s">
        <v>444</v>
      </c>
    </row>
    <row r="6" spans="1:12" ht="15" customHeight="1" x14ac:dyDescent="0.25">
      <c r="A6" s="22"/>
      <c r="B6" s="135">
        <v>2025</v>
      </c>
      <c r="C6" s="44" t="s">
        <v>450</v>
      </c>
      <c r="D6" s="135">
        <v>2025</v>
      </c>
      <c r="E6" s="137" t="s">
        <v>446</v>
      </c>
      <c r="F6" s="135">
        <v>2026</v>
      </c>
      <c r="G6" s="22"/>
      <c r="H6" s="135">
        <v>2025</v>
      </c>
      <c r="I6" s="44" t="s">
        <v>450</v>
      </c>
      <c r="J6" s="135">
        <v>2025</v>
      </c>
      <c r="K6" s="137" t="s">
        <v>446</v>
      </c>
      <c r="L6" s="135">
        <v>2026</v>
      </c>
    </row>
    <row r="7" spans="1:12" ht="15" customHeight="1" x14ac:dyDescent="0.2"/>
    <row r="8" spans="1:12" ht="15" customHeight="1" x14ac:dyDescent="0.25">
      <c r="A8" s="12" t="s">
        <v>46</v>
      </c>
      <c r="B8" s="14">
        <v>555.6</v>
      </c>
      <c r="C8" s="14">
        <v>0.3</v>
      </c>
      <c r="D8" s="14">
        <v>557.1</v>
      </c>
      <c r="E8" s="14">
        <v>3.9</v>
      </c>
      <c r="F8" s="14">
        <v>578.70000000000005</v>
      </c>
      <c r="G8" s="12" t="s">
        <v>58</v>
      </c>
      <c r="H8" s="14">
        <v>814.3</v>
      </c>
      <c r="I8" s="14">
        <v>2</v>
      </c>
      <c r="J8" s="14">
        <v>831</v>
      </c>
      <c r="K8" s="14">
        <v>2.5</v>
      </c>
      <c r="L8" s="14">
        <v>852</v>
      </c>
    </row>
    <row r="9" spans="1:12" ht="15" customHeight="1" x14ac:dyDescent="0.25">
      <c r="A9" s="3" t="s">
        <v>47</v>
      </c>
      <c r="B9" s="14">
        <v>453.7</v>
      </c>
      <c r="C9" s="14">
        <v>0.1</v>
      </c>
      <c r="D9" s="14">
        <v>454.3</v>
      </c>
      <c r="E9" s="14">
        <v>4.3</v>
      </c>
      <c r="F9" s="14">
        <v>473.7</v>
      </c>
      <c r="G9" s="3"/>
      <c r="H9" s="14"/>
      <c r="I9" s="14"/>
      <c r="J9" s="14"/>
      <c r="K9" s="14"/>
      <c r="L9" s="14"/>
    </row>
    <row r="10" spans="1:12" ht="15" x14ac:dyDescent="0.25">
      <c r="A10" s="3" t="s">
        <v>48</v>
      </c>
      <c r="B10" s="14">
        <v>101.9</v>
      </c>
      <c r="C10" s="14">
        <v>0.9</v>
      </c>
      <c r="D10" s="14">
        <v>102.8</v>
      </c>
      <c r="E10" s="14">
        <v>2.1</v>
      </c>
      <c r="F10" s="14">
        <v>105</v>
      </c>
      <c r="G10" s="3" t="s">
        <v>59</v>
      </c>
      <c r="H10" s="14">
        <v>513.20000000000005</v>
      </c>
      <c r="I10" s="14">
        <v>2.1</v>
      </c>
      <c r="J10" s="14">
        <v>524</v>
      </c>
      <c r="K10" s="14">
        <v>2.7</v>
      </c>
      <c r="L10" s="14">
        <v>538.1</v>
      </c>
    </row>
    <row r="11" spans="1:12" ht="15" customHeight="1" x14ac:dyDescent="0.25">
      <c r="A11" s="3"/>
      <c r="B11" s="14"/>
      <c r="C11" s="14"/>
      <c r="D11" s="14"/>
      <c r="E11" s="14"/>
      <c r="F11" s="14"/>
      <c r="G11" s="3"/>
      <c r="H11" s="14"/>
      <c r="I11" s="14"/>
      <c r="J11" s="14"/>
      <c r="K11" s="14"/>
      <c r="L11" s="14"/>
    </row>
    <row r="12" spans="1:12" ht="15" customHeight="1" x14ac:dyDescent="0.25">
      <c r="A12" s="12" t="s">
        <v>49</v>
      </c>
      <c r="B12" s="14">
        <v>330.9</v>
      </c>
      <c r="C12" s="14"/>
      <c r="D12" s="14"/>
      <c r="E12" s="14"/>
      <c r="F12" s="14">
        <v>342.2</v>
      </c>
      <c r="G12" s="12" t="s">
        <v>48</v>
      </c>
      <c r="H12" s="14">
        <v>301.10000000000002</v>
      </c>
      <c r="I12" s="14">
        <v>2</v>
      </c>
      <c r="J12" s="14">
        <v>307</v>
      </c>
      <c r="K12" s="14">
        <v>2.2999999999999998</v>
      </c>
      <c r="L12" s="14">
        <v>313.89999999999998</v>
      </c>
    </row>
    <row r="13" spans="1:12" ht="15" customHeight="1" x14ac:dyDescent="0.25">
      <c r="A13" s="3"/>
      <c r="B13" s="14"/>
      <c r="C13" s="14"/>
      <c r="D13" s="14"/>
      <c r="E13" s="14"/>
      <c r="F13" s="14"/>
      <c r="G13" s="3" t="s">
        <v>60</v>
      </c>
      <c r="H13" s="14">
        <v>127.7</v>
      </c>
      <c r="I13" s="14">
        <v>3.1</v>
      </c>
      <c r="J13" s="14">
        <v>131.69999999999999</v>
      </c>
      <c r="K13" s="14">
        <v>2.4</v>
      </c>
      <c r="L13" s="14">
        <v>134.9</v>
      </c>
    </row>
    <row r="14" spans="1:12" ht="15" customHeight="1" x14ac:dyDescent="0.25">
      <c r="A14" s="12" t="s">
        <v>50</v>
      </c>
      <c r="B14" s="14">
        <v>180.5</v>
      </c>
      <c r="C14" s="14">
        <v>1.3</v>
      </c>
      <c r="D14" s="14">
        <v>182.9</v>
      </c>
      <c r="E14" s="14">
        <v>2.2000000000000002</v>
      </c>
      <c r="F14" s="14">
        <v>186.9</v>
      </c>
      <c r="G14" s="12" t="s">
        <v>61</v>
      </c>
      <c r="H14" s="14">
        <v>101.9</v>
      </c>
      <c r="I14" s="14">
        <v>1</v>
      </c>
      <c r="J14" s="14">
        <v>103</v>
      </c>
      <c r="K14" s="14">
        <v>2</v>
      </c>
      <c r="L14" s="14">
        <v>105</v>
      </c>
    </row>
    <row r="15" spans="1:12" ht="15" customHeight="1" x14ac:dyDescent="0.25">
      <c r="A15" s="3" t="s">
        <v>47</v>
      </c>
      <c r="B15" s="14">
        <v>147.1</v>
      </c>
      <c r="C15" s="14">
        <v>1.3</v>
      </c>
      <c r="D15" s="14">
        <v>149.1</v>
      </c>
      <c r="E15" s="14">
        <v>2.2000000000000002</v>
      </c>
      <c r="F15" s="14">
        <v>152.4</v>
      </c>
      <c r="G15" s="12" t="s">
        <v>62</v>
      </c>
      <c r="H15" s="14">
        <v>71.5</v>
      </c>
      <c r="I15" s="14">
        <v>1.2</v>
      </c>
      <c r="J15" s="14">
        <v>72.3</v>
      </c>
      <c r="K15" s="14">
        <v>2.4</v>
      </c>
      <c r="L15" s="14">
        <v>74.099999999999994</v>
      </c>
    </row>
    <row r="16" spans="1:12" ht="15" customHeight="1" x14ac:dyDescent="0.25">
      <c r="A16" s="3" t="s">
        <v>48</v>
      </c>
      <c r="B16" s="14">
        <v>33.4</v>
      </c>
      <c r="C16" s="14">
        <v>1.3</v>
      </c>
      <c r="D16" s="14">
        <v>33.799999999999997</v>
      </c>
      <c r="E16" s="14">
        <v>2.2000000000000002</v>
      </c>
      <c r="F16" s="14">
        <v>34.6</v>
      </c>
      <c r="G16" s="12"/>
      <c r="H16" s="14"/>
      <c r="I16" s="14"/>
      <c r="J16" s="14"/>
      <c r="K16" s="14"/>
      <c r="L16" s="14"/>
    </row>
    <row r="17" spans="1:12" ht="15" customHeight="1" x14ac:dyDescent="0.25">
      <c r="A17" s="3"/>
      <c r="B17" s="14"/>
      <c r="C17" s="14"/>
      <c r="D17" s="14"/>
      <c r="E17" s="14"/>
      <c r="F17" s="14"/>
      <c r="G17" s="3"/>
      <c r="H17" s="14"/>
      <c r="I17" s="14"/>
      <c r="J17" s="14"/>
      <c r="K17" s="14"/>
      <c r="L17" s="14"/>
    </row>
    <row r="18" spans="1:12" ht="15" customHeight="1" x14ac:dyDescent="0.25">
      <c r="A18" s="3" t="s">
        <v>156</v>
      </c>
      <c r="B18" s="14">
        <v>109.3</v>
      </c>
      <c r="C18" s="14"/>
      <c r="D18" s="14"/>
      <c r="E18" s="14"/>
      <c r="F18" s="14">
        <v>117.6</v>
      </c>
      <c r="G18" s="12" t="s">
        <v>63</v>
      </c>
      <c r="H18" s="14">
        <v>232</v>
      </c>
      <c r="I18" s="14">
        <v>2.6</v>
      </c>
      <c r="J18" s="14">
        <v>238.1</v>
      </c>
      <c r="K18" s="14">
        <v>2.2000000000000002</v>
      </c>
      <c r="L18" s="14">
        <v>243.3</v>
      </c>
    </row>
    <row r="19" spans="1:12" ht="15" customHeight="1" x14ac:dyDescent="0.25">
      <c r="A19" s="3"/>
      <c r="B19" s="14"/>
      <c r="C19" s="14"/>
      <c r="D19" s="14"/>
      <c r="E19" s="14"/>
      <c r="F19" s="14"/>
      <c r="G19" s="3" t="s">
        <v>80</v>
      </c>
      <c r="H19" s="14">
        <v>195.5</v>
      </c>
      <c r="I19" s="14">
        <v>1.4</v>
      </c>
      <c r="J19" s="14">
        <v>198.2</v>
      </c>
      <c r="K19" s="14">
        <v>2.2000000000000002</v>
      </c>
      <c r="L19" s="14">
        <v>202.6</v>
      </c>
    </row>
    <row r="20" spans="1:12" ht="15" customHeight="1" x14ac:dyDescent="0.25">
      <c r="A20" s="3"/>
      <c r="B20" s="14"/>
      <c r="C20" s="14"/>
      <c r="D20" s="14"/>
      <c r="E20" s="14"/>
      <c r="F20" s="14"/>
      <c r="G20" s="3" t="s">
        <v>175</v>
      </c>
      <c r="H20" s="14">
        <v>61.6</v>
      </c>
      <c r="I20" s="14">
        <v>2.1</v>
      </c>
      <c r="J20" s="14">
        <v>62.9</v>
      </c>
      <c r="K20" s="14">
        <v>2.2000000000000002</v>
      </c>
      <c r="L20" s="14">
        <v>64.3</v>
      </c>
    </row>
    <row r="21" spans="1:12" ht="15" customHeight="1" x14ac:dyDescent="0.25">
      <c r="G21" s="12" t="s">
        <v>176</v>
      </c>
      <c r="H21" s="14">
        <v>133.9</v>
      </c>
      <c r="I21" s="14">
        <v>1.1000000000000001</v>
      </c>
      <c r="J21" s="14">
        <v>135.30000000000001</v>
      </c>
      <c r="K21" s="14">
        <v>2.2000000000000002</v>
      </c>
      <c r="L21" s="14">
        <v>138.30000000000001</v>
      </c>
    </row>
    <row r="22" spans="1:12" ht="15" customHeight="1" x14ac:dyDescent="0.25">
      <c r="A22" s="12"/>
      <c r="B22" s="14"/>
      <c r="C22" s="14"/>
      <c r="D22" s="14"/>
      <c r="E22" s="14"/>
      <c r="F22" s="14"/>
      <c r="G22" s="12" t="s">
        <v>81</v>
      </c>
      <c r="H22" s="14">
        <v>36.5</v>
      </c>
      <c r="I22" s="14">
        <v>9.1</v>
      </c>
      <c r="J22" s="14">
        <v>39.799999999999997</v>
      </c>
      <c r="K22" s="14">
        <v>2.2000000000000002</v>
      </c>
      <c r="L22" s="14">
        <v>40.700000000000003</v>
      </c>
    </row>
    <row r="23" spans="1:12" ht="15" customHeight="1" x14ac:dyDescent="0.25">
      <c r="A23" s="12"/>
      <c r="B23" s="14"/>
      <c r="C23" s="14"/>
      <c r="D23" s="14"/>
      <c r="E23" s="14"/>
      <c r="F23" s="14"/>
      <c r="G23" s="3"/>
      <c r="H23" s="14"/>
      <c r="I23" s="14"/>
      <c r="J23" s="14"/>
      <c r="K23" s="14"/>
      <c r="L23" s="14"/>
    </row>
    <row r="24" spans="1:12" ht="15" customHeight="1" x14ac:dyDescent="0.25">
      <c r="A24" s="3"/>
      <c r="B24" s="14"/>
      <c r="C24" s="14"/>
      <c r="D24" s="14"/>
      <c r="E24" s="14"/>
      <c r="F24" s="14"/>
      <c r="G24" s="12" t="s">
        <v>64</v>
      </c>
      <c r="H24" s="14">
        <v>-3.2</v>
      </c>
      <c r="I24" s="14"/>
      <c r="J24" s="14">
        <v>-0.5</v>
      </c>
      <c r="K24" s="14"/>
      <c r="L24" s="14">
        <v>-0.1</v>
      </c>
    </row>
    <row r="25" spans="1:12" ht="15" customHeight="1" x14ac:dyDescent="0.25">
      <c r="A25" s="3"/>
      <c r="B25" s="14"/>
      <c r="C25" s="14"/>
      <c r="D25" s="14"/>
      <c r="E25" s="14"/>
      <c r="F25" s="14"/>
      <c r="G25" s="12"/>
      <c r="H25" s="14"/>
      <c r="I25" s="14"/>
      <c r="J25" s="14"/>
      <c r="K25" s="14"/>
      <c r="L25" s="14"/>
    </row>
    <row r="26" spans="1:12" ht="15" customHeight="1" x14ac:dyDescent="0.25">
      <c r="A26" s="12" t="s">
        <v>51</v>
      </c>
      <c r="B26" s="14">
        <v>1176.3</v>
      </c>
      <c r="C26" s="14">
        <v>1.5</v>
      </c>
      <c r="D26" s="14">
        <v>1193.9000000000001</v>
      </c>
      <c r="E26" s="14">
        <v>2.6</v>
      </c>
      <c r="F26" s="14">
        <v>1225.5</v>
      </c>
      <c r="G26" s="12" t="s">
        <v>65</v>
      </c>
      <c r="H26" s="14">
        <v>1043.0999999999999</v>
      </c>
      <c r="I26" s="14">
        <v>2.4</v>
      </c>
      <c r="J26" s="14">
        <v>1068.5999999999999</v>
      </c>
      <c r="K26" s="14">
        <v>2.5</v>
      </c>
      <c r="L26" s="14">
        <v>1095.3</v>
      </c>
    </row>
    <row r="27" spans="1:12" ht="15" customHeight="1" x14ac:dyDescent="0.25">
      <c r="A27" s="3"/>
      <c r="B27" s="14"/>
      <c r="C27" s="14"/>
      <c r="D27" s="14"/>
      <c r="E27" s="14"/>
      <c r="F27" s="14"/>
      <c r="G27" s="3"/>
      <c r="H27" s="14"/>
      <c r="I27" s="14"/>
      <c r="J27" s="14"/>
      <c r="K27" s="14"/>
      <c r="L27" s="14"/>
    </row>
    <row r="28" spans="1:12" ht="15" customHeight="1" x14ac:dyDescent="0.25">
      <c r="A28" s="12" t="s">
        <v>52</v>
      </c>
      <c r="B28" s="14">
        <v>856.6</v>
      </c>
      <c r="C28" s="14">
        <v>3.5</v>
      </c>
      <c r="D28" s="14">
        <v>886.3</v>
      </c>
      <c r="E28" s="14">
        <v>0.4</v>
      </c>
      <c r="F28" s="14">
        <v>890.2</v>
      </c>
      <c r="G28" s="12" t="s">
        <v>66</v>
      </c>
      <c r="H28" s="14">
        <v>989.8</v>
      </c>
      <c r="I28" s="14">
        <v>2.2000000000000002</v>
      </c>
      <c r="J28" s="14">
        <v>1011.5</v>
      </c>
      <c r="K28" s="14">
        <v>0.9</v>
      </c>
      <c r="L28" s="14">
        <v>1020.4</v>
      </c>
    </row>
    <row r="29" spans="1:12" ht="15" customHeight="1" x14ac:dyDescent="0.25">
      <c r="A29" s="12"/>
      <c r="B29" s="14"/>
      <c r="C29" s="14"/>
      <c r="D29" s="14"/>
      <c r="E29" s="14"/>
      <c r="F29" s="14"/>
      <c r="G29" s="3"/>
      <c r="H29" s="14"/>
      <c r="I29" s="14"/>
      <c r="J29" s="14"/>
      <c r="K29" s="14"/>
      <c r="L29" s="14"/>
    </row>
    <row r="30" spans="1:12" ht="15" customHeight="1" x14ac:dyDescent="0.25">
      <c r="A30" s="44" t="s">
        <v>53</v>
      </c>
      <c r="B30" s="17">
        <v>2032.9</v>
      </c>
      <c r="C30" s="17">
        <v>2.2999999999999998</v>
      </c>
      <c r="D30" s="17">
        <v>2080.1</v>
      </c>
      <c r="E30" s="17">
        <v>1.7</v>
      </c>
      <c r="F30" s="17">
        <v>2115.6999999999998</v>
      </c>
      <c r="G30" s="44" t="s">
        <v>67</v>
      </c>
      <c r="H30" s="17">
        <v>2032.9</v>
      </c>
      <c r="I30" s="17">
        <v>2.2999999999999998</v>
      </c>
      <c r="J30" s="17">
        <v>2080.1</v>
      </c>
      <c r="K30" s="17">
        <v>1.7</v>
      </c>
      <c r="L30" s="17">
        <v>2115.6999999999998</v>
      </c>
    </row>
    <row r="31" spans="1:12" ht="15" customHeight="1" x14ac:dyDescent="0.25">
      <c r="A31" s="3"/>
      <c r="B31" s="14"/>
      <c r="C31" s="14"/>
      <c r="D31" s="14"/>
      <c r="E31" s="14"/>
      <c r="F31" s="14"/>
      <c r="G31" s="12"/>
      <c r="H31" s="14"/>
      <c r="I31" s="14"/>
      <c r="J31" s="14"/>
      <c r="K31" s="14"/>
      <c r="L31" s="14"/>
    </row>
    <row r="32" spans="1:12" ht="15" customHeight="1" x14ac:dyDescent="0.25">
      <c r="A32" s="12" t="s">
        <v>54</v>
      </c>
      <c r="B32" s="14">
        <v>389.6</v>
      </c>
      <c r="C32" s="14"/>
      <c r="D32" s="14"/>
      <c r="E32" s="14"/>
      <c r="F32" s="14">
        <v>390.5</v>
      </c>
      <c r="G32" s="12" t="s">
        <v>68</v>
      </c>
      <c r="H32" s="14">
        <v>133.19999999999999</v>
      </c>
      <c r="I32" s="14"/>
      <c r="J32" s="14"/>
      <c r="K32" s="14"/>
      <c r="L32" s="14">
        <v>130.19999999999999</v>
      </c>
    </row>
    <row r="33" spans="1:12" ht="15" customHeight="1" x14ac:dyDescent="0.25">
      <c r="A33" s="12" t="s">
        <v>55</v>
      </c>
      <c r="B33" s="14">
        <v>24.1</v>
      </c>
      <c r="C33" s="14"/>
      <c r="D33" s="14"/>
      <c r="E33" s="14"/>
      <c r="F33" s="14">
        <v>24.6</v>
      </c>
      <c r="G33" s="12" t="s">
        <v>69</v>
      </c>
      <c r="H33" s="14">
        <v>380</v>
      </c>
      <c r="I33" s="14"/>
      <c r="J33" s="14"/>
      <c r="K33" s="14"/>
      <c r="L33" s="14">
        <v>380.2</v>
      </c>
    </row>
    <row r="34" spans="1:12" ht="15" customHeight="1" x14ac:dyDescent="0.25">
      <c r="A34" s="12" t="s">
        <v>56</v>
      </c>
      <c r="B34" s="14">
        <v>118.1</v>
      </c>
      <c r="C34" s="14"/>
      <c r="D34" s="14"/>
      <c r="E34" s="14"/>
      <c r="F34" s="14">
        <v>114.3</v>
      </c>
      <c r="G34" s="12" t="s">
        <v>70</v>
      </c>
      <c r="H34" s="14">
        <v>18.600000000000001</v>
      </c>
      <c r="I34" s="14"/>
      <c r="J34" s="14"/>
      <c r="K34" s="14"/>
      <c r="L34" s="14">
        <v>19</v>
      </c>
    </row>
    <row r="35" spans="1:12" ht="15" customHeight="1" x14ac:dyDescent="0.25">
      <c r="A35" s="12"/>
      <c r="B35" s="14"/>
      <c r="C35" s="14"/>
      <c r="D35" s="14"/>
      <c r="E35" s="14"/>
      <c r="F35" s="14"/>
      <c r="G35" s="12"/>
      <c r="H35" s="14"/>
      <c r="I35" s="14"/>
      <c r="J35" s="14"/>
      <c r="K35" s="14"/>
      <c r="L35" s="14"/>
    </row>
    <row r="36" spans="1:12" ht="15" customHeight="1" x14ac:dyDescent="0.25">
      <c r="A36" s="12" t="s">
        <v>57</v>
      </c>
      <c r="B36" s="14">
        <v>531.9</v>
      </c>
      <c r="C36" s="14"/>
      <c r="D36" s="14"/>
      <c r="E36" s="14"/>
      <c r="F36" s="14">
        <v>529.5</v>
      </c>
      <c r="G36" s="12" t="s">
        <v>57</v>
      </c>
      <c r="H36" s="14">
        <v>531.9</v>
      </c>
      <c r="I36" s="14"/>
      <c r="J36" s="14"/>
      <c r="K36" s="14"/>
      <c r="L36" s="14">
        <v>529.5</v>
      </c>
    </row>
    <row r="37" spans="1:12" ht="15" customHeight="1" x14ac:dyDescent="0.25">
      <c r="A37" s="44"/>
      <c r="B37" s="138"/>
      <c r="C37" s="138"/>
      <c r="D37" s="138"/>
      <c r="E37" s="138"/>
      <c r="F37" s="138"/>
      <c r="G37" s="22"/>
      <c r="H37" s="22"/>
      <c r="I37" s="22"/>
      <c r="J37" s="22"/>
      <c r="K37" s="22"/>
      <c r="L37" s="22"/>
    </row>
    <row r="38" spans="1:12" ht="15" customHeight="1" x14ac:dyDescent="0.2">
      <c r="B38" s="133"/>
      <c r="C38" s="133"/>
      <c r="D38" s="133"/>
      <c r="E38" s="133"/>
      <c r="F38" s="133"/>
    </row>
    <row r="39" spans="1:12" ht="15" customHeight="1" x14ac:dyDescent="0.2"/>
    <row r="40" spans="1:12" ht="15" customHeight="1" x14ac:dyDescent="0.2"/>
  </sheetData>
  <hyperlinks>
    <hyperlink ref="A1" location="contents!A1" display="to contents #text_start" xr:uid="{00000000-0004-0000-0900-000000000000}"/>
  </hyperlinks>
  <pageMargins left="0.7" right="0.7" top="0.75" bottom="0.75" header="0.3" footer="0.3"/>
  <pageSetup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27</vt:i4>
      </vt:variant>
    </vt:vector>
  </HeadingPairs>
  <TitlesOfParts>
    <vt:vector size="27" baseType="lpstr">
      <vt:lpstr>contents</vt:lpstr>
      <vt:lpstr>readme</vt:lpstr>
      <vt:lpstr>Appendix_01</vt:lpstr>
      <vt:lpstr>Appendix_02</vt:lpstr>
      <vt:lpstr>Appendix_03</vt:lpstr>
      <vt:lpstr>Appendix_04_1</vt:lpstr>
      <vt:lpstr>Appendix_04_2</vt:lpstr>
      <vt:lpstr>Appendix_04_3</vt:lpstr>
      <vt:lpstr>Appendix_04_4</vt:lpstr>
      <vt:lpstr>Appendix_04_5</vt:lpstr>
      <vt:lpstr>Appendix_04_6</vt:lpstr>
      <vt:lpstr>Appendix_05</vt:lpstr>
      <vt:lpstr>Appendix_06</vt:lpstr>
      <vt:lpstr>Appendix_07</vt:lpstr>
      <vt:lpstr>Appendix_08</vt:lpstr>
      <vt:lpstr>Appendix_09</vt:lpstr>
      <vt:lpstr>Appendix_10</vt:lpstr>
      <vt:lpstr>Appendix_11</vt:lpstr>
      <vt:lpstr>Appendix_12</vt:lpstr>
      <vt:lpstr>Appendix_13</vt:lpstr>
      <vt:lpstr>Appendix_14</vt:lpstr>
      <vt:lpstr>Appendix_15</vt:lpstr>
      <vt:lpstr>Appendix_16</vt:lpstr>
      <vt:lpstr>Appendix_17</vt:lpstr>
      <vt:lpstr>Appendix_18</vt:lpstr>
      <vt:lpstr>Appendix_19A</vt:lpstr>
      <vt:lpstr>Appendix_19B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Fred Kuypers</cp:lastModifiedBy>
  <cp:revision>39</cp:revision>
  <dcterms:created xsi:type="dcterms:W3CDTF">2020-09-12T16:54:34Z</dcterms:created>
  <dcterms:modified xsi:type="dcterms:W3CDTF">2024-09-13T10:08:47Z</dcterms:modified>
  <dc:language>en-US</dc:language>
</cp:coreProperties>
</file>