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M:\p_ds\B-2024\Ramingen\02-22-CEP2024\"/>
    </mc:Choice>
  </mc:AlternateContent>
  <xr:revisionPtr revIDLastSave="0" documentId="8_{3100F933-9E8E-4274-9551-6A6863F769F8}" xr6:coauthVersionLast="47" xr6:coauthVersionMax="47" xr10:uidLastSave="{00000000-0000-0000-0000-000000000000}"/>
  <bookViews>
    <workbookView xWindow="17410" yWindow="7600" windowWidth="17520" windowHeight="14120" xr2:uid="{00000000-000D-0000-FFFF-FFFF00000000}"/>
  </bookViews>
  <sheets>
    <sheet name="inhoudsopgave" sheetId="50" r:id="rId1"/>
    <sheet name="leesmij" sheetId="51" r:id="rId2"/>
    <sheet name="gebruikte_afkortingen" sheetId="52" r:id="rId3"/>
    <sheet name="Bijlage_Appendix_01" sheetId="94" r:id="rId4"/>
    <sheet name="Bijlage_Appendix_02" sheetId="93" r:id="rId5"/>
    <sheet name="Bijlage_Appendix_03" sheetId="92" r:id="rId6"/>
    <sheet name="Bijlage_Appendix_04_1" sheetId="85" r:id="rId7"/>
    <sheet name="Bijlage_Appendix_04_2" sheetId="86" r:id="rId8"/>
    <sheet name="Bijlage_Appendix_04_3" sheetId="87" r:id="rId9"/>
    <sheet name="Bijlage_Appendix_04_4" sheetId="88" r:id="rId10"/>
    <sheet name="Bijlage_Appendix_04_5" sheetId="89" r:id="rId11"/>
    <sheet name="Bijlage_Appendix_04_6" sheetId="90" r:id="rId12"/>
    <sheet name="Bijlage_Appendix_04_7" sheetId="91" r:id="rId13"/>
    <sheet name="Bijlage_Appendix_05" sheetId="84" r:id="rId14"/>
    <sheet name="Bijlage_Appendix_06" sheetId="83" r:id="rId15"/>
    <sheet name="Bijlage_Appendix_07" sheetId="82" r:id="rId16"/>
    <sheet name="Bijlage_Appendix_08" sheetId="95" r:id="rId17"/>
    <sheet name="Bijlage_Appendix_09" sheetId="44" r:id="rId18"/>
    <sheet name="Bijlage_Appendix_10" sheetId="45" r:id="rId19"/>
    <sheet name="Bijlage_Appendix_11" sheetId="54" r:id="rId20"/>
    <sheet name="Bijlage_Appendix_12" sheetId="55" r:id="rId21"/>
    <sheet name="Bijlage_Appendix_13" sheetId="56" r:id="rId22"/>
    <sheet name="Bijlage_Appendix_14" sheetId="57" r:id="rId23"/>
    <sheet name="Bijlage_Appendix_15" sheetId="58" r:id="rId24"/>
    <sheet name="Bijlage_Appendix_16" sheetId="59" r:id="rId25"/>
    <sheet name="Bijlage_17" sheetId="69" r:id="rId26"/>
    <sheet name="Bijlage_Appendix_18" sheetId="62" r:id="rId27"/>
    <sheet name="Bijlage_19A" sheetId="63" r:id="rId28"/>
    <sheet name="Bijlage_19B" sheetId="80"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50" l="1"/>
  <c r="A2" i="52" l="1"/>
  <c r="A2" i="51"/>
  <c r="A31" i="50"/>
  <c r="A30" i="50"/>
  <c r="A29" i="50"/>
  <c r="A27" i="50"/>
  <c r="A26" i="50"/>
  <c r="A25" i="50"/>
  <c r="A24" i="50"/>
  <c r="A23" i="50"/>
  <c r="A22" i="50"/>
  <c r="A21" i="50"/>
  <c r="A20" i="50"/>
  <c r="A19" i="50"/>
  <c r="A18" i="50"/>
  <c r="A17" i="50"/>
  <c r="A16" i="50"/>
  <c r="A15" i="50"/>
  <c r="A14" i="50"/>
  <c r="A13" i="50"/>
  <c r="A12" i="50"/>
  <c r="A11" i="50"/>
  <c r="A10" i="50"/>
  <c r="A9" i="50"/>
  <c r="A8" i="50"/>
  <c r="A7" i="50"/>
  <c r="A6" i="50"/>
  <c r="A4" i="50"/>
  <c r="A3" i="50"/>
</calcChain>
</file>

<file path=xl/sharedStrings.xml><?xml version="1.0" encoding="utf-8"?>
<sst xmlns="http://schemas.openxmlformats.org/spreadsheetml/2006/main" count="4618" uniqueCount="639">
  <si>
    <t xml:space="preserve"> Bedrijvensector</t>
  </si>
  <si>
    <t xml:space="preserve"> Overheidssector</t>
  </si>
  <si>
    <t xml:space="preserve"> Uitkeringen in natura</t>
  </si>
  <si>
    <t xml:space="preserve"> Lonen</t>
  </si>
  <si>
    <t xml:space="preserve"> Netto materieel</t>
  </si>
  <si>
    <t xml:space="preserve"> Overheid</t>
  </si>
  <si>
    <t xml:space="preserve"> Huishoudens</t>
  </si>
  <si>
    <t xml:space="preserve">   Uitkeringen in natura</t>
  </si>
  <si>
    <t xml:space="preserve">   Lonen</t>
  </si>
  <si>
    <t xml:space="preserve">   Netto materieel</t>
  </si>
  <si>
    <t xml:space="preserve">  Bedrijven</t>
  </si>
  <si>
    <t xml:space="preserve">  Overheid</t>
  </si>
  <si>
    <t xml:space="preserve">  Huishoudens</t>
  </si>
  <si>
    <t xml:space="preserve"> Wederuitvoer</t>
  </si>
  <si>
    <t xml:space="preserve"> Binnenlandse markt</t>
  </si>
  <si>
    <t xml:space="preserve"> Energie</t>
  </si>
  <si>
    <t xml:space="preserve"> Binnenslands geproduceerd</t>
  </si>
  <si>
    <t xml:space="preserve">       w.v. werkzame beroepsbevolking 15-74 jaar</t>
  </si>
  <si>
    <t xml:space="preserve">              werkloze beroepsbevolking 15-74 jaar</t>
  </si>
  <si>
    <t xml:space="preserve">      niet beroepsbevolking</t>
  </si>
  <si>
    <t xml:space="preserve">      zelfstandigen</t>
  </si>
  <si>
    <t xml:space="preserve">      bedrijven</t>
  </si>
  <si>
    <t xml:space="preserve">       w.v. loontrekkers</t>
  </si>
  <si>
    <t xml:space="preserve">             zelfstandigen</t>
  </si>
  <si>
    <t xml:space="preserve">       w.o. zorgsector</t>
  </si>
  <si>
    <t xml:space="preserve">    Woningen</t>
  </si>
  <si>
    <t xml:space="preserve">    Overige vaste activa</t>
  </si>
  <si>
    <t xml:space="preserve">  Bedrijvensector</t>
  </si>
  <si>
    <t xml:space="preserve">  Overheidssector</t>
  </si>
  <si>
    <t xml:space="preserve">Noodmaatregel Overbrugging voor Werkgelegenheid </t>
  </si>
  <si>
    <t>vóór revisie</t>
  </si>
  <si>
    <t>.</t>
  </si>
  <si>
    <t xml:space="preserve"> - w.v. Eurogebied</t>
  </si>
  <si>
    <t xml:space="preserve">Collectieve uitgaven </t>
  </si>
  <si>
    <t xml:space="preserve">.  </t>
  </si>
  <si>
    <t xml:space="preserve">       Zvw (b)</t>
  </si>
  <si>
    <t xml:space="preserve">       WW en bijstand</t>
  </si>
  <si>
    <t xml:space="preserve">       arbeidsongeschiktheid</t>
  </si>
  <si>
    <t xml:space="preserve">       overig (o.a. zorgtoeslag)</t>
  </si>
  <si>
    <t xml:space="preserve">       gasbaten (d)</t>
  </si>
  <si>
    <t xml:space="preserve">       overige inkomsten</t>
  </si>
  <si>
    <t xml:space="preserve">       premies wettelijke sociale verzekering</t>
  </si>
  <si>
    <t xml:space="preserve">       lokale overheid</t>
  </si>
  <si>
    <t xml:space="preserve">       wettelijke sociale verzekering</t>
  </si>
  <si>
    <t xml:space="preserve">      WW en bijstand</t>
  </si>
  <si>
    <t xml:space="preserve">      arbeidsongeschiktheid</t>
  </si>
  <si>
    <t xml:space="preserve">      overig (o.a. zorgtoeslag)</t>
  </si>
  <si>
    <t xml:space="preserve">Netto collectieve uitgaven </t>
  </si>
  <si>
    <t xml:space="preserve">       materiele aankopen</t>
  </si>
  <si>
    <t xml:space="preserve">       investeringen</t>
  </si>
  <si>
    <t xml:space="preserve">       uitkeringen in natura</t>
  </si>
  <si>
    <t xml:space="preserve">       overige overdrachten in geld</t>
  </si>
  <si>
    <t xml:space="preserve">       w.v. huishoudens</t>
  </si>
  <si>
    <t xml:space="preserve">             bedrijven (a)</t>
  </si>
  <si>
    <t xml:space="preserve">             buitenland</t>
  </si>
  <si>
    <t xml:space="preserve">       gasbaten (c)</t>
  </si>
  <si>
    <t xml:space="preserve">       overige centrale overheid</t>
  </si>
  <si>
    <t xml:space="preserve">Zvw-premies </t>
  </si>
  <si>
    <t xml:space="preserve">   waarvan : gezinnen</t>
  </si>
  <si>
    <t xml:space="preserve">                 bedrijven</t>
  </si>
  <si>
    <t xml:space="preserve">                 overheid</t>
  </si>
  <si>
    <t xml:space="preserve">                 buitenland</t>
  </si>
  <si>
    <t xml:space="preserve">       ziekte &amp; verzuim (trendbreuk: vanaf 2016 incl. overheid)</t>
  </si>
  <si>
    <t xml:space="preserve">       werkloosheidsuitkering</t>
  </si>
  <si>
    <t xml:space="preserve">       bijstand ( incl IOAW/IOAZ, duizenden personen)</t>
  </si>
  <si>
    <t xml:space="preserve">(a) Vanaf het jaar 2018 worden voor het volume de uitkeringsjaren in plaats van de herleide uitkeringsjaren gebruikt om aan te sluiten bij de definities van het UWV. Bij de uitkeringsjaren worden onvolledige uitkeringen niet meer geboekt via het volume maar via de prijs. De definitiewijziging zorgt voor een reeksbreuk in 2018, vooral bij de arbeidsongeschiktheidsuitkeringen. De wijziging werkt ook door in de i/a ratio. </t>
  </si>
  <si>
    <t xml:space="preserve">Inactieven </t>
  </si>
  <si>
    <t>(b) De sectorfondsen zijn in 2020 opgegaan in het Awf, de premie verhuisde mee. De Awf-premie is een gemiddelde. In 2022 is deze voor werknemers met een flexcontract 7,7%, voor de overigen 2,7%. In 2023 is dat respectievelijk 7,64% en 2,64%.</t>
  </si>
  <si>
    <t xml:space="preserve">       overig (o.a. Wmo) (a)</t>
  </si>
  <si>
    <t xml:space="preserve">      overig (o.a. Wmo)</t>
  </si>
  <si>
    <t xml:space="preserve">      Zvw (c)</t>
  </si>
  <si>
    <t xml:space="preserve">      Zvw  (c)</t>
  </si>
  <si>
    <t xml:space="preserve">       Anw</t>
  </si>
  <si>
    <t xml:space="preserve">       arbeidsongeschiktheid (WIA, Wajong, WAO)</t>
  </si>
  <si>
    <t>Inhoudsopgave bijlagen</t>
  </si>
  <si>
    <t>Kerngegevens voor Nederland, 1970-2028</t>
  </si>
  <si>
    <t>Aanvullende kerngegevens Nederland, 1970-2028</t>
  </si>
  <si>
    <t>Kerngegevens wereldeconomie en externe data voor Nederland, 1970-2028</t>
  </si>
  <si>
    <t>Middelen en bestedingen 2022 (mld euro, mutaties per jaar in %)</t>
  </si>
  <si>
    <t>Middelen en bestedingen 2023 (mld euro, mutaties per jaar in %)</t>
  </si>
  <si>
    <t>Middelen en bestedingen 2024 (mld euro, mutaties per jaar in %)</t>
  </si>
  <si>
    <t>Middelen en bestedingen 2025 (mld euro, mutaties per jaar in %)</t>
  </si>
  <si>
    <t>Middelen en bestedingen 2026 (mld euro, mutaties per jaar in %)</t>
  </si>
  <si>
    <t>Middelen en bestedingen 2027 (mld euro, mutaties per jaar in %)</t>
  </si>
  <si>
    <t>Middelen en bestedingen 2028 (mld euro, mutaties per jaar in %)</t>
  </si>
  <si>
    <t>Middelen en Bestedingen, mutaties, 1970-2028</t>
  </si>
  <si>
    <t>Middelen en Bestedingen, niveaus in lopende prijzen, 1970-2028</t>
  </si>
  <si>
    <t>Consumptie, inkomen en besparingen van huishoudens en investeringen, 1970-2028</t>
  </si>
  <si>
    <t>Nederlandse invoer en uitvoer, 1970-2028</t>
  </si>
  <si>
    <t>Prijzen, lonen en de koppeling, 1970-2028</t>
  </si>
  <si>
    <t>Kerngegevens arbeidsmarkt, 1970-2028</t>
  </si>
  <si>
    <t>Kerngegevens collectieve financiën, naar functie, 1970-2028</t>
  </si>
  <si>
    <t>Kerngegevens collectieve sector, uitgaven en inkomsten, 1970-2028</t>
  </si>
  <si>
    <t>Belasting- en premieontvangsten, 2000-2028</t>
  </si>
  <si>
    <t>Beleidsmatige lastenontwikkeling  2018-2028</t>
  </si>
  <si>
    <t>Sociale zekerheid, 1970-2028</t>
  </si>
  <si>
    <t>Belasting- en premietarieven, 2001-2028</t>
  </si>
  <si>
    <t>Nominaal besteedbare inkomens, 2024 en 2025</t>
  </si>
  <si>
    <t>Koopkracht, wig, lonen en sociale lasten, 1970-2028</t>
  </si>
  <si>
    <t>Statische koopkrachtontwikkeling per jaar, 2024 en 2025</t>
  </si>
  <si>
    <t>naar inhoudsopgave</t>
  </si>
  <si>
    <t>Anw</t>
  </si>
  <si>
    <t>Ao</t>
  </si>
  <si>
    <t>Aof</t>
  </si>
  <si>
    <t>Aok</t>
  </si>
  <si>
    <t>AOW</t>
  </si>
  <si>
    <t>AWBZ</t>
  </si>
  <si>
    <t>Awf</t>
  </si>
  <si>
    <t>bbp</t>
  </si>
  <si>
    <t>cao</t>
  </si>
  <si>
    <t>CBS</t>
  </si>
  <si>
    <t>CEP</t>
  </si>
  <si>
    <t>CPB</t>
  </si>
  <si>
    <t>cpi</t>
  </si>
  <si>
    <t>DNB</t>
  </si>
  <si>
    <t>DTC</t>
  </si>
  <si>
    <t>EBB</t>
  </si>
  <si>
    <t>EC</t>
  </si>
  <si>
    <t>EMU</t>
  </si>
  <si>
    <t>EU</t>
  </si>
  <si>
    <t>hicp</t>
  </si>
  <si>
    <t>iboi</t>
  </si>
  <si>
    <t>ILO</t>
  </si>
  <si>
    <t>imoc</t>
  </si>
  <si>
    <t>IOAW</t>
  </si>
  <si>
    <t>IOAZ</t>
  </si>
  <si>
    <t>MEV</t>
  </si>
  <si>
    <t>mld</t>
  </si>
  <si>
    <t>NOW</t>
  </si>
  <si>
    <t>NZa</t>
  </si>
  <si>
    <t>R&amp;D</t>
  </si>
  <si>
    <t>Ufo</t>
  </si>
  <si>
    <t>UMTS</t>
  </si>
  <si>
    <t>UWV</t>
  </si>
  <si>
    <t>vpb</t>
  </si>
  <si>
    <t>Wajong</t>
  </si>
  <si>
    <t>WAO</t>
  </si>
  <si>
    <t>Whk</t>
  </si>
  <si>
    <t>WIA</t>
  </si>
  <si>
    <t>WKa</t>
  </si>
  <si>
    <t>Wko</t>
  </si>
  <si>
    <t>Wlz</t>
  </si>
  <si>
    <t>Wml</t>
  </si>
  <si>
    <t>Wmo</t>
  </si>
  <si>
    <t>WNVZ</t>
  </si>
  <si>
    <t>WW</t>
  </si>
  <si>
    <t>WWB</t>
  </si>
  <si>
    <t>Zvw</t>
  </si>
  <si>
    <t>Algemene nabestaandenwet</t>
  </si>
  <si>
    <t>Arbeidsongeschiktheid</t>
  </si>
  <si>
    <t>Arbeidsongeschiktheidsfonds</t>
  </si>
  <si>
    <t>Arbeidsongeschiktheidskas</t>
  </si>
  <si>
    <t>Algemene Ouderdomswet</t>
  </si>
  <si>
    <t>Algemene Wet Bijzondere Ziektekosten; vervallen en per 1-1-2015 vervangen door Wlz</t>
  </si>
  <si>
    <t>Algemeen Werkloosheidsfonds</t>
  </si>
  <si>
    <t>Bruto binnenlands product</t>
  </si>
  <si>
    <t>Collectieve arbeidsovereenkomst</t>
  </si>
  <si>
    <t>Centraal Bureau voor de Statistiek</t>
  </si>
  <si>
    <t>Centraal Economisch Plan</t>
  </si>
  <si>
    <t>Centraal Planbureau</t>
  </si>
  <si>
    <t>Consumentenprijsindex</t>
  </si>
  <si>
    <t>De Nederlandsche Bank</t>
  </si>
  <si>
    <t>Dutch Treasury Certificates (schatkistpapier)</t>
  </si>
  <si>
    <t>Enquête Beroepsbevolking</t>
  </si>
  <si>
    <t>Europese Commissie</t>
  </si>
  <si>
    <t>Economische en Monetaire Unie</t>
  </si>
  <si>
    <t>Europese Unie</t>
  </si>
  <si>
    <t>Harmonised Index of Consumer Prices; de geharmoniseerde consumentprijsindex</t>
  </si>
  <si>
    <t>Prijsindex bruto overheidsinvesteringen</t>
  </si>
  <si>
    <t>International Labour Organization</t>
  </si>
  <si>
    <t>Prijsindex materiële overheidsconsumptie</t>
  </si>
  <si>
    <t>Wet inkomensvoorziening oudere en gedeeltelijk arbeidsongeschikte werkloze werknemers</t>
  </si>
  <si>
    <t>Wet inkomensvoorziening oudere en gedeeltelijk arbeidsongeschikte gewezen zelfstandigen</t>
  </si>
  <si>
    <t>Macro Economische Verkenning</t>
  </si>
  <si>
    <t>Miljard</t>
  </si>
  <si>
    <t>Nederlandse Zorgautoriteit</t>
  </si>
  <si>
    <t>Research and Development</t>
  </si>
  <si>
    <t>Uitvoeringsfonds voor de overheid</t>
  </si>
  <si>
    <t>Universal Mobile Telecommunications Systems</t>
  </si>
  <si>
    <t>Uitvoeringsinstituut Werknemersverzekeringen</t>
  </si>
  <si>
    <t>Vennootschapsbelasting</t>
  </si>
  <si>
    <t>Wet arbeidsongeschiktheidsvoorziening jonggehandicapten</t>
  </si>
  <si>
    <t>Wet op de arbeidsongeschiktheidsverzekering</t>
  </si>
  <si>
    <t>Werkhervattingskas</t>
  </si>
  <si>
    <t>Wet werk en inkomen naar arbeidsvermogen</t>
  </si>
  <si>
    <t>Wet Ketenaansprakelijkheid</t>
  </si>
  <si>
    <t>Wet kinderopvang</t>
  </si>
  <si>
    <t>Wet langdurige zorg</t>
  </si>
  <si>
    <t>Wettelijk minimumloon</t>
  </si>
  <si>
    <t>Wet maatschappelijke ondersteuning</t>
  </si>
  <si>
    <t>Werknemersverzekeringen</t>
  </si>
  <si>
    <t>Werkloosheidswet</t>
  </si>
  <si>
    <t>Wet werk en bijstand</t>
  </si>
  <si>
    <t>Zorgverzekeringswet</t>
  </si>
  <si>
    <t>Bijlage_01_CEP24_Kerngegevens voor Nederland, 1970-2028</t>
  </si>
  <si>
    <t>mutaties per jaar in %</t>
  </si>
  <si>
    <t>Internationale economie</t>
  </si>
  <si>
    <t>Relevant wereldhandelsvolume goederen en diensten</t>
  </si>
  <si>
    <t>Concurrentenprijs (a)</t>
  </si>
  <si>
    <t>Olieprijs (niveau in dollars per vat)</t>
  </si>
  <si>
    <t>Eurokoers (niveau in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</si>
  <si>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</si>
  <si>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</si>
  <si>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</si>
  <si>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</si>
  <si>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</si>
  <si>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</si>
  <si>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</si>
  <si>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</si>
  <si>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Prijzen lonen, koopkracht en armoede</t>
  </si>
  <si>
    <t>Prijs bruto binnenlands product</t>
  </si>
  <si>
    <t>Uitvoerprijs goederen en diensten</t>
  </si>
  <si>
    <t>Invoerprijs  goederen en diensten</t>
  </si>
  <si>
    <t>Inflatie, nationale consumentenprijsindex (cpi)</t>
  </si>
  <si>
    <t>Alternatieve cpi (koopkracht- en armoedecijfers) (c)</t>
  </si>
  <si>
    <t>Inflatie (geharmoniseerde consumentenprijsindex (hicp))</t>
  </si>
  <si>
    <t>Loonvoet bedrijven (per uur) (d)</t>
  </si>
  <si>
    <t>Cao-loon bedrijven</t>
  </si>
  <si>
    <t>Koopkracht ;statisch ; mediaan alle huishoudens (e)</t>
  </si>
  <si>
    <t>Personen in armoede (niveau in %) (e,f)</t>
  </si>
  <si>
    <t>Arbeidsmarkt (g)</t>
  </si>
  <si>
    <t>Beroepsbevolking</t>
  </si>
  <si>
    <t>Werkzame beroepsbevolking</t>
  </si>
  <si>
    <t>Werkloze beroepsbevolking (in duizenden personen)</t>
  </si>
  <si>
    <t>Werkloze beroepsbevolking (niveau in % beroepsbevolking)</t>
  </si>
  <si>
    <t>Werkgelegenheid (in uren)</t>
  </si>
  <si>
    <t>Overig</t>
  </si>
  <si>
    <t>Arbeidsinkomensquote bedrijven (niveau in %)</t>
  </si>
  <si>
    <t>Arbeidsproductiviteit bedrijven (per uur)</t>
  </si>
  <si>
    <t>Individuele spaarquote (in % beschikbaar inkomen) (d)</t>
  </si>
  <si>
    <t>Saldo lopende rekening (niveau in % bbp)</t>
  </si>
  <si>
    <t>niveau in % bbp</t>
  </si>
  <si>
    <t>Collectieve sector</t>
  </si>
  <si>
    <t>EMU-saldo (i)</t>
  </si>
  <si>
    <t>EMU-schuld (ultimo jaar)</t>
  </si>
  <si>
    <t>Collectieve lasten (j)</t>
  </si>
  <si>
    <t>Bruto collectieve uitgaven (i, j)</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</si>
  <si>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</si>
  <si>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</si>
  <si>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(c) Bij de alternatieve cpi wordt rekening gehouden met prijzen van zowel nieuwe als bestaande energiecontracten. Zie par. 1.4 van het 'Centraal-Economisch-Plan-CEP-2023-Verdieping' (link) voor meer toelichting op de alternatieve cpi-reeks en zie CBS  (link).</t>
  </si>
  <si>
    <t>(d) De loonkostensubsidie NOW, en de continuïteitsbijdrage in de zorg, hebben een opwaarts effect op de loonvoetmutatie bedrijven in 2020 van 3,3%-punt en een neerwaarts effect van 1,6%-punt in 2021 en 2022.</t>
  </si>
  <si>
    <t>(e) Bij de mediane koopkrachtcijfers en de personen in armoede is rekening gehouden met de alternatieve cpi.</t>
  </si>
  <si>
    <t>(f)  De ratio van het aantal personen in huishoudens onder de armoedegrens en het totaal aantal personen. Het niet-veel-maar-toereikend criterium van het Sociaal en Cultureel Planbureau is als armoedegrens gehanteerd.</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</si>
  <si>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</si>
  <si>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(h) Niveau; beschikbaar gezinsinkomen is inclusief collectieve besparingen.</t>
  </si>
  <si>
    <t>(i) In 1995 zijn de jaarlijkse subsidies aan de woningcorporaties afgekocht voor 4,9% bbp. In 2000 en 2013 inclusief opbrengst UMTS-veiling van respectievelijk 0,7% bbp en 0,6% bbp.</t>
  </si>
  <si>
    <t>(j) Vanaf 2006 komen zowel de collectieve uitgaven als de collectieve lasten hoger uit als gevolg van de invoering van de Zvw (verschil in 2006 1,5% bbp).</t>
  </si>
  <si>
    <t>na revisie</t>
  </si>
  <si>
    <t>Bijlage_02_CEP24 Aanvullende kerngegevens Nederland, 1970-2028</t>
  </si>
  <si>
    <t>Investeringen en uitvoer</t>
  </si>
  <si>
    <t>Bruto investeringen bedrijvensector (exclusief woningen) (a)</t>
  </si>
  <si>
    <t>Investeringen bedrijven in woningen</t>
  </si>
  <si>
    <t>Uitvoer van binnenslands geproduceerde goederen en diensten (exclusief energie)</t>
  </si>
  <si>
    <t>Wederuitvoer (exclusief energie)</t>
  </si>
  <si>
    <t>Prijzen ; overheid ; afgeleide cpi en cao-loon marktsector</t>
  </si>
  <si>
    <t>Uitvoerprijs goederen en diensten (excl. energie)</t>
  </si>
  <si>
    <t>Afgeleide nationale consumentenprijsindex (cpi)</t>
  </si>
  <si>
    <t>Loonvoet sector overheid (b)</t>
  </si>
  <si>
    <t>Prijs overheidsconsumptie: beloning werknemers (b)</t>
  </si>
  <si>
    <t>Prijs materiële overheidsconsumptie (imoc)</t>
  </si>
  <si>
    <t>Prijs intermediair verbruik overheid</t>
  </si>
  <si>
    <t>Prijs bruto overheidsinvesteringen (iboi)</t>
  </si>
  <si>
    <t>Prijs nationale bestedingen</t>
  </si>
  <si>
    <t>Prijs toegevoegde waarde bedrijven</t>
  </si>
  <si>
    <t>Cao-loon marktsector</t>
  </si>
  <si>
    <t>niveaus</t>
  </si>
  <si>
    <t>Diverse kerngegevens</t>
  </si>
  <si>
    <t>Bruto binnenlands product (bbp in miljarden euro's)</t>
  </si>
  <si>
    <t>Kinderen in armoede (%) (e)</t>
  </si>
  <si>
    <t>Bevolking (in duizenden personen)</t>
  </si>
  <si>
    <t>Beroepsbevolking (in duizenden personen) (d)</t>
  </si>
  <si>
    <t>Bruto modaal inkomen (euro per jaar) (c)</t>
  </si>
  <si>
    <t>EMU-saldo structureel (EC-methode ; % bbp)</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</si>
  <si>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</si>
  <si>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(b) De sluiting van delen van de overheid, in combinatie met doorbetaling van salarissen, en de loonkostensubsidie NOW hebben een opwaarts effect op de mutatie in 2020 van 0,2%-punt. In 2021 en 2022 is er een neerwaarts effect van 0,1%-punt.</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</si>
  <si>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</si>
  <si>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(d) Het CBS heeft de peiling van de beroepsbevolking herzien. De revisie veroorzaakt een niveaushift. De ontwikkeling over de tijd verandert nagenoeg niet. De gereviseerde CBS-reeksen gaan terug tot en met 2003. Cijfers van vóór 2003 zijn extrapolaties door het CPB.</t>
  </si>
  <si>
    <t>(e) Bij de cijfers van kinderen in armoede is rekening gehouden met de alternatieve cpi. De ratio van het aantal kinderen in huishoudens onder de armoedegrens en het totaal aantal kinderen. Het niet-veel-maar-toereikend criterium van het Sociaal en Cultureel Planbureau is als armoedegrens gehanteerd.</t>
  </si>
  <si>
    <t>Bijlage_03_CEP24 Kerngegevens wereldeconomie en externe data voor Nederland, 1970-2028</t>
  </si>
  <si>
    <t>Kerngegevens wereldeconomie</t>
  </si>
  <si>
    <t>Bbp volume</t>
  </si>
  <si>
    <t>Wereld</t>
  </si>
  <si>
    <t>Wereldhandelsvolume</t>
  </si>
  <si>
    <t>Inflatie Eurozone (hicp)</t>
  </si>
  <si>
    <t>Externe data voor Nederland</t>
  </si>
  <si>
    <t>Relevante wereldhandel goederen en diensten</t>
  </si>
  <si>
    <t>Eurokoers (dollar per euro)</t>
  </si>
  <si>
    <t>Olieprijs (dollar per barrel)</t>
  </si>
  <si>
    <t>Korte rente</t>
  </si>
  <si>
    <t>Verenigde Staten</t>
  </si>
  <si>
    <t>Eurogebied (b)</t>
  </si>
  <si>
    <t>Lange rente</t>
  </si>
  <si>
    <t>Duitsland</t>
  </si>
  <si>
    <t>(a) goederen en diensten exclusief  grond- en brandstoffen</t>
  </si>
  <si>
    <t>(b) Duitsland tot 1999</t>
  </si>
  <si>
    <t>.</t>
  </si>
  <si>
    <t>vóór revisie</t>
  </si>
  <si>
    <t>Bijlage_04_1_CEP24 Middelen en bestedingen 2022 (mld euro ; mutaties per jaar in %)</t>
  </si>
  <si>
    <t>Beloning werknemers (uren)</t>
  </si>
  <si>
    <t>Exploitatieoverschot (netto)</t>
  </si>
  <si>
    <t>Afschrijvingen</t>
  </si>
  <si>
    <t>Saldo belastingen en subsidies</t>
  </si>
  <si>
    <t>Bruto binnenlands product marktprijzen</t>
  </si>
  <si>
    <t>Invoer goederen en diensten</t>
  </si>
  <si>
    <t>Totaal middelen</t>
  </si>
  <si>
    <t>Bet. primaire inkomens</t>
  </si>
  <si>
    <t>Bet. Inkomensoverdrachten</t>
  </si>
  <si>
    <t>Saldo lop.transact.buitenland</t>
  </si>
  <si>
    <t>Totaal</t>
  </si>
  <si>
    <t>Waarde</t>
  </si>
  <si>
    <t>in prijzen</t>
  </si>
  <si>
    <t>Volume-</t>
  </si>
  <si>
    <t>mutatie</t>
  </si>
  <si>
    <t>Volume</t>
  </si>
  <si>
    <t>Prijs-</t>
  </si>
  <si>
    <t>Consumptieve bestedingen</t>
  </si>
  <si>
    <t>Huishoudens</t>
  </si>
  <si>
    <t>Overheid</t>
  </si>
  <si>
    <t>Investeringen vaste activa</t>
  </si>
  <si>
    <t>Veranderingen voorraden</t>
  </si>
  <si>
    <t>Nationale Bestedingen</t>
  </si>
  <si>
    <t>Uitvoer goederen en diensten</t>
  </si>
  <si>
    <t>Totaal bestedingen</t>
  </si>
  <si>
    <t>Uitvoersaldo</t>
  </si>
  <si>
    <t>Ontvangen primaire inkomens</t>
  </si>
  <si>
    <t>Ontvangen inkomensoverdrachten</t>
  </si>
  <si>
    <t>Bijlage_04_2_CEP24 Middelen en bestedingen 2023 (mld euro ; mutaties per jaar in %)</t>
  </si>
  <si>
    <t>Bijlage_04_3_CEP24 Middelen en bestedingen 2024 (mld euro ; mutaties per jaar in %)</t>
  </si>
  <si>
    <t>Bijlage_04_4_CEP24 Middelen en bestedingen 2025 (mld euro ; mutaties per jaar in %)</t>
  </si>
  <si>
    <t>Bijlage_04_5_CEP24 Middelen en bestedingen 2026 (mld euro ; mutaties per jaar in %)</t>
  </si>
  <si>
    <t>Bijlage_04_6_CEP24 Middelen en bestedingen 2027 (mld euro ; mutaties per jaar in %)</t>
  </si>
  <si>
    <t>Bijlage_04_7_CEP24 Middelen en bestedingen 2028 (mld euro ; mutaties per jaar in %)</t>
  </si>
  <si>
    <t>Bijlage_05_CEP24 Middelen en Bestedingen, mutaties, 1970-2028</t>
  </si>
  <si>
    <t>Volumina</t>
  </si>
  <si>
    <t>Beloning werknemers</t>
  </si>
  <si>
    <t>Invoer (a)</t>
  </si>
  <si>
    <t>Investeringen vaste activa (a)</t>
  </si>
  <si>
    <t>Uitvoer</t>
  </si>
  <si>
    <t>Overheidsbestedingen</t>
  </si>
  <si>
    <t>Prijzen</t>
  </si>
  <si>
    <t>Invoer</t>
  </si>
  <si>
    <t>Bijlage_06_CEP24 Middelen en Bestedingen, niveaus in lopende prijzen, 1970-2028</t>
  </si>
  <si>
    <t>mld euro's in lopende prijzen</t>
  </si>
  <si>
    <t>Totale middelen</t>
  </si>
  <si>
    <t>Totale bestedingen</t>
  </si>
  <si>
    <t>Saldo primaire inkomens</t>
  </si>
  <si>
    <t>Saldo secundaire inkomensoverdrachten</t>
  </si>
  <si>
    <t>Saldo lopende rekening betalingsbalans</t>
  </si>
  <si>
    <t>Bijlage_07_CEP24 Consumptie en inkomen van huishoudens en investeringen, 1970-2028</t>
  </si>
  <si>
    <t>volumemutaties per jaar in %</t>
  </si>
  <si>
    <t>Totale consumptie huishoudens</t>
  </si>
  <si>
    <t>Reëel beschikbaar huishoudinkomen</t>
  </si>
  <si>
    <t>% beschikbaar huishoudinkomen (a)</t>
  </si>
  <si>
    <t>Besparingen</t>
  </si>
  <si>
    <t>Individueel</t>
  </si>
  <si>
    <t>Collectief (b)</t>
  </si>
  <si>
    <t>Investeringen (c)</t>
  </si>
  <si>
    <t>Investeringen bedrijven in overige vaste activa</t>
  </si>
  <si>
    <t>niveaus in %</t>
  </si>
  <si>
    <t>Investeringsquote (c,d)</t>
  </si>
  <si>
    <t>(a) Inclusief collectieve besparingen.</t>
  </si>
  <si>
    <t>(b) Saldo pensioenpremies en pensioenuitkeringen.</t>
  </si>
  <si>
    <t>(c)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</si>
  <si>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(d) Investeringen door bedrijven in procenten van de bruto toegevoegde waarde (in basisprijzen) van bedrijven.</t>
  </si>
  <si>
    <t>Bijlage_08_CEP24 Nederlandse invoer en uitvoer 1970-2028 (e f)</t>
  </si>
  <si>
    <t>Invoervolume</t>
  </si>
  <si>
    <t>Goederen en diensten</t>
  </si>
  <si>
    <t>Invoer goederen en diensten exclusief energie</t>
  </si>
  <si>
    <t>Uitvoervolume</t>
  </si>
  <si>
    <t>Uitvoer goederen en diensten exclusief energie</t>
  </si>
  <si>
    <t>Handelsprestatie (a)</t>
  </si>
  <si>
    <t>Marktprestatie (b)</t>
  </si>
  <si>
    <t>Prijsontwikkeling</t>
  </si>
  <si>
    <t>Concurrentenprijs (c)</t>
  </si>
  <si>
    <t>Prijsconcurrentiepositie (d)</t>
  </si>
  <si>
    <t>Saldo lopende rekening (% bbp)</t>
  </si>
  <si>
    <t>(a) Uitvoervolume goederen en diensten minus relevant wereldhandelsvolume goederen en diensten.</t>
  </si>
  <si>
    <t>(b) Binnenslands geproduceerde uitvoervolume goederen en diensten minus relevant wereldhandelsvolume goederen en diensten.</t>
  </si>
  <si>
    <t>(c) Goederen en diensten, exclusief grond- en brandstoffen.</t>
  </si>
  <si>
    <t>(d) Concurrentenprijs minus uitvoerprijs goederen en diensten exclusief energie.</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</si>
  <si>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</si>
  <si>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</si>
  <si>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Prijsindices</t>
  </si>
  <si>
    <t>Consumptieprijs (nationale rekeningen)</t>
  </si>
  <si>
    <t>Nationale consumentenprijsindex (cpi)</t>
  </si>
  <si>
    <t>Alternatieve cpi (koopkracht- en armoedecijfers) (a)</t>
  </si>
  <si>
    <t>Loonvoet marktsector (b)</t>
  </si>
  <si>
    <t>Cao-loon (inclusief overloop)</t>
  </si>
  <si>
    <t>Incidenteel</t>
  </si>
  <si>
    <t>Brutoloon</t>
  </si>
  <si>
    <t>Sociale lasten werkgevers</t>
  </si>
  <si>
    <t>Loonvoet marktsector (c)</t>
  </si>
  <si>
    <t>Loonvoet bedrijven (d)</t>
  </si>
  <si>
    <t>De koppeling</t>
  </si>
  <si>
    <t>Cao-loon (e)</t>
  </si>
  <si>
    <t>Bruto minimumloon</t>
  </si>
  <si>
    <t>Netto minimumuitkering</t>
  </si>
  <si>
    <t>(a) Bij de alternatieve cpi wordt rekening gehouden met prijzen van zowel nieuwe als bestaande energiecontracten. Zie par. 1.4 van het 'Centraal-Economisch-Plan-CEP-2023-Verdieping' (link) voor meer toelichting op de alternatieve cpi-reeks en zie CBS  (link).</t>
  </si>
  <si>
    <t>(b) Marktsector betreft bedrijven exclusief zorg.</t>
  </si>
  <si>
    <t>(c) De loonkostensubsidie NOW heeft een opwaarts effect op de loonvoetmutatie marktsector in 2020 van 3,7%-punt en een neerwaarts effect van 1,8%-punt in 2021 en 2022.</t>
  </si>
  <si>
    <t>(d) De loonkostensubsidie NOW, en de continuïteitsbijdrage in de zorg, hebben een opwaarts effect op de loonvoetmutatie bedrijven in 2020 van 3,3%-punt en een neerwaarts effect van 1,6%-punt in 2021 en 2022,</t>
  </si>
  <si>
    <t>(e) Tot en met 1991: cao-loon particuliere bedrijven; daarna gewogen cao-loon bedrijven en overheid volgens WKa.</t>
  </si>
  <si>
    <t>Bijlage_10_CEP24 Kerngegevens arbeidsmarkt (a e), 1970-2028</t>
  </si>
  <si>
    <t>niveaus in duizenden personen</t>
  </si>
  <si>
    <t>(Beroeps)bevolking en arbeidsaanbod (b)</t>
  </si>
  <si>
    <t>Bevolking (c)</t>
  </si>
  <si>
    <t>Bevolking 15-74 jaar en niet-institutioneel</t>
  </si>
  <si>
    <t>w.v. beroepsbevolking 15-74 jaar</t>
  </si>
  <si>
    <t>Arbeidsaanbod (d)</t>
  </si>
  <si>
    <t>Werkgelegenheid</t>
  </si>
  <si>
    <t>Werkzame personen</t>
  </si>
  <si>
    <t>w.v. loontrekkers</t>
  </si>
  <si>
    <t>w.v. overheid</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</si>
  <si>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</si>
  <si>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</si>
  <si>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</si>
  <si>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</si>
  <si>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</si>
  <si>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</si>
  <si>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</si>
  <si>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</si>
  <si>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</si>
  <si>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</si>
  <si>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</si>
  <si>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</si>
  <si>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Bijlage_11_CEP24 Kerngegevens collectieve financiën, naar functie, 1970-2028</t>
  </si>
  <si>
    <t>% bbp</t>
  </si>
  <si>
    <t>Openbaar bestuur</t>
  </si>
  <si>
    <t>Veiligheid</t>
  </si>
  <si>
    <t>Defensie</t>
  </si>
  <si>
    <t>Infrastructuur</t>
  </si>
  <si>
    <t>Onderwijs</t>
  </si>
  <si>
    <t>Zorg (b)</t>
  </si>
  <si>
    <t>w.v. AWBZ/Wlz</t>
  </si>
  <si>
    <t>Sociale zekerheid</t>
  </si>
  <si>
    <t>w.v. AOW/Anw</t>
  </si>
  <si>
    <t>Overdrachten aan bedrijven (b)</t>
  </si>
  <si>
    <t>Internationale samenwerking</t>
  </si>
  <si>
    <t>Rente</t>
  </si>
  <si>
    <t>Bruto collectieve uitgaven (b)(c)</t>
  </si>
  <si>
    <t>Niet-belastingmiddelen</t>
  </si>
  <si>
    <t>w.v. materiële verkopen</t>
  </si>
  <si>
    <t>Netto collectieve uitgaven (b)(c)</t>
  </si>
  <si>
    <t>Collectieve lasten (b)</t>
  </si>
  <si>
    <t>w.v. belastingen</t>
  </si>
  <si>
    <t>EMU-saldo en schuld</t>
  </si>
  <si>
    <t>EMU-saldo collectieve sector (b)(e)</t>
  </si>
  <si>
    <t>w.v. centrale overheid (b)(e)</t>
  </si>
  <si>
    <t>EMU-saldo structureel (EC-methode)</t>
  </si>
  <si>
    <t>EMU-schuld collectieve sector</t>
  </si>
  <si>
    <t>volumemutaties in %</t>
  </si>
  <si>
    <t>Collectieve zorg (c)</t>
  </si>
  <si>
    <t>Overdrachten aan bedrijven</t>
  </si>
  <si>
    <t>Netto collectieve uitgaven (c)</t>
  </si>
  <si>
    <t>prijsmutaties in %</t>
  </si>
  <si>
    <t>Diversen</t>
  </si>
  <si>
    <t>Loonvoet sector overheid</t>
  </si>
  <si>
    <t>Prijs overheidsconsumptie, beloning werknemers</t>
  </si>
  <si>
    <t>Prijs netto materiële overheidsconsumptie (imoc)</t>
  </si>
  <si>
    <t>Werkgelegenheid sector overheid (% totaal)</t>
  </si>
  <si>
    <t>Werkgelegenheid bedrijfstak zorg (% totaal)</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</si>
  <si>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</si>
  <si>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</si>
  <si>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</si>
  <si>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(d) De cijfers van de gasbaten zijn van 2001 t/m 2021 zijn gebaseerd op Statline, de publicatiedatabase van het CBS, en zijn inclusief de vennootschapsbelasting (vpb) betaald op gas. De gasbaten vanaf 2022 zijn exclusief de vpb.</t>
  </si>
  <si>
    <t>(e) In 2000 en 2013 inclusief opbrengst UMTS-veiling van respectievelijk 0,7% bbp en 0,6% bbp.</t>
  </si>
  <si>
    <t>Bijlage_12_CEP24 Kerngegevens collectieve sector, uitgaven en inkomsten, 1970-2028</t>
  </si>
  <si>
    <t>Collectieve uitgaven</t>
  </si>
  <si>
    <t>Directe bestedingen</t>
  </si>
  <si>
    <t>w.v. beloning werknemers</t>
  </si>
  <si>
    <t>Overdrachten in geld</t>
  </si>
  <si>
    <t>w.v. subsidies (inclusief EU)</t>
  </si>
  <si>
    <t>Bruto collectieve uitgaven (a)(b)</t>
  </si>
  <si>
    <t>Netto collectieve uitgaven (a)</t>
  </si>
  <si>
    <t>Collectieve lasten</t>
  </si>
  <si>
    <t>EMU-saldo collectieve sector (a)(d)</t>
  </si>
  <si>
    <t>w.v. rijk (a)(d)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</si>
  <si>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</si>
  <si>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</si>
  <si>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</si>
  <si>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</si>
  <si>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</si>
  <si>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</si>
  <si>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(b) In 2006 komen zowel de collectieve uitgaven als de collectieve lasten 1,5% bbp hoger uit als gevolg van de invoering van de Zvw.</t>
  </si>
  <si>
    <t>(c) De cijfers van de gasbaten zijn van 2001 t/m 2021 zijn gebaseerd op Statline, de publicatiedatabase van het CBS, en zijn inclusief de vennootschapsbelasting (vpb) betaald op gas. De gasbaten vanaf 2022 zijn exclusief de vpb.</t>
  </si>
  <si>
    <t>(d) In 2000 en 2013 inclusief opbrengst UMTS-veiling van respectievelijk 0,7% bbp en 0,6% bbp.</t>
  </si>
  <si>
    <t>Bijlage_13_CEP24 Belasting- en premieontvangsten  2000-2028</t>
  </si>
  <si>
    <t>niveau in bbp %</t>
  </si>
  <si>
    <t>Loon- en inkomstenheffing</t>
  </si>
  <si>
    <t>Premies werknemersverzekeringen</t>
  </si>
  <si>
    <t>Vennootschapsbelasting (excl. gas)</t>
  </si>
  <si>
    <t>Belasting op productie en invoer</t>
  </si>
  <si>
    <t>Overige belastingen</t>
  </si>
  <si>
    <t>mutatie door effect beleid in % bbp</t>
  </si>
  <si>
    <t>Bijlage_14_CEP24 Beleidsmatige lastenontwikkeling (a)  2018-2028</t>
  </si>
  <si>
    <t>jaar-op-jaar-ontwikkeling in mld euro</t>
  </si>
  <si>
    <t>Totaal beleidsmatige lastenontwikkeling</t>
  </si>
  <si>
    <t>(a) De reeksen zijn teruggelegd tot 2018, voorgaande jaren zijn niet beschikbaar.</t>
  </si>
  <si>
    <t>Bijlage_15_CEP24 Sociale zekerheid, 1970-2028</t>
  </si>
  <si>
    <t>duizenden uitkeringsjaren</t>
  </si>
  <si>
    <t>inactieven/actieven (a)</t>
  </si>
  <si>
    <t>w.v. AOW</t>
  </si>
  <si>
    <t>Arbeidsvolume (duizenden mensjaren, exclusief ziekte &amp; verzuim)</t>
  </si>
  <si>
    <t>i/a-ratio (%)</t>
  </si>
  <si>
    <t>mld euro</t>
  </si>
  <si>
    <t>Awf/Ufo</t>
  </si>
  <si>
    <t>AWBZ/Wlz</t>
  </si>
  <si>
    <t>(b) De vermogenspositie meet het verschil tussen het feitelijke vermogen en het normvermogen per ultimo van het jaar.</t>
  </si>
  <si>
    <t>Bijlage_16_CEP24 Belasting- en premietarieven, 2001-2028</t>
  </si>
  <si>
    <t>in %</t>
  </si>
  <si>
    <t>Tarieven loon- en inkomstenheffing</t>
  </si>
  <si>
    <t>Anw-premie eerste en tweede schijf</t>
  </si>
  <si>
    <t>AWBZ/Wlz-premie eerste en tweede schijf</t>
  </si>
  <si>
    <t>Belastingtarief eerste schijf</t>
  </si>
  <si>
    <t>Belastingtarief tweede schijf</t>
  </si>
  <si>
    <t>Belastingtarief derde schijf</t>
  </si>
  <si>
    <t>Belastingtarief vierde schijf</t>
  </si>
  <si>
    <t>Overige tarieven</t>
  </si>
  <si>
    <t>Aof basispremie werkgever</t>
  </si>
  <si>
    <t>Aok gedifferentieerde premie werkgever</t>
  </si>
  <si>
    <t>Whk premie UWV werkgever</t>
  </si>
  <si>
    <t>Wko premie werkgever (a)</t>
  </si>
  <si>
    <t>WW gemiddelde sectorpremie werkgever</t>
  </si>
  <si>
    <t>WW marginale AWF-premie werkgever (b)</t>
  </si>
  <si>
    <t>WW marginale AWF-premie werknemer (b)</t>
  </si>
  <si>
    <t>Inkomensafhankelijke Zvw-premie</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</si>
  <si>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</si>
  <si>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</si>
  <si>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</si>
  <si>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</si>
  <si>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</si>
  <si>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</si>
  <si>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</si>
  <si>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</si>
  <si>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</si>
  <si>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</si>
  <si>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</si>
  <si>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</si>
  <si>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</si>
  <si>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</si>
  <si>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</si>
  <si>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</si>
  <si>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</si>
  <si>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</si>
  <si>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</si>
  <si>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</si>
  <si>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</si>
  <si>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</si>
  <si>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Nominale zorgpremie per volwassene (c)</t>
  </si>
  <si>
    <t>Standaardpremie Zvw t.b.v. zorgtoeslag</t>
  </si>
  <si>
    <t>(a) De premie Wet Kinderopvang is t/m 2014 een opslag op de wachtgeldpremie, vanaf 2015 een opslag op de Aof-premie.</t>
  </si>
  <si>
    <t>(c) NZa-premie; exclusief gemiddelde eigen betalingen.</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</si>
  <si>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</si>
  <si>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</si>
  <si>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</si>
  <si>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</si>
  <si>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</si>
  <si>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</si>
  <si>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</si>
  <si>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</si>
  <si>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</si>
  <si>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</si>
  <si>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</si>
  <si>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</si>
  <si>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</si>
  <si>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</si>
  <si>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</si>
  <si>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</si>
  <si>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</si>
  <si>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nominaal besteedbaar inkomen in euro</t>
  </si>
  <si>
    <t>5e percentiel (f)</t>
  </si>
  <si>
    <t>25e percentiel</t>
  </si>
  <si>
    <t>mediaan</t>
  </si>
  <si>
    <t>75e percentiel</t>
  </si>
  <si>
    <t>95e percentiel (f)</t>
  </si>
  <si>
    <t>omvang in % totaal (a)</t>
  </si>
  <si>
    <t>Bijlage_18_CEP24 Koopkracht, wig, lonen en sociale lasten, 1970-2028</t>
  </si>
  <si>
    <t>Mediane koopkracht (statisch) (a)</t>
  </si>
  <si>
    <t>1 - 20%-inkomensgroep</t>
  </si>
  <si>
    <t>21 - 40%-inkomensgroep</t>
  </si>
  <si>
    <t>41 - 60%-inkomensgroep</t>
  </si>
  <si>
    <t>61 - 80%-inkomensgroep</t>
  </si>
  <si>
    <t>81 - 100%-inkomensgroep</t>
  </si>
  <si>
    <t>Werkenden</t>
  </si>
  <si>
    <t>Bruto modaal inkomen (euro per jaar) (b)</t>
  </si>
  <si>
    <t>Prijsindex</t>
  </si>
  <si>
    <t>Lonen bedrijven</t>
  </si>
  <si>
    <t>Loonkosten</t>
  </si>
  <si>
    <t>% loonkosten</t>
  </si>
  <si>
    <t>Sociale lasten bedrijven</t>
  </si>
  <si>
    <t>w.v. werkgevers (c)</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</si>
  <si>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</si>
  <si>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</si>
  <si>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</si>
  <si>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</si>
  <si>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</si>
  <si>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</si>
  <si>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</si>
  <si>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</si>
  <si>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</si>
  <si>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(c) Om vergelijkbaarheid met het nieuwe zorgstelsel vanaf 2006 te vergroten zijn de oudere jaren verhoogd met particuliere ziektekostenpremies. Die premies werden indertijd in het brutoloon geboekt.</t>
  </si>
  <si>
    <t>Bijlage_19A_CEP24 Statische koopkrachtontwikkeling, 2023 en 2024</t>
  </si>
  <si>
    <t>Kinderen (e)</t>
  </si>
  <si>
    <t>(a) Statische koopkrachtveranderingen exclusief incidentele inkomensveranderingen.</t>
  </si>
  <si>
    <t>verandering in % (a)</t>
  </si>
  <si>
    <t>Vermogenspositie werknemersfondsen (b, c)</t>
  </si>
  <si>
    <t>Vermogenspositie AWBZ en Zvw (c)</t>
  </si>
  <si>
    <t>(c) De vermogenspositie is afgerond op 0,25 mld</t>
  </si>
  <si>
    <t>AOW-premie eerste en tweede schijf (niet voor aow'ers)</t>
  </si>
  <si>
    <t>Bijlage_17_CEP24 Nominaal besteedbare inkomens, 2024 en 2025</t>
  </si>
  <si>
    <t>1 - 20% (&lt;111% wml)</t>
  </si>
  <si>
    <t>21 - 40% (111-177% wml)</t>
  </si>
  <si>
    <t>41 - 60% (177-272% wml)</t>
  </si>
  <si>
    <t>61 - 80% (272-403% wml)</t>
  </si>
  <si>
    <t>81 - 100% (&gt;403% wml)</t>
  </si>
  <si>
    <t>1 - 20% (&lt;111% minimum wage)</t>
  </si>
  <si>
    <t>21 - 40% (111-176% minimum wage)</t>
  </si>
  <si>
    <t>41 - 60% (176-268% minimum wage)</t>
  </si>
  <si>
    <t>61 - 80% (268-395% minimum wage)</t>
  </si>
  <si>
    <t>81 - 100% (&gt;395% minimum wage)</t>
  </si>
  <si>
    <r>
      <t>(a) Percentage van het totaal aantal huishoudens in 2024</t>
    </r>
    <r>
      <rPr>
        <sz val="8"/>
        <rFont val="Calibri"/>
        <family val="2"/>
        <scheme val="minor"/>
      </rPr>
      <t xml:space="preserve"> en 2025</t>
    </r>
  </si>
  <si>
    <r>
      <t>(b) Bruto inkomen uit arbeid of uitkering op huishoudniveau; het bruto minimumloon (wml) is in 2024</t>
    </r>
    <r>
      <rPr>
        <sz val="8"/>
        <rFont val="Calibri"/>
        <family val="2"/>
        <scheme val="minor"/>
      </rPr>
      <t xml:space="preserve"> Ongeveer 27395  euro. De inkomensgroepen zijn verdeeld in 5 groepen van gelijke grootte in oplopende volgorde van inkomen, ieder 20% van alle huishoudens.</t>
    </r>
  </si>
  <si>
    <t>21 - 40% (111-176% wml)</t>
  </si>
  <si>
    <t>41 - 60% (176-268% wml)</t>
  </si>
  <si>
    <t>61 - 80% (268-395% wml)</t>
  </si>
  <si>
    <t>81 - 100% (&gt;395% wml)</t>
  </si>
  <si>
    <r>
      <t>(b) Bruto inkomen uit arbeid of uitkering op huishoudniveau; het bruto minimumloon (wml) is in 2024</t>
    </r>
    <r>
      <rPr>
        <sz val="8"/>
        <rFont val="Calibri"/>
        <family val="2"/>
        <scheme val="minor"/>
      </rPr>
      <t xml:space="preserve"> ongeveer 27395 euro. De inkomensgroepen zijn verdeeld in 5 groepen van gelijke grootte in oplopende volgorde van inkomen, ieder 20% van alle huishoudens.</t>
    </r>
  </si>
  <si>
    <t>Bijlage_19B_CEP24 Statische koopkrachtontwikkeling, 2022-2025, gemiddeld per jaar</t>
  </si>
  <si>
    <r>
      <t>2022</t>
    </r>
    <r>
      <rPr>
        <b/>
        <sz val="11"/>
        <rFont val="Calibri"/>
        <family val="2"/>
        <scheme val="minor"/>
      </rPr>
      <t>-2025</t>
    </r>
  </si>
  <si>
    <t>1 - 20% (&lt;115% wml)</t>
  </si>
  <si>
    <t>21 - 40% (115-183% wml)</t>
  </si>
  <si>
    <t>41 - 60% (183-280% wml)</t>
  </si>
  <si>
    <t>61 - 80% (280-414% wml)</t>
  </si>
  <si>
    <t>81 - 100% (&gt;414% wml)</t>
  </si>
  <si>
    <r>
      <t>(b) Bruto inkomen uit arbeid of uitkering op huishoudniveau; het bruto minimumloon (wml) is in 2022</t>
    </r>
    <r>
      <rPr>
        <sz val="8"/>
        <rFont val="Calibri"/>
        <family val="2"/>
        <scheme val="minor"/>
      </rPr>
      <t xml:space="preserve"> ongeveer 22558 euro. De inkomensgroepen zijn verdeeld in 5 groepen van gelijke grootte in oplopende volgorde van inkomen, ieder 20% van alle huishoudens.</t>
    </r>
  </si>
  <si>
    <t>Statische koopkrachtontwikkeling, 2022-2025, gemiddeld per jaar</t>
  </si>
  <si>
    <t>De cijfers in de hiernavolgende tabellen sluiten aan bij de Nationale rekeningen van het CBS. De cijfers voor de jaren 1995/96 tot en met 2022 zijn gebaseerd op Tabellensets Nationale rekeningen 2022 zoals die in juni 2023 op Statline zijn gepubliceerd. In deze cijfers is de Nationale rekeningen revisie 2015 verwerkt. Dit is aangevuld met CPB-interpolaties en door het CPB gemaakte inschattingen met behulp van ontwikkelingen en reeksen van vóór de revisie 2015. Alle cijfers van vóór 1995 zijn gebaseerd op CBS-data van vóór de revisie 2015, hierdoor is er sprake van een revisiebreuk in de tijdreeksen. Deze breuk is zichtbaar gemaakt door in de tijdreeksen het jaar 1995 zowel vóór als na revisie op te nemen.</t>
  </si>
  <si>
    <t>Bijlage_09_CEP24 Prijzen, lonen en de koppeling, 1970-2028</t>
  </si>
  <si>
    <t>Bijlagen bij het Centraal Economische Plan (CEP) 2024 ; februari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</si>
</sst>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0"/>
    <numFmt numFmtId="167" formatCode="#,##0.000"/>
    <numFmt numFmtId="168" formatCode="#,##0.0"/>
    <numFmt numFmtId="169" formatCode="#,##0.0000"/>
  </numFmts>
  <fonts count="24" x14ac:knownFonts="1">
    <font>
      <sz val="10"/>
      <name val="Arial"/>
      <family val="2"/>
      <charset val="1"/>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8"/>
      <color rgb="FF000000"/>
      <name val="Calibri"/>
      <family val="2"/>
      <scheme val="minor"/>
    </font>
    <font>
      <sz val="8"/>
      <color rgb="FF000000"/>
      <name val="Calibri"/>
      <family val="2"/>
      <scheme val="minor"/>
    </font>
    <font>
      <sz val="10"/>
      <color rgb="FF000000"/>
      <name val="Arial"/>
    </font>
    <font>
      <b/>
      <sz val="11"/>
      <color rgb="FF000000"/>
      <name val="Calibri"/>
      <family val="2"/>
      <scheme val="minor"/>
    </font>
    <font>
      <sz val="8"/>
      <color rgb="FF000000"/>
      <name val="Arial"/>
      <family val="2"/>
    </font>
    <font>
      <sz val="8"/>
      <color indexed="8"/>
      <name val="Calibri"/>
      <family val="2"/>
      <scheme val="minor"/>
    </font>
    <font>
      <sz val="11"/>
      <color rgb="FF000000"/>
      <name val="Calibri"/>
      <family val="2"/>
      <scheme val="minor"/>
    </font>
    <font>
      <sz val="10"/>
      <color rgb="FF000000"/>
      <name val="Arial"/>
      <family val="2"/>
    </font>
    <font>
      <sz val="10"/>
      <color rgb="FF000000"/>
      <name val="Arial"/>
      <family val="2"/>
    </font>
    <font>
      <b/>
      <sz val="10"/>
      <color rgb="FF000000"/>
      <name val="Arial"/>
      <family val="2"/>
    </font>
    <font>
      <sz val="9"/>
      <color rgb="FF000000"/>
      <name val="Arial"/>
      <family val="2"/>
    </font>
    <font>
      <sz val="8"/>
      <name val="Calibri"/>
      <family val="2"/>
      <scheme val="minor"/>
    </font>
    <font>
      <b/>
      <sz val="11"/>
      <name val="Calibri"/>
      <family val="2"/>
      <scheme val="minor"/>
    </font>
    <font>
      <sz val="10"/>
      <name val="Arial"/>
      <family val="2"/>
      <charset val="1"/>
    </font>
    <font>
      <sz val="11"/>
      <name val="Calibri"/>
      <family val="2"/>
      <scheme val="minor"/>
    </font>
    <font>
      <sz val="10"/>
      <name val="Arial"/>
      <family val="2"/>
    </font>
    <font>
      <sz val="12"/>
      <name val="Arial"/>
      <family val="2"/>
    </font>
  </fonts>
  <fills count="2">
    <fill>
      <patternFill patternType="none"/>
    </fill>
    <fill>
      <patternFill patternType="gray125"/>
    </fill>
  </fills>
  <borders count="5">
    <border>
      <left/>
      <right/>
      <top/>
      <bottom/>
      <diagonal/>
    </border>
    <border>
      <left/>
      <right/>
      <top/>
      <bottom style="thin">
        <color auto="1"/>
      </bottom>
      <diagonal/>
    </border>
    <border>
      <left/>
      <right/>
      <top/>
      <bottom style="thin">
        <color indexed="8"/>
      </bottom>
      <diagonal/>
    </border>
    <border>
      <left/>
      <right/>
      <top style="thin">
        <color auto="1"/>
      </top>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0" fontId="22" fillId="0" borderId="0"/>
    <xf numFmtId="0" fontId="23" fillId="0" borderId="0">
      <alignment vertical="top"/>
    </xf>
    <xf numFmtId="0" fontId="23" fillId="0" borderId="0">
      <alignment vertical="top"/>
    </xf>
    <xf numFmtId="0" fontId="22" fillId="0" borderId="0"/>
    <xf numFmtId="0" fontId="20" fillId="0" borderId="0"/>
    <xf numFmtId="0" fontId="5" fillId="0" borderId="0" applyNumberFormat="0" applyFill="0" applyBorder="0" applyAlignment="0" applyProtection="0"/>
  </cellStyleXfs>
  <cellXfs count="12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4" fillId="0" borderId="0" xfId="0" applyFont="1" applyAlignment="1">
      <alignment wrapText="1"/>
    </xf>
    <xf numFmtId="0" fontId="6" fillId="0" borderId="0" xfId="0" applyFont="1" applyAlignment="1">
      <alignment vertical="center"/>
    </xf>
    <xf numFmtId="0" fontId="7" fillId="0" borderId="0" xfId="0" applyFont="1"/>
    <xf numFmtId="0" fontId="8"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9" fillId="0" borderId="0" xfId="0" applyFont="1"/>
    <xf numFmtId="164" fontId="4" fillId="0" borderId="0" xfId="0" applyNumberFormat="1" applyFont="1"/>
    <xf numFmtId="2" fontId="4" fillId="0" borderId="0" xfId="0" applyNumberFormat="1" applyFont="1"/>
    <xf numFmtId="0" fontId="9" fillId="0" borderId="1" xfId="0" applyFont="1" applyBorder="1"/>
    <xf numFmtId="164" fontId="4" fillId="0" borderId="1" xfId="0" applyNumberFormat="1" applyFont="1" applyBorder="1"/>
    <xf numFmtId="0" fontId="10" fillId="0" borderId="2" xfId="0" applyFont="1" applyBorder="1" applyAlignment="1">
      <alignment horizontal="left" wrapText="1"/>
    </xf>
    <xf numFmtId="1" fontId="4" fillId="0" borderId="0" xfId="0" applyNumberFormat="1" applyFont="1"/>
    <xf numFmtId="0" fontId="4" fillId="0" borderId="0" xfId="0" applyFont="1" applyAlignment="1">
      <alignment horizontal="right"/>
    </xf>
    <xf numFmtId="0" fontId="10" fillId="0" borderId="0" xfId="0" applyFont="1"/>
    <xf numFmtId="0" fontId="4" fillId="0" borderId="1" xfId="0" applyFont="1" applyBorder="1"/>
    <xf numFmtId="164" fontId="7" fillId="0" borderId="0" xfId="0" applyNumberFormat="1" applyFont="1"/>
    <xf numFmtId="0" fontId="10" fillId="0" borderId="0" xfId="0" applyFont="1" applyAlignment="1">
      <alignment horizontal="left"/>
    </xf>
    <xf numFmtId="0" fontId="11" fillId="0" borderId="0" xfId="0" applyFont="1"/>
    <xf numFmtId="0" fontId="12" fillId="0" borderId="0" xfId="0" applyFont="1" applyAlignment="1">
      <alignment horizontal="left"/>
    </xf>
    <xf numFmtId="0" fontId="11" fillId="0" borderId="0" xfId="0" applyFont="1" applyAlignment="1">
      <alignment horizontal="left"/>
    </xf>
    <xf numFmtId="0" fontId="10" fillId="0" borderId="1" xfId="0" applyFont="1" applyBorder="1" applyAlignment="1">
      <alignment horizontal="left" wrapText="1"/>
    </xf>
    <xf numFmtId="0" fontId="13" fillId="0" borderId="0" xfId="0" applyFont="1" applyAlignment="1">
      <alignment horizontal="left"/>
    </xf>
    <xf numFmtId="0" fontId="6" fillId="0" borderId="0" xfId="0" applyFont="1" applyAlignment="1">
      <alignment horizontal="right"/>
    </xf>
    <xf numFmtId="0" fontId="6" fillId="0" borderId="0" xfId="0" applyFont="1" applyAlignment="1">
      <alignment horizontal="left"/>
    </xf>
    <xf numFmtId="164" fontId="6" fillId="0" borderId="0" xfId="0" applyNumberFormat="1" applyFont="1"/>
    <xf numFmtId="165" fontId="4" fillId="0" borderId="0" xfId="0" applyNumberFormat="1" applyFont="1"/>
    <xf numFmtId="0" fontId="6" fillId="0" borderId="1" xfId="0" applyFont="1" applyBorder="1"/>
    <xf numFmtId="2" fontId="9" fillId="0" borderId="0" xfId="0" applyNumberFormat="1" applyFont="1"/>
    <xf numFmtId="0" fontId="4" fillId="0" borderId="1" xfId="0" applyFont="1" applyBorder="1" applyAlignment="1">
      <alignment horizontal="right"/>
    </xf>
    <xf numFmtId="0" fontId="4" fillId="0" borderId="3" xfId="0" applyFont="1" applyBorder="1"/>
    <xf numFmtId="0" fontId="4" fillId="0" borderId="1" xfId="0" applyFont="1" applyBorder="1" applyAlignment="1">
      <alignment horizontal="left"/>
    </xf>
    <xf numFmtId="165" fontId="4" fillId="0" borderId="3" xfId="0" applyNumberFormat="1" applyFont="1" applyBorder="1"/>
    <xf numFmtId="2" fontId="4" fillId="0" borderId="1" xfId="0" applyNumberFormat="1" applyFont="1" applyBorder="1"/>
    <xf numFmtId="0" fontId="9" fillId="0" borderId="0" xfId="0" applyFont="1" applyAlignment="1">
      <alignment horizontal="right"/>
    </xf>
    <xf numFmtId="164" fontId="9" fillId="0" borderId="0" xfId="0" applyNumberFormat="1" applyFont="1"/>
    <xf numFmtId="0" fontId="4" fillId="0" borderId="2" xfId="0" applyFont="1" applyBorder="1"/>
    <xf numFmtId="0" fontId="10" fillId="0" borderId="2" xfId="0" applyFont="1" applyBorder="1" applyAlignment="1">
      <alignment horizontal="left"/>
    </xf>
    <xf numFmtId="166" fontId="4" fillId="0" borderId="0" xfId="0" applyNumberFormat="1" applyFont="1"/>
    <xf numFmtId="0" fontId="14" fillId="0" borderId="0" xfId="0" applyFont="1" applyAlignment="1">
      <alignment horizontal="left"/>
    </xf>
    <xf numFmtId="0" fontId="15" fillId="0" borderId="0" xfId="0" applyFont="1" applyAlignment="1">
      <alignment horizontal="left"/>
    </xf>
    <xf numFmtId="0" fontId="10" fillId="0" borderId="0" xfId="0" applyFont="1" applyAlignment="1">
      <alignment horizontal="right"/>
    </xf>
    <xf numFmtId="0" fontId="14" fillId="0" borderId="0" xfId="0" applyFont="1" applyAlignment="1">
      <alignment horizontal="right"/>
    </xf>
    <xf numFmtId="165" fontId="16" fillId="0" borderId="0" xfId="0" applyNumberFormat="1" applyFont="1"/>
    <xf numFmtId="0" fontId="16" fillId="0" borderId="0" xfId="0" applyFont="1" applyAlignment="1">
      <alignment horizontal="left"/>
    </xf>
    <xf numFmtId="165" fontId="14" fillId="0" borderId="0" xfId="0" applyNumberFormat="1" applyFont="1"/>
    <xf numFmtId="164" fontId="14" fillId="0" borderId="0" xfId="0" applyNumberFormat="1" applyFont="1"/>
    <xf numFmtId="0" fontId="14" fillId="0" borderId="0" xfId="0" applyFont="1"/>
    <xf numFmtId="167" fontId="14" fillId="0" borderId="0" xfId="0" applyNumberFormat="1" applyFont="1"/>
    <xf numFmtId="168" fontId="4" fillId="0" borderId="0" xfId="0" applyNumberFormat="1" applyFont="1"/>
    <xf numFmtId="0" fontId="14" fillId="0" borderId="1" xfId="0" applyFont="1" applyBorder="1"/>
    <xf numFmtId="1" fontId="4" fillId="0" borderId="0" xfId="0" applyNumberFormat="1" applyFont="1" applyAlignment="1">
      <alignment horizontal="right"/>
    </xf>
    <xf numFmtId="0" fontId="17" fillId="0" borderId="0" xfId="0" applyFont="1" applyAlignment="1">
      <alignment horizontal="left"/>
    </xf>
    <xf numFmtId="0" fontId="14" fillId="0" borderId="1" xfId="0" applyFont="1" applyBorder="1" applyAlignment="1">
      <alignment horizontal="left"/>
    </xf>
    <xf numFmtId="164" fontId="2" fillId="0" borderId="0" xfId="0" applyNumberFormat="1" applyFont="1"/>
    <xf numFmtId="0" fontId="10"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1" fontId="4" fillId="0" borderId="0" xfId="0" applyNumberFormat="1" applyFont="1" applyAlignment="1">
      <alignment vertical="top"/>
    </xf>
    <xf numFmtId="1" fontId="4" fillId="0" borderId="0" xfId="0" applyNumberFormat="1" applyFont="1" applyAlignment="1">
      <alignment horizontal="right" vertical="top"/>
    </xf>
    <xf numFmtId="0" fontId="4" fillId="0" borderId="0" xfId="0" applyFont="1" applyAlignment="1">
      <alignment horizontal="left" vertical="top"/>
    </xf>
    <xf numFmtId="169" fontId="4" fillId="0" borderId="0" xfId="0" applyNumberFormat="1" applyFont="1" applyAlignment="1">
      <alignment vertical="top"/>
    </xf>
    <xf numFmtId="168" fontId="4" fillId="0" borderId="0" xfId="0" applyNumberFormat="1" applyFont="1" applyAlignment="1">
      <alignment vertical="top"/>
    </xf>
    <xf numFmtId="164" fontId="4" fillId="0" borderId="0" xfId="0" applyNumberFormat="1" applyFont="1" applyAlignment="1">
      <alignment vertical="top"/>
    </xf>
    <xf numFmtId="164" fontId="4" fillId="0" borderId="0" xfId="0" applyNumberFormat="1" applyFont="1" applyAlignment="1">
      <alignment horizontal="right" vertical="top"/>
    </xf>
    <xf numFmtId="0" fontId="4" fillId="0" borderId="0" xfId="0" applyFont="1" applyAlignment="1">
      <alignment horizontal="right" vertical="top"/>
    </xf>
    <xf numFmtId="12" fontId="4" fillId="0" borderId="0" xfId="0" applyNumberFormat="1" applyFont="1" applyAlignment="1">
      <alignment horizontal="right" vertical="top"/>
    </xf>
    <xf numFmtId="0" fontId="4" fillId="0" borderId="1" xfId="0" applyFont="1" applyBorder="1" applyAlignment="1">
      <alignment vertical="top"/>
    </xf>
    <xf numFmtId="0" fontId="11" fillId="0" borderId="0" xfId="0" applyFont="1" applyAlignment="1">
      <alignment vertical="top" wrapText="1"/>
    </xf>
    <xf numFmtId="0" fontId="7" fillId="0" borderId="0" xfId="0" applyFont="1" applyAlignment="1">
      <alignment vertical="top"/>
    </xf>
    <xf numFmtId="0" fontId="10" fillId="0" borderId="0" xfId="0" applyFont="1" applyAlignment="1">
      <alignment horizontal="left" vertical="top"/>
    </xf>
    <xf numFmtId="0" fontId="10" fillId="0" borderId="1" xfId="0" applyFont="1" applyBorder="1" applyAlignment="1">
      <alignment vertical="top" wrapText="1"/>
    </xf>
    <xf numFmtId="0" fontId="4" fillId="0" borderId="3" xfId="0" applyFont="1" applyBorder="1" applyAlignment="1">
      <alignment horizontal="right" vertical="top"/>
    </xf>
    <xf numFmtId="0" fontId="4" fillId="0" borderId="0" xfId="0" applyFont="1" applyAlignment="1">
      <alignment horizontal="center"/>
    </xf>
    <xf numFmtId="0" fontId="4" fillId="0" borderId="0" xfId="0" applyFont="1" applyAlignment="1">
      <alignment horizontal="center" vertical="top"/>
    </xf>
    <xf numFmtId="2" fontId="4" fillId="0" borderId="0" xfId="0" applyNumberFormat="1" applyFont="1" applyAlignment="1">
      <alignment horizontal="right"/>
    </xf>
    <xf numFmtId="0" fontId="10" fillId="0" borderId="0" xfId="0" applyFont="1" applyAlignment="1">
      <alignment horizontal="left" wrapText="1"/>
    </xf>
    <xf numFmtId="0" fontId="4" fillId="0" borderId="1" xfId="0" applyFont="1" applyBorder="1" applyAlignment="1">
      <alignment horizontal="center" vertical="top"/>
    </xf>
    <xf numFmtId="0" fontId="10" fillId="0" borderId="1" xfId="0" applyFont="1" applyBorder="1"/>
    <xf numFmtId="0" fontId="10" fillId="0" borderId="3" xfId="0" applyFont="1" applyBorder="1" applyAlignment="1">
      <alignment horizontal="right"/>
    </xf>
    <xf numFmtId="0" fontId="4" fillId="0" borderId="1" xfId="0" applyFont="1" applyBorder="1" applyAlignment="1">
      <alignment horizontal="center"/>
    </xf>
    <xf numFmtId="0" fontId="4" fillId="0" borderId="0" xfId="0" applyFont="1" applyAlignment="1">
      <alignment horizontal="left" indent="1"/>
    </xf>
    <xf numFmtId="0" fontId="4" fillId="0" borderId="0" xfId="0" applyFont="1" applyAlignment="1">
      <alignment horizontal="left" indent="2"/>
    </xf>
    <xf numFmtId="164" fontId="4" fillId="0" borderId="0" xfId="0" applyNumberFormat="1" applyFont="1" applyAlignment="1">
      <alignment horizontal="right"/>
    </xf>
    <xf numFmtId="0" fontId="21" fillId="0" borderId="0" xfId="0" applyFont="1"/>
    <xf numFmtId="164" fontId="21" fillId="0" borderId="0" xfId="0" applyNumberFormat="1" applyFont="1"/>
    <xf numFmtId="1" fontId="21" fillId="0" borderId="0" xfId="0" applyNumberFormat="1" applyFont="1"/>
    <xf numFmtId="2" fontId="21" fillId="0" borderId="0" xfId="0" applyNumberFormat="1" applyFont="1"/>
    <xf numFmtId="2" fontId="1" fillId="0" borderId="0" xfId="0" applyNumberFormat="1" applyFont="1"/>
    <xf numFmtId="0" fontId="1" fillId="0" borderId="0" xfId="0" applyFont="1"/>
    <xf numFmtId="1" fontId="1" fillId="0" borderId="0" xfId="0" applyNumberFormat="1" applyFont="1"/>
    <xf numFmtId="164" fontId="1" fillId="0" borderId="0" xfId="0" applyNumberFormat="1" applyFont="1"/>
    <xf numFmtId="0" fontId="4" fillId="0" borderId="0" xfId="0" applyNumberFormat="1" applyFont="1" applyAlignment="1">
      <alignment horizontal="right"/>
    </xf>
    <xf numFmtId="0" fontId="19" fillId="0" borderId="0" xfId="3" applyFont="1" applyAlignment="1">
      <alignment horizontal="left"/>
    </xf>
    <xf numFmtId="1" fontId="1" fillId="0" borderId="4" xfId="0" applyNumberFormat="1" applyFont="1" applyBorder="1"/>
    <xf numFmtId="0" fontId="21" fillId="0" borderId="4" xfId="3" applyFont="1" applyBorder="1"/>
    <xf numFmtId="0" fontId="6" fillId="0" borderId="0" xfId="3" applyFont="1"/>
    <xf numFmtId="2" fontId="21" fillId="0" borderId="0" xfId="0" applyNumberFormat="1" applyFont="1" applyAlignment="1">
      <alignment horizontal="center"/>
    </xf>
    <xf numFmtId="0" fontId="21" fillId="0" borderId="0" xfId="5" applyFont="1" applyAlignment="1"/>
    <xf numFmtId="1" fontId="21" fillId="0" borderId="0" xfId="5" applyNumberFormat="1" applyFont="1" applyAlignment="1"/>
    <xf numFmtId="0" fontId="4" fillId="0" borderId="0" xfId="6" applyFont="1"/>
    <xf numFmtId="164" fontId="21" fillId="0" borderId="0" xfId="5" applyNumberFormat="1" applyFont="1">
      <alignment vertical="top"/>
    </xf>
    <xf numFmtId="164" fontId="21" fillId="0" borderId="0" xfId="5" applyNumberFormat="1" applyFont="1" applyAlignment="1"/>
    <xf numFmtId="0" fontId="21" fillId="0" borderId="1" xfId="3" applyFont="1" applyBorder="1"/>
    <xf numFmtId="0" fontId="1" fillId="0" borderId="1" xfId="0" applyFont="1" applyBorder="1"/>
    <xf numFmtId="0" fontId="6" fillId="0" borderId="0" xfId="3" applyFont="1" applyAlignment="1">
      <alignment vertical="top" wrapText="1"/>
    </xf>
    <xf numFmtId="2" fontId="4" fillId="0" borderId="0" xfId="0" applyNumberFormat="1" applyFont="1" applyAlignment="1">
      <alignment horizontal="center"/>
    </xf>
    <xf numFmtId="0" fontId="6" fillId="0" borderId="0" xfId="0" applyFont="1" applyAlignment="1">
      <alignment vertical="top" wrapText="1"/>
    </xf>
    <xf numFmtId="0" fontId="21" fillId="0" borderId="0" xfId="0" applyNumberFormat="1" applyFont="1"/>
    <xf numFmtId="0" fontId="1" fillId="0" borderId="0" xfId="2" applyFont="1"/>
    <xf numFmtId="0" fontId="6" fillId="0" borderId="0" xfId="0" applyFont="1" applyAlignment="1">
      <alignment horizontal="justify" vertical="center"/>
    </xf>
    <xf numFmtId="0" fontId="21" fillId="0" borderId="0" xfId="0" applyFont="1" applyAlignment="1">
      <alignment vertical="center" wrapText="1"/>
    </xf>
    <xf numFmtId="164" fontId="19" fillId="0" borderId="0" xfId="0" applyNumberFormat="1" applyFont="1" applyAlignment="1">
      <alignment horizontal="center"/>
    </xf>
    <xf numFmtId="0" fontId="21" fillId="0" borderId="1" xfId="0" applyFont="1" applyBorder="1"/>
    <xf numFmtId="0" fontId="18" fillId="0" borderId="0" xfId="0" applyFont="1" applyAlignment="1">
      <alignment horizontal="left"/>
    </xf>
    <xf numFmtId="0" fontId="18" fillId="0" borderId="0" xfId="0" applyFont="1"/>
    <xf numFmtId="0" fontId="8" fillId="0" borderId="0" xfId="0" applyFont="1" applyFill="1" applyAlignment="1">
      <alignment horizontal="left"/>
    </xf>
    <xf numFmtId="0" fontId="18" fillId="0" borderId="0" xfId="0" applyFont="1" applyAlignment="1">
      <alignment vertical="top"/>
    </xf>
  </cellXfs>
  <cellStyles count="9">
    <cellStyle name="Hyperlink 2" xfId="8" xr:uid="{82375144-F48F-45B6-9EE5-BEE02C616C69}"/>
    <cellStyle name="Normal" xfId="0" builtinId="0"/>
    <cellStyle name="Normal 11 8 2 3 2 5 5 2 36 3 8 4 3 2 3 3 8 2 3 2 2 2 2 4 3 2 2 3 2 3 16 2" xfId="1" xr:uid="{86941AB5-7E3D-44DA-AC0C-5A267CC8363A}"/>
    <cellStyle name="Normal 12 2" xfId="3" xr:uid="{09813233-054D-42BC-80F5-DEC0653DB6BD}"/>
    <cellStyle name="Normal 2 10" xfId="6" xr:uid="{C12DF981-D08B-40D4-88C9-C6EF5637C7CE}"/>
    <cellStyle name="Normal 23" xfId="4" xr:uid="{CE364A69-3E09-4B02-95BD-33FE0F3010A2}"/>
    <cellStyle name="Normal 25" xfId="5" xr:uid="{3FB4F400-A6DD-48E9-BAA5-1C85ECD7F3D4}"/>
    <cellStyle name="Standaard 3 3" xfId="2" xr:uid="{E9F5D3E2-2FCD-454B-8334-0BD2A2EC6BA1}"/>
    <cellStyle name="Standaard 7" xfId="7" xr:uid="{22120E94-57F3-451C-8198-DF5105D53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abSelected="1" workbookViewId="0">
      <selection activeCell="B8" sqref="B8"/>
    </sheetView>
  </sheetViews>
  <sheetFormatPr defaultColWidth="11.453125" defaultRowHeight="12.5" x14ac:dyDescent="0.25"/>
  <cols>
    <col min="1" max="1" width="35.7265625" customWidth="1"/>
    <col min="2" max="2" width="80.7265625" customWidth="1"/>
  </cols>
  <sheetData>
    <row r="1" spans="1:2" ht="14.5" x14ac:dyDescent="0.35">
      <c r="A1" s="1" t="s">
        <v>74</v>
      </c>
      <c r="B1" s="2" t="s">
        <v>638</v>
      </c>
    </row>
    <row r="2" spans="1:2" ht="14.5" x14ac:dyDescent="0.35">
      <c r="A2" s="3"/>
      <c r="B2" s="3"/>
    </row>
    <row r="3" spans="1:2" ht="14.5" x14ac:dyDescent="0.35">
      <c r="A3" s="4" t="str">
        <f>HYPERLINK("#'leesmij'!A1", "leesmij")</f>
        <v>leesmij</v>
      </c>
    </row>
    <row r="4" spans="1:2" ht="14.5" x14ac:dyDescent="0.35">
      <c r="A4" s="4" t="str">
        <f>HYPERLINK("#'gebruikte_afkortingen'!A1", "gebruikte_afkortingen")</f>
        <v>gebruikte_afkortingen</v>
      </c>
    </row>
    <row r="6" spans="1:2" ht="14.5" x14ac:dyDescent="0.35">
      <c r="A6" s="4" t="str">
        <f>HYPERLINK("#'Bijlage_Appendix_01'!A1", "Bijlage_01")</f>
        <v>Bijlage_01</v>
      </c>
      <c r="B6" s="1" t="s">
        <v>75</v>
      </c>
    </row>
    <row r="7" spans="1:2" ht="14.5" x14ac:dyDescent="0.35">
      <c r="A7" s="4" t="str">
        <f>HYPERLINK("#'Bijlage_Appendix_02'!A1", "Bijlage_02")</f>
        <v>Bijlage_02</v>
      </c>
      <c r="B7" s="1" t="s">
        <v>76</v>
      </c>
    </row>
    <row r="8" spans="1:2" ht="14.5" x14ac:dyDescent="0.35">
      <c r="A8" s="4" t="str">
        <f>HYPERLINK("#'Bijlage_Appendix_03'!A1", "Bijlage_03")</f>
        <v>Bijlage_03</v>
      </c>
      <c r="B8" s="1" t="s">
        <v>77</v>
      </c>
    </row>
    <row r="9" spans="1:2" ht="14.5" x14ac:dyDescent="0.35">
      <c r="A9" s="4" t="str">
        <f>HYPERLINK("#'Bijlage_Appendix_04_1'!A1", "Bijlage_04_1")</f>
        <v>Bijlage_04_1</v>
      </c>
      <c r="B9" s="1" t="s">
        <v>78</v>
      </c>
    </row>
    <row r="10" spans="1:2" ht="14.5" x14ac:dyDescent="0.35">
      <c r="A10" s="4" t="str">
        <f>HYPERLINK("#'Bijlage_Appendix_04_2'!A1", "Bijlage_04_2")</f>
        <v>Bijlage_04_2</v>
      </c>
      <c r="B10" s="1" t="s">
        <v>79</v>
      </c>
    </row>
    <row r="11" spans="1:2" ht="14.5" x14ac:dyDescent="0.35">
      <c r="A11" s="4" t="str">
        <f>HYPERLINK("#'Bijlage_Appendix_04_3'!A1", "Bijlage_04_3")</f>
        <v>Bijlage_04_3</v>
      </c>
      <c r="B11" s="1" t="s">
        <v>80</v>
      </c>
    </row>
    <row r="12" spans="1:2" ht="14.5" x14ac:dyDescent="0.35">
      <c r="A12" s="4" t="str">
        <f>HYPERLINK("#'Bijlage_Appendix_04_4'!A1", "Bijlage_04_4")</f>
        <v>Bijlage_04_4</v>
      </c>
      <c r="B12" s="1" t="s">
        <v>81</v>
      </c>
    </row>
    <row r="13" spans="1:2" ht="14.5" x14ac:dyDescent="0.35">
      <c r="A13" s="4" t="str">
        <f>HYPERLINK("#'Bijlage_Appendix_04_5'!A1", "Bijlage_04_5")</f>
        <v>Bijlage_04_5</v>
      </c>
      <c r="B13" s="1" t="s">
        <v>82</v>
      </c>
    </row>
    <row r="14" spans="1:2" ht="14.5" x14ac:dyDescent="0.35">
      <c r="A14" s="4" t="str">
        <f>HYPERLINK("#'Bijlage_Appendix_04_6'!A1", "Bijlage_04_6")</f>
        <v>Bijlage_04_6</v>
      </c>
      <c r="B14" s="1" t="s">
        <v>83</v>
      </c>
    </row>
    <row r="15" spans="1:2" ht="14.5" x14ac:dyDescent="0.35">
      <c r="A15" s="4" t="str">
        <f>HYPERLINK("#'Bijlage_Appendix_04_7'!A1", "Bijlage_04_7")</f>
        <v>Bijlage_04_7</v>
      </c>
      <c r="B15" s="1" t="s">
        <v>84</v>
      </c>
    </row>
    <row r="16" spans="1:2" ht="14.5" x14ac:dyDescent="0.35">
      <c r="A16" s="4" t="str">
        <f>HYPERLINK("#'Bijlage_Appendix_05'!A1", "Bijlage_05")</f>
        <v>Bijlage_05</v>
      </c>
      <c r="B16" s="1" t="s">
        <v>85</v>
      </c>
    </row>
    <row r="17" spans="1:2" ht="14.5" x14ac:dyDescent="0.35">
      <c r="A17" s="4" t="str">
        <f>HYPERLINK("#'Bijlage_Appendix_06'!A1", "Bijlage_06")</f>
        <v>Bijlage_06</v>
      </c>
      <c r="B17" s="1" t="s">
        <v>86</v>
      </c>
    </row>
    <row r="18" spans="1:2" ht="14.5" x14ac:dyDescent="0.35">
      <c r="A18" s="4" t="str">
        <f>HYPERLINK("#'Bijlage_Appendix_07'!A1", "Bijlage_07")</f>
        <v>Bijlage_07</v>
      </c>
      <c r="B18" s="1" t="s">
        <v>87</v>
      </c>
    </row>
    <row r="19" spans="1:2" ht="14.5" x14ac:dyDescent="0.35">
      <c r="A19" s="4" t="str">
        <f>HYPERLINK("#'Bijlage_Appendix_08'!A1", "Bijlage_08")</f>
        <v>Bijlage_08</v>
      </c>
      <c r="B19" s="1" t="s">
        <v>88</v>
      </c>
    </row>
    <row r="20" spans="1:2" ht="14.5" x14ac:dyDescent="0.35">
      <c r="A20" s="4" t="str">
        <f>HYPERLINK("#'Bijlage_Appendix_09'!A1", "Bijlage_09")</f>
        <v>Bijlage_09</v>
      </c>
      <c r="B20" s="1" t="s">
        <v>89</v>
      </c>
    </row>
    <row r="21" spans="1:2" ht="14.5" x14ac:dyDescent="0.35">
      <c r="A21" s="4" t="str">
        <f>HYPERLINK("#'Bijlage_Appendix_10'!A1", "Bijlage_10")</f>
        <v>Bijlage_10</v>
      </c>
      <c r="B21" s="1" t="s">
        <v>90</v>
      </c>
    </row>
    <row r="22" spans="1:2" ht="14.5" x14ac:dyDescent="0.35">
      <c r="A22" s="4" t="str">
        <f>HYPERLINK("#'Bijlage_Appendix_11'!A1", "Bijlage_11")</f>
        <v>Bijlage_11</v>
      </c>
      <c r="B22" s="1" t="s">
        <v>91</v>
      </c>
    </row>
    <row r="23" spans="1:2" ht="14.5" x14ac:dyDescent="0.35">
      <c r="A23" s="4" t="str">
        <f>HYPERLINK("#'Bijlage_Appendix_12'!A1", "Bijlage_12")</f>
        <v>Bijlage_12</v>
      </c>
      <c r="B23" s="1" t="s">
        <v>92</v>
      </c>
    </row>
    <row r="24" spans="1:2" ht="14.5" x14ac:dyDescent="0.35">
      <c r="A24" s="4" t="str">
        <f>HYPERLINK("#'Bijlage_Appendix_13'!A1", "Bijlage_13")</f>
        <v>Bijlage_13</v>
      </c>
      <c r="B24" s="1" t="s">
        <v>93</v>
      </c>
    </row>
    <row r="25" spans="1:2" ht="14.5" x14ac:dyDescent="0.35">
      <c r="A25" s="4" t="str">
        <f>HYPERLINK("#'Bijlage_Appendix_14'!A1", "Bijlage_14")</f>
        <v>Bijlage_14</v>
      </c>
      <c r="B25" s="1" t="s">
        <v>94</v>
      </c>
    </row>
    <row r="26" spans="1:2" ht="14.5" x14ac:dyDescent="0.35">
      <c r="A26" s="4" t="str">
        <f>HYPERLINK("#'Bijlage_Appendix_15'!A1", "Bijlage_15")</f>
        <v>Bijlage_15</v>
      </c>
      <c r="B26" s="1" t="s">
        <v>95</v>
      </c>
    </row>
    <row r="27" spans="1:2" ht="14.5" x14ac:dyDescent="0.35">
      <c r="A27" s="4" t="str">
        <f>HYPERLINK("#'Bijlage_Appendix_16'!A1", "Bijlage_16")</f>
        <v>Bijlage_16</v>
      </c>
      <c r="B27" s="1" t="s">
        <v>96</v>
      </c>
    </row>
    <row r="28" spans="1:2" ht="14.5" x14ac:dyDescent="0.35">
      <c r="A28" s="4" t="str">
        <f>HYPERLINK("#'Bijlage_17'!A1", "Bijlage_17")</f>
        <v>Bijlage_17</v>
      </c>
      <c r="B28" s="1" t="s">
        <v>97</v>
      </c>
    </row>
    <row r="29" spans="1:2" ht="14.5" x14ac:dyDescent="0.35">
      <c r="A29" s="4" t="str">
        <f>HYPERLINK("#'Bijlage_Appendix_18'!A1", "Bijlage_18")</f>
        <v>Bijlage_18</v>
      </c>
      <c r="B29" s="1" t="s">
        <v>98</v>
      </c>
    </row>
    <row r="30" spans="1:2" ht="14.5" x14ac:dyDescent="0.35">
      <c r="A30" s="4" t="str">
        <f>HYPERLINK("#'Bijlage_19A'!A1", "Bijlage_19A")</f>
        <v>Bijlage_19A</v>
      </c>
      <c r="B30" s="1" t="s">
        <v>99</v>
      </c>
    </row>
    <row r="31" spans="1:2" ht="14.5" x14ac:dyDescent="0.35">
      <c r="A31" s="4" t="str">
        <f>HYPERLINK("#'Bijlage_19B'!A1", "Bijlage_19B")</f>
        <v>Bijlage_19B</v>
      </c>
      <c r="B31" s="95" t="s">
        <v>635</v>
      </c>
    </row>
  </sheetData>
  <pageMargins left="0.7" right="0.7" top="0.75" bottom="0.75" header="0.3" footer="0.3"/>
  <pageSetup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7" width="32.7265625" customWidth="1"/>
    <col min="8" max="8" width="8.81640625" customWidth="1"/>
    <col min="9" max="9" width="9.81640625" customWidth="1"/>
    <col min="10" max="10" width="8.81640625" customWidth="1"/>
    <col min="11" max="11" width="9.81640625" customWidth="1"/>
    <col min="12" max="12" width="8.81640625" customWidth="1"/>
  </cols>
  <sheetData>
    <row r="1" spans="1:12" ht="15" customHeight="1" x14ac:dyDescent="0.35">
      <c r="A1" s="4" t="s">
        <v>100</v>
      </c>
      <c r="B1" s="40"/>
      <c r="C1" s="40"/>
      <c r="D1" s="40"/>
      <c r="E1" s="40"/>
      <c r="F1" s="40"/>
      <c r="G1" s="40"/>
      <c r="H1" s="40"/>
      <c r="I1" s="40"/>
      <c r="J1" s="40"/>
      <c r="K1" s="40"/>
      <c r="L1" s="40"/>
    </row>
    <row r="2" spans="1:12" ht="45.75" customHeight="1" x14ac:dyDescent="0.35">
      <c r="A2" s="27" t="s">
        <v>328</v>
      </c>
      <c r="B2" s="35"/>
      <c r="C2" s="3"/>
      <c r="D2" s="3"/>
      <c r="E2" s="3"/>
      <c r="F2" s="3"/>
      <c r="G2" s="3"/>
      <c r="H2" s="3"/>
      <c r="I2" s="3"/>
      <c r="J2" s="3"/>
      <c r="K2" s="3"/>
      <c r="L2" s="3"/>
    </row>
    <row r="3" spans="1:12" ht="15" customHeight="1" x14ac:dyDescent="0.35">
      <c r="A3" s="19"/>
      <c r="B3" s="38" t="s">
        <v>309</v>
      </c>
      <c r="C3" s="36" t="s">
        <v>311</v>
      </c>
      <c r="D3" s="36" t="s">
        <v>313</v>
      </c>
      <c r="E3" s="36" t="s">
        <v>314</v>
      </c>
      <c r="F3" s="36" t="s">
        <v>309</v>
      </c>
      <c r="G3" s="36"/>
      <c r="H3" s="38" t="s">
        <v>309</v>
      </c>
      <c r="I3" s="36" t="s">
        <v>311</v>
      </c>
      <c r="J3" s="36" t="s">
        <v>313</v>
      </c>
      <c r="K3" s="36" t="s">
        <v>314</v>
      </c>
      <c r="L3" s="36" t="s">
        <v>309</v>
      </c>
    </row>
    <row r="4" spans="1:12" ht="15" customHeight="1" x14ac:dyDescent="0.35">
      <c r="A4" s="11"/>
      <c r="B4" s="3" t="s">
        <v>310</v>
      </c>
      <c r="C4" s="3" t="s">
        <v>312</v>
      </c>
      <c r="D4" s="3" t="s">
        <v>310</v>
      </c>
      <c r="E4" s="3" t="s">
        <v>312</v>
      </c>
      <c r="F4" s="3" t="s">
        <v>310</v>
      </c>
      <c r="G4" s="3"/>
      <c r="H4" s="3" t="s">
        <v>310</v>
      </c>
      <c r="I4" s="3" t="s">
        <v>312</v>
      </c>
      <c r="J4" s="3" t="s">
        <v>310</v>
      </c>
      <c r="K4" s="3" t="s">
        <v>312</v>
      </c>
      <c r="L4" s="3" t="s">
        <v>310</v>
      </c>
    </row>
    <row r="5" spans="1:12" ht="15" customHeight="1" x14ac:dyDescent="0.35">
      <c r="A5" s="37"/>
      <c r="B5" s="35">
        <v>2024</v>
      </c>
      <c r="C5" s="21"/>
      <c r="D5" s="35">
        <v>2024</v>
      </c>
      <c r="E5" s="21"/>
      <c r="F5" s="35">
        <v>2025</v>
      </c>
      <c r="G5" s="21"/>
      <c r="H5" s="35">
        <v>2024</v>
      </c>
      <c r="I5" s="21"/>
      <c r="J5" s="35">
        <v>2024</v>
      </c>
      <c r="K5" s="21"/>
      <c r="L5" s="35">
        <v>2025</v>
      </c>
    </row>
    <row r="6" spans="1:12" ht="15" customHeight="1" x14ac:dyDescent="0.35">
      <c r="A6" s="11"/>
      <c r="B6" s="32"/>
      <c r="C6" s="3"/>
      <c r="D6" s="3"/>
      <c r="E6" s="3"/>
      <c r="F6" s="3"/>
      <c r="G6" s="3"/>
      <c r="H6" s="3"/>
      <c r="I6" s="3"/>
      <c r="J6" s="3"/>
      <c r="K6" s="3"/>
      <c r="L6" s="3"/>
    </row>
    <row r="7" spans="1:12" ht="15" customHeight="1" x14ac:dyDescent="0.35">
      <c r="A7" s="11" t="s">
        <v>298</v>
      </c>
      <c r="B7" s="13">
        <v>517.1</v>
      </c>
      <c r="C7" s="13">
        <v>0.6</v>
      </c>
      <c r="D7" s="13">
        <v>520.1</v>
      </c>
      <c r="E7" s="13">
        <v>4.2</v>
      </c>
      <c r="F7" s="13">
        <v>541.70000000000005</v>
      </c>
      <c r="G7" s="11" t="s">
        <v>315</v>
      </c>
      <c r="H7" s="13">
        <v>748.3</v>
      </c>
      <c r="I7" s="13">
        <v>1.9</v>
      </c>
      <c r="J7" s="13">
        <v>762.4</v>
      </c>
      <c r="K7" s="13">
        <v>2.2000000000000002</v>
      </c>
      <c r="L7" s="13">
        <v>779.2</v>
      </c>
    </row>
    <row r="8" spans="1:12" ht="15" customHeight="1" x14ac:dyDescent="0.35">
      <c r="A8" s="3" t="s">
        <v>0</v>
      </c>
      <c r="B8" s="13">
        <v>425.7</v>
      </c>
      <c r="C8" s="13">
        <v>0.9</v>
      </c>
      <c r="D8" s="13">
        <v>429.3</v>
      </c>
      <c r="E8" s="13">
        <v>4.0999999999999996</v>
      </c>
      <c r="F8" s="13">
        <v>447</v>
      </c>
      <c r="G8" s="3"/>
      <c r="H8" s="13"/>
      <c r="I8" s="13"/>
      <c r="J8" s="13"/>
      <c r="K8" s="13"/>
      <c r="L8" s="13"/>
    </row>
    <row r="9" spans="1:12" ht="15" customHeight="1" x14ac:dyDescent="0.35">
      <c r="A9" s="3" t="s">
        <v>1</v>
      </c>
      <c r="B9" s="13">
        <v>91.4</v>
      </c>
      <c r="C9" s="13">
        <v>-0.7</v>
      </c>
      <c r="D9" s="13">
        <v>90.8</v>
      </c>
      <c r="E9" s="13">
        <v>4.4000000000000004</v>
      </c>
      <c r="F9" s="13">
        <v>94.7</v>
      </c>
      <c r="G9" s="11" t="s">
        <v>316</v>
      </c>
      <c r="H9" s="13">
        <v>467.4</v>
      </c>
      <c r="I9" s="13">
        <v>2.4</v>
      </c>
      <c r="J9" s="13">
        <v>478.9</v>
      </c>
      <c r="K9" s="13">
        <v>1.8</v>
      </c>
      <c r="L9" s="13">
        <v>487.6</v>
      </c>
    </row>
    <row r="10" spans="1:12" ht="15" customHeight="1" x14ac:dyDescent="0.35">
      <c r="A10" s="3"/>
      <c r="B10" s="13"/>
      <c r="C10" s="13"/>
      <c r="D10" s="13"/>
      <c r="E10" s="13"/>
      <c r="F10" s="13"/>
      <c r="G10" s="3"/>
      <c r="H10" s="13"/>
      <c r="I10" s="13"/>
      <c r="J10" s="13"/>
      <c r="K10" s="13"/>
      <c r="L10" s="13"/>
    </row>
    <row r="11" spans="1:12" ht="15" customHeight="1" x14ac:dyDescent="0.35">
      <c r="A11" s="11" t="s">
        <v>299</v>
      </c>
      <c r="B11" s="13">
        <v>293</v>
      </c>
      <c r="C11" s="13"/>
      <c r="D11" s="13"/>
      <c r="E11" s="13"/>
      <c r="F11" s="13">
        <v>300.10000000000002</v>
      </c>
      <c r="G11" s="11" t="s">
        <v>317</v>
      </c>
      <c r="H11" s="13">
        <v>280.89999999999998</v>
      </c>
      <c r="I11" s="13">
        <v>0.9</v>
      </c>
      <c r="J11" s="13">
        <v>283.5</v>
      </c>
      <c r="K11" s="13">
        <v>2.8</v>
      </c>
      <c r="L11" s="13">
        <v>291.60000000000002</v>
      </c>
    </row>
    <row r="12" spans="1:12" ht="15" customHeight="1" x14ac:dyDescent="0.35">
      <c r="A12" s="3"/>
      <c r="B12" s="13"/>
      <c r="C12" s="13"/>
      <c r="D12" s="13"/>
      <c r="E12" s="13"/>
      <c r="F12" s="13"/>
      <c r="G12" s="11" t="s">
        <v>2</v>
      </c>
      <c r="H12" s="13">
        <v>118.2</v>
      </c>
      <c r="I12" s="13">
        <v>2.6</v>
      </c>
      <c r="J12" s="13">
        <v>121.2</v>
      </c>
      <c r="K12" s="13">
        <v>2.7</v>
      </c>
      <c r="L12" s="13">
        <v>124.5</v>
      </c>
    </row>
    <row r="13" spans="1:12" ht="15" customHeight="1" x14ac:dyDescent="0.35">
      <c r="A13" s="11" t="s">
        <v>300</v>
      </c>
      <c r="B13" s="13">
        <v>173.8</v>
      </c>
      <c r="C13" s="13">
        <v>1.7</v>
      </c>
      <c r="D13" s="13">
        <v>176.7</v>
      </c>
      <c r="E13" s="13">
        <v>2.1</v>
      </c>
      <c r="F13" s="13">
        <v>180.5</v>
      </c>
      <c r="G13" s="11" t="s">
        <v>3</v>
      </c>
      <c r="H13" s="13">
        <v>91.4</v>
      </c>
      <c r="I13" s="13">
        <v>-0.8</v>
      </c>
      <c r="J13" s="13">
        <v>90.7</v>
      </c>
      <c r="K13" s="13">
        <v>4.4000000000000004</v>
      </c>
      <c r="L13" s="13">
        <v>94.7</v>
      </c>
    </row>
    <row r="14" spans="1:12" ht="15" customHeight="1" x14ac:dyDescent="0.35">
      <c r="A14" s="3" t="s">
        <v>0</v>
      </c>
      <c r="B14" s="13">
        <v>142</v>
      </c>
      <c r="C14" s="13">
        <v>1.7</v>
      </c>
      <c r="D14" s="13">
        <v>144.5</v>
      </c>
      <c r="E14" s="13">
        <v>2.2000000000000002</v>
      </c>
      <c r="F14" s="13">
        <v>147.6</v>
      </c>
      <c r="G14" s="11" t="s">
        <v>4</v>
      </c>
      <c r="H14" s="13">
        <v>71.3</v>
      </c>
      <c r="I14" s="13">
        <v>0.5</v>
      </c>
      <c r="J14" s="13">
        <v>71.7</v>
      </c>
      <c r="K14" s="13">
        <v>1</v>
      </c>
      <c r="L14" s="13">
        <v>72.400000000000006</v>
      </c>
    </row>
    <row r="15" spans="1:12" ht="15" customHeight="1" x14ac:dyDescent="0.35">
      <c r="A15" s="3" t="s">
        <v>1</v>
      </c>
      <c r="B15" s="13">
        <v>31.8</v>
      </c>
      <c r="C15" s="13">
        <v>1.3</v>
      </c>
      <c r="D15" s="13">
        <v>32.200000000000003</v>
      </c>
      <c r="E15" s="13">
        <v>2</v>
      </c>
      <c r="F15" s="13">
        <v>32.799999999999997</v>
      </c>
      <c r="G15" s="3"/>
      <c r="H15" s="13"/>
      <c r="I15" s="13"/>
      <c r="J15" s="13"/>
      <c r="K15" s="13"/>
      <c r="L15" s="13"/>
    </row>
    <row r="16" spans="1:12" ht="15" customHeight="1" x14ac:dyDescent="0.35">
      <c r="A16" s="3"/>
      <c r="B16" s="13"/>
      <c r="C16" s="13"/>
      <c r="D16" s="13"/>
      <c r="E16" s="13"/>
      <c r="F16" s="13"/>
      <c r="G16" s="3"/>
      <c r="H16" s="13"/>
      <c r="I16" s="13"/>
      <c r="J16" s="13"/>
      <c r="K16" s="13"/>
      <c r="L16" s="13"/>
    </row>
    <row r="17" spans="1:12" ht="15" customHeight="1" x14ac:dyDescent="0.35">
      <c r="A17" s="3" t="s">
        <v>301</v>
      </c>
      <c r="B17" s="13">
        <v>102.2</v>
      </c>
      <c r="C17" s="13"/>
      <c r="D17" s="13"/>
      <c r="E17" s="13"/>
      <c r="F17" s="13">
        <v>106.8</v>
      </c>
      <c r="G17" s="11" t="s">
        <v>318</v>
      </c>
      <c r="H17" s="13">
        <v>212.5</v>
      </c>
      <c r="I17" s="13">
        <v>2.5</v>
      </c>
      <c r="J17" s="13">
        <v>217.9</v>
      </c>
      <c r="K17" s="13">
        <v>2.1</v>
      </c>
      <c r="L17" s="13">
        <v>222.5</v>
      </c>
    </row>
    <row r="18" spans="1:12" ht="15" customHeight="1" x14ac:dyDescent="0.35">
      <c r="A18" s="11"/>
      <c r="B18" s="13"/>
      <c r="C18" s="13"/>
      <c r="D18" s="13"/>
      <c r="E18" s="13"/>
      <c r="F18" s="13"/>
      <c r="G18" s="11" t="s">
        <v>27</v>
      </c>
      <c r="H18" s="13">
        <v>178.7</v>
      </c>
      <c r="I18" s="13">
        <v>2</v>
      </c>
      <c r="J18" s="13">
        <v>182.2</v>
      </c>
      <c r="K18" s="13">
        <v>2.2000000000000002</v>
      </c>
      <c r="L18" s="13">
        <v>186.1</v>
      </c>
    </row>
    <row r="19" spans="1:12" ht="15" customHeight="1" x14ac:dyDescent="0.35">
      <c r="A19" s="11"/>
      <c r="B19" s="13"/>
      <c r="C19" s="13"/>
      <c r="D19" s="13"/>
      <c r="E19" s="13"/>
      <c r="F19" s="13"/>
      <c r="G19" s="11" t="s">
        <v>25</v>
      </c>
      <c r="H19" s="13">
        <v>54</v>
      </c>
      <c r="I19" s="13">
        <v>1.3</v>
      </c>
      <c r="J19" s="13">
        <v>54.7</v>
      </c>
      <c r="K19" s="13">
        <v>2.1</v>
      </c>
      <c r="L19" s="13">
        <v>55.8</v>
      </c>
    </row>
    <row r="20" spans="1:12" ht="15" customHeight="1" x14ac:dyDescent="0.35">
      <c r="G20" s="11" t="s">
        <v>26</v>
      </c>
      <c r="H20" s="13">
        <v>124.7</v>
      </c>
      <c r="I20" s="13">
        <v>2.2999999999999998</v>
      </c>
      <c r="J20" s="13">
        <v>127.5</v>
      </c>
      <c r="K20" s="13">
        <v>2.2000000000000002</v>
      </c>
      <c r="L20" s="13">
        <v>130.30000000000001</v>
      </c>
    </row>
    <row r="21" spans="1:12" ht="15" customHeight="1" x14ac:dyDescent="0.35">
      <c r="A21" s="11"/>
      <c r="B21" s="13"/>
      <c r="C21" s="13"/>
      <c r="D21" s="13"/>
      <c r="E21" s="13"/>
      <c r="F21" s="13"/>
      <c r="G21" s="11" t="s">
        <v>28</v>
      </c>
      <c r="H21" s="13">
        <v>33.799999999999997</v>
      </c>
      <c r="I21" s="13">
        <v>5.4</v>
      </c>
      <c r="J21" s="13">
        <v>35.700000000000003</v>
      </c>
      <c r="K21" s="13">
        <v>2</v>
      </c>
      <c r="L21" s="13">
        <v>36.4</v>
      </c>
    </row>
    <row r="22" spans="1:12" ht="15" customHeight="1" x14ac:dyDescent="0.35">
      <c r="A22" s="11"/>
      <c r="B22" s="13"/>
      <c r="C22" s="13"/>
      <c r="D22" s="13"/>
      <c r="E22" s="13"/>
      <c r="F22" s="13"/>
      <c r="G22" s="3"/>
      <c r="H22" s="13"/>
      <c r="I22" s="13"/>
      <c r="J22" s="13"/>
      <c r="K22" s="13"/>
      <c r="L22" s="13"/>
    </row>
    <row r="23" spans="1:12" ht="15" customHeight="1" x14ac:dyDescent="0.35">
      <c r="A23" s="11"/>
      <c r="B23" s="13"/>
      <c r="C23" s="13"/>
      <c r="D23" s="13"/>
      <c r="E23" s="13"/>
      <c r="F23" s="13"/>
      <c r="G23" s="11" t="s">
        <v>319</v>
      </c>
      <c r="H23" s="13">
        <v>0.1</v>
      </c>
      <c r="I23" s="13"/>
      <c r="J23" s="13">
        <v>-0.3</v>
      </c>
      <c r="K23" s="13"/>
      <c r="L23" s="13">
        <v>0</v>
      </c>
    </row>
    <row r="24" spans="1:12" ht="15" customHeight="1" x14ac:dyDescent="0.35">
      <c r="A24" s="3"/>
      <c r="B24" s="13"/>
      <c r="C24" s="13"/>
      <c r="D24" s="13"/>
      <c r="E24" s="13"/>
      <c r="F24" s="13"/>
      <c r="G24" s="3"/>
      <c r="H24" s="13"/>
      <c r="I24" s="13"/>
      <c r="J24" s="13"/>
      <c r="K24" s="13"/>
      <c r="L24" s="13"/>
    </row>
    <row r="25" spans="1:12" ht="15" customHeight="1" x14ac:dyDescent="0.35">
      <c r="A25" s="11" t="s">
        <v>302</v>
      </c>
      <c r="B25" s="13">
        <v>1086.0999999999999</v>
      </c>
      <c r="C25" s="13">
        <v>1.6</v>
      </c>
      <c r="D25" s="13">
        <v>1104</v>
      </c>
      <c r="E25" s="13">
        <v>2.2999999999999998</v>
      </c>
      <c r="F25" s="13">
        <v>1129.0999999999999</v>
      </c>
      <c r="G25" s="11" t="s">
        <v>320</v>
      </c>
      <c r="H25" s="13">
        <v>960.9</v>
      </c>
      <c r="I25" s="13">
        <v>2</v>
      </c>
      <c r="J25" s="13">
        <v>980</v>
      </c>
      <c r="K25" s="13">
        <v>2.2000000000000002</v>
      </c>
      <c r="L25" s="13">
        <v>1001.8</v>
      </c>
    </row>
    <row r="26" spans="1:12" ht="15" customHeight="1" x14ac:dyDescent="0.35">
      <c r="A26" s="3"/>
      <c r="B26" s="13"/>
      <c r="C26" s="13"/>
      <c r="D26" s="13"/>
      <c r="E26" s="13"/>
      <c r="F26" s="13"/>
      <c r="G26" s="3"/>
      <c r="H26" s="13"/>
      <c r="I26" s="13"/>
      <c r="J26" s="13"/>
      <c r="K26" s="13"/>
      <c r="L26" s="13"/>
    </row>
    <row r="27" spans="1:12" ht="15" customHeight="1" x14ac:dyDescent="0.35">
      <c r="A27" s="11" t="s">
        <v>303</v>
      </c>
      <c r="B27" s="13">
        <v>772.2</v>
      </c>
      <c r="C27" s="13">
        <v>3</v>
      </c>
      <c r="D27" s="13">
        <v>795.5</v>
      </c>
      <c r="E27" s="13">
        <v>1.4</v>
      </c>
      <c r="F27" s="13">
        <v>806.4</v>
      </c>
      <c r="G27" s="11" t="s">
        <v>321</v>
      </c>
      <c r="H27" s="13">
        <v>897.4</v>
      </c>
      <c r="I27" s="13">
        <v>2.5</v>
      </c>
      <c r="J27" s="13">
        <v>919.6</v>
      </c>
      <c r="K27" s="13">
        <v>1.5</v>
      </c>
      <c r="L27" s="13">
        <v>933.7</v>
      </c>
    </row>
    <row r="28" spans="1:12" ht="15" customHeight="1" x14ac:dyDescent="0.35">
      <c r="A28" s="11"/>
      <c r="B28" s="13"/>
      <c r="C28" s="13"/>
      <c r="D28" s="13"/>
      <c r="E28" s="13"/>
      <c r="F28" s="13"/>
      <c r="G28" s="3"/>
      <c r="H28" s="13"/>
      <c r="I28" s="13"/>
      <c r="J28" s="13"/>
      <c r="K28" s="13"/>
      <c r="L28" s="13"/>
    </row>
    <row r="29" spans="1:12" ht="15" customHeight="1" x14ac:dyDescent="0.35">
      <c r="A29" s="37" t="s">
        <v>304</v>
      </c>
      <c r="B29" s="16">
        <v>1858.3</v>
      </c>
      <c r="C29" s="16">
        <v>2.2000000000000002</v>
      </c>
      <c r="D29" s="16">
        <v>1899.5</v>
      </c>
      <c r="E29" s="16">
        <v>1.9</v>
      </c>
      <c r="F29" s="16">
        <v>1935.5</v>
      </c>
      <c r="G29" s="37" t="s">
        <v>322</v>
      </c>
      <c r="H29" s="16">
        <v>1858.3</v>
      </c>
      <c r="I29" s="16">
        <v>2.2000000000000002</v>
      </c>
      <c r="J29" s="16">
        <v>1899.5</v>
      </c>
      <c r="K29" s="16">
        <v>1.9</v>
      </c>
      <c r="L29" s="16">
        <v>1935.5</v>
      </c>
    </row>
    <row r="30" spans="1:12" ht="15" customHeight="1" x14ac:dyDescent="0.35">
      <c r="A30" s="11"/>
      <c r="B30" s="13"/>
      <c r="C30" s="13"/>
      <c r="D30" s="13"/>
      <c r="E30" s="13"/>
      <c r="F30" s="13"/>
      <c r="G30" s="11"/>
      <c r="H30" s="13"/>
      <c r="I30" s="13"/>
      <c r="J30" s="13"/>
      <c r="K30" s="13"/>
      <c r="L30" s="13"/>
    </row>
    <row r="31" spans="1:12" ht="15" customHeight="1" x14ac:dyDescent="0.35">
      <c r="A31" s="11" t="s">
        <v>305</v>
      </c>
      <c r="B31" s="13">
        <v>339.2</v>
      </c>
      <c r="C31" s="13"/>
      <c r="D31" s="13"/>
      <c r="E31" s="13"/>
      <c r="F31" s="13">
        <v>339.3</v>
      </c>
      <c r="G31" s="11" t="s">
        <v>323</v>
      </c>
      <c r="H31" s="13">
        <v>125.2</v>
      </c>
      <c r="I31" s="13"/>
      <c r="J31" s="13"/>
      <c r="K31" s="13"/>
      <c r="L31" s="13">
        <v>127.3</v>
      </c>
    </row>
    <row r="32" spans="1:12" ht="15" customHeight="1" x14ac:dyDescent="0.35">
      <c r="A32" s="11" t="s">
        <v>306</v>
      </c>
      <c r="B32" s="13">
        <v>25.4</v>
      </c>
      <c r="C32" s="13"/>
      <c r="D32" s="13"/>
      <c r="E32" s="13"/>
      <c r="F32" s="13">
        <v>26.3</v>
      </c>
      <c r="G32" s="11" t="s">
        <v>324</v>
      </c>
      <c r="H32" s="13">
        <v>331.3</v>
      </c>
      <c r="I32" s="13"/>
      <c r="J32" s="13"/>
      <c r="K32" s="13"/>
      <c r="L32" s="13">
        <v>331.4</v>
      </c>
    </row>
    <row r="33" spans="1:12" ht="15" customHeight="1" x14ac:dyDescent="0.35">
      <c r="A33" s="11" t="s">
        <v>307</v>
      </c>
      <c r="B33" s="13">
        <v>111.9</v>
      </c>
      <c r="C33" s="13"/>
      <c r="D33" s="13"/>
      <c r="E33" s="13"/>
      <c r="F33" s="13">
        <v>113.5</v>
      </c>
      <c r="G33" s="11" t="s">
        <v>325</v>
      </c>
      <c r="H33" s="13">
        <v>20</v>
      </c>
      <c r="I33" s="13"/>
      <c r="J33" s="13"/>
      <c r="K33" s="13"/>
      <c r="L33" s="13">
        <v>20.399999999999999</v>
      </c>
    </row>
    <row r="34" spans="1:12" ht="15" customHeight="1" x14ac:dyDescent="0.35">
      <c r="A34" s="3"/>
      <c r="B34" s="13"/>
      <c r="C34" s="13"/>
      <c r="D34" s="13"/>
      <c r="E34" s="13"/>
      <c r="F34" s="13"/>
      <c r="G34" s="3"/>
      <c r="H34" s="13"/>
      <c r="I34" s="13"/>
      <c r="J34" s="13"/>
      <c r="K34" s="13"/>
      <c r="L34" s="13"/>
    </row>
    <row r="35" spans="1:12" ht="15" customHeight="1" x14ac:dyDescent="0.35">
      <c r="A35" s="11" t="s">
        <v>308</v>
      </c>
      <c r="B35" s="13">
        <v>476.5</v>
      </c>
      <c r="C35" s="13"/>
      <c r="D35" s="13"/>
      <c r="E35" s="13"/>
      <c r="F35" s="13">
        <v>479.2</v>
      </c>
      <c r="G35" s="11" t="s">
        <v>308</v>
      </c>
      <c r="H35" s="13">
        <v>476.5</v>
      </c>
      <c r="I35" s="13"/>
      <c r="J35" s="13"/>
      <c r="K35" s="13"/>
      <c r="L35" s="13">
        <v>479.2</v>
      </c>
    </row>
    <row r="36" spans="1:12" ht="15" customHeight="1" x14ac:dyDescent="0.35">
      <c r="A36" s="37"/>
      <c r="B36" s="39"/>
      <c r="C36" s="39"/>
      <c r="D36" s="39"/>
      <c r="E36" s="39"/>
      <c r="F36" s="39"/>
      <c r="G36" s="21"/>
      <c r="H36" s="21"/>
      <c r="I36" s="21"/>
      <c r="J36" s="21"/>
      <c r="K36" s="21"/>
      <c r="L36" s="21"/>
    </row>
    <row r="37" spans="1:12" x14ac:dyDescent="0.25">
      <c r="B37" s="34"/>
      <c r="C37" s="34"/>
      <c r="D37" s="34"/>
      <c r="E37" s="34"/>
      <c r="F37" s="34"/>
    </row>
  </sheetData>
  <hyperlinks>
    <hyperlink ref="A1" location="inhoudsopgave!A1" display="naar inhoudsopgave" xr:uid="{00000000-0004-0000-0B00-000000000000}"/>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7" width="32.7265625" customWidth="1"/>
    <col min="8" max="8" width="8.81640625" customWidth="1"/>
    <col min="9" max="9" width="9.81640625" customWidth="1"/>
    <col min="10" max="10" width="8.81640625" customWidth="1"/>
    <col min="11" max="11" width="9.81640625" customWidth="1"/>
    <col min="12" max="12" width="8.81640625" customWidth="1"/>
  </cols>
  <sheetData>
    <row r="1" spans="1:12" ht="15" customHeight="1" x14ac:dyDescent="0.35">
      <c r="A1" s="4" t="s">
        <v>100</v>
      </c>
      <c r="B1" s="40"/>
      <c r="C1" s="40"/>
      <c r="D1" s="40"/>
      <c r="E1" s="40"/>
      <c r="F1" s="40"/>
      <c r="G1" s="40"/>
      <c r="H1" s="40"/>
      <c r="I1" s="40"/>
      <c r="J1" s="40"/>
      <c r="K1" s="40"/>
      <c r="L1" s="40"/>
    </row>
    <row r="2" spans="1:12" ht="45.75" customHeight="1" x14ac:dyDescent="0.35">
      <c r="A2" s="27" t="s">
        <v>329</v>
      </c>
      <c r="B2" s="35"/>
      <c r="C2" s="3"/>
      <c r="D2" s="3"/>
      <c r="E2" s="3"/>
      <c r="F2" s="3"/>
      <c r="G2" s="3"/>
      <c r="H2" s="3"/>
      <c r="I2" s="3"/>
      <c r="J2" s="3"/>
      <c r="K2" s="3"/>
      <c r="L2" s="3"/>
    </row>
    <row r="3" spans="1:12" ht="15" customHeight="1" x14ac:dyDescent="0.35">
      <c r="A3" s="19"/>
      <c r="B3" s="38" t="s">
        <v>309</v>
      </c>
      <c r="C3" s="36" t="s">
        <v>311</v>
      </c>
      <c r="D3" s="36" t="s">
        <v>313</v>
      </c>
      <c r="E3" s="36" t="s">
        <v>314</v>
      </c>
      <c r="F3" s="36" t="s">
        <v>309</v>
      </c>
      <c r="G3" s="36"/>
      <c r="H3" s="38" t="s">
        <v>309</v>
      </c>
      <c r="I3" s="36" t="s">
        <v>311</v>
      </c>
      <c r="J3" s="36" t="s">
        <v>313</v>
      </c>
      <c r="K3" s="36" t="s">
        <v>314</v>
      </c>
      <c r="L3" s="36" t="s">
        <v>309</v>
      </c>
    </row>
    <row r="4" spans="1:12" ht="15" customHeight="1" x14ac:dyDescent="0.35">
      <c r="A4" s="11"/>
      <c r="B4" s="3" t="s">
        <v>310</v>
      </c>
      <c r="C4" s="3" t="s">
        <v>312</v>
      </c>
      <c r="D4" s="3" t="s">
        <v>310</v>
      </c>
      <c r="E4" s="3" t="s">
        <v>312</v>
      </c>
      <c r="F4" s="3" t="s">
        <v>310</v>
      </c>
      <c r="G4" s="3"/>
      <c r="H4" s="3" t="s">
        <v>310</v>
      </c>
      <c r="I4" s="3" t="s">
        <v>312</v>
      </c>
      <c r="J4" s="3" t="s">
        <v>310</v>
      </c>
      <c r="K4" s="3" t="s">
        <v>312</v>
      </c>
      <c r="L4" s="3" t="s">
        <v>310</v>
      </c>
    </row>
    <row r="5" spans="1:12" ht="15" customHeight="1" x14ac:dyDescent="0.35">
      <c r="A5" s="37"/>
      <c r="B5" s="35">
        <v>2025</v>
      </c>
      <c r="C5" s="21"/>
      <c r="D5" s="35">
        <v>2025</v>
      </c>
      <c r="E5" s="21"/>
      <c r="F5" s="35">
        <v>2026</v>
      </c>
      <c r="G5" s="21"/>
      <c r="H5" s="35">
        <v>2025</v>
      </c>
      <c r="I5" s="21"/>
      <c r="J5" s="35">
        <v>2025</v>
      </c>
      <c r="K5" s="21"/>
      <c r="L5" s="35">
        <v>2026</v>
      </c>
    </row>
    <row r="6" spans="1:12" ht="15" customHeight="1" x14ac:dyDescent="0.35">
      <c r="A6" s="11"/>
      <c r="B6" s="32"/>
      <c r="C6" s="3"/>
      <c r="D6" s="3"/>
      <c r="E6" s="3"/>
      <c r="F6" s="3"/>
      <c r="G6" s="3"/>
      <c r="H6" s="3"/>
      <c r="I6" s="3"/>
      <c r="J6" s="3"/>
      <c r="K6" s="3"/>
      <c r="L6" s="3"/>
    </row>
    <row r="7" spans="1:12" ht="15" customHeight="1" x14ac:dyDescent="0.35">
      <c r="A7" s="11" t="s">
        <v>298</v>
      </c>
      <c r="B7" s="13">
        <v>541.70000000000005</v>
      </c>
      <c r="C7" s="13">
        <v>0.3</v>
      </c>
      <c r="D7" s="13">
        <v>543.1</v>
      </c>
      <c r="E7" s="13">
        <v>4.2</v>
      </c>
      <c r="F7" s="13">
        <v>565.70000000000005</v>
      </c>
      <c r="G7" s="11" t="s">
        <v>315</v>
      </c>
      <c r="H7" s="13">
        <v>779.2</v>
      </c>
      <c r="I7" s="13">
        <v>1.7</v>
      </c>
      <c r="J7" s="13">
        <v>792.4</v>
      </c>
      <c r="K7" s="13">
        <v>2.7</v>
      </c>
      <c r="L7" s="13">
        <v>813.9</v>
      </c>
    </row>
    <row r="8" spans="1:12" ht="15" customHeight="1" x14ac:dyDescent="0.35">
      <c r="A8" s="3" t="s">
        <v>0</v>
      </c>
      <c r="B8" s="13">
        <v>447</v>
      </c>
      <c r="C8" s="13">
        <v>0.2</v>
      </c>
      <c r="D8" s="13">
        <v>448</v>
      </c>
      <c r="E8" s="13">
        <v>4.2</v>
      </c>
      <c r="F8" s="13">
        <v>466.9</v>
      </c>
      <c r="G8" s="3"/>
      <c r="H8" s="13"/>
      <c r="I8" s="13"/>
      <c r="J8" s="13"/>
      <c r="K8" s="13"/>
      <c r="L8" s="13"/>
    </row>
    <row r="9" spans="1:12" ht="15" customHeight="1" x14ac:dyDescent="0.35">
      <c r="A9" s="3" t="s">
        <v>1</v>
      </c>
      <c r="B9" s="13">
        <v>94.7</v>
      </c>
      <c r="C9" s="13">
        <v>0.5</v>
      </c>
      <c r="D9" s="13">
        <v>95.2</v>
      </c>
      <c r="E9" s="13">
        <v>3.8</v>
      </c>
      <c r="F9" s="13">
        <v>98.8</v>
      </c>
      <c r="G9" s="11" t="s">
        <v>316</v>
      </c>
      <c r="H9" s="13">
        <v>487.6</v>
      </c>
      <c r="I9" s="13">
        <v>1.9</v>
      </c>
      <c r="J9" s="13">
        <v>496.9</v>
      </c>
      <c r="K9" s="13">
        <v>2.5</v>
      </c>
      <c r="L9" s="13">
        <v>509.6</v>
      </c>
    </row>
    <row r="10" spans="1:12" ht="15" customHeight="1" x14ac:dyDescent="0.35">
      <c r="A10" s="3"/>
      <c r="B10" s="13"/>
      <c r="C10" s="13"/>
      <c r="D10" s="13"/>
      <c r="E10" s="13"/>
      <c r="F10" s="13"/>
      <c r="G10" s="3"/>
      <c r="H10" s="13"/>
      <c r="I10" s="13"/>
      <c r="J10" s="13"/>
      <c r="K10" s="13"/>
      <c r="L10" s="13"/>
    </row>
    <row r="11" spans="1:12" ht="15" customHeight="1" x14ac:dyDescent="0.35">
      <c r="A11" s="11" t="s">
        <v>299</v>
      </c>
      <c r="B11" s="13">
        <v>300.10000000000002</v>
      </c>
      <c r="C11" s="13"/>
      <c r="D11" s="13"/>
      <c r="E11" s="13"/>
      <c r="F11" s="13">
        <v>314.39999999999998</v>
      </c>
      <c r="G11" s="11" t="s">
        <v>317</v>
      </c>
      <c r="H11" s="13">
        <v>291.60000000000002</v>
      </c>
      <c r="I11" s="13">
        <v>1.4</v>
      </c>
      <c r="J11" s="13">
        <v>295.5</v>
      </c>
      <c r="K11" s="13">
        <v>3</v>
      </c>
      <c r="L11" s="13">
        <v>304.39999999999998</v>
      </c>
    </row>
    <row r="12" spans="1:12" ht="15" customHeight="1" x14ac:dyDescent="0.35">
      <c r="A12" s="3"/>
      <c r="B12" s="13"/>
      <c r="C12" s="13"/>
      <c r="D12" s="13"/>
      <c r="E12" s="13"/>
      <c r="F12" s="13"/>
      <c r="G12" s="11" t="s">
        <v>2</v>
      </c>
      <c r="H12" s="13">
        <v>124.5</v>
      </c>
      <c r="I12" s="13">
        <v>3.1</v>
      </c>
      <c r="J12" s="13">
        <v>128.30000000000001</v>
      </c>
      <c r="K12" s="13">
        <v>2.5</v>
      </c>
      <c r="L12" s="13">
        <v>131.5</v>
      </c>
    </row>
    <row r="13" spans="1:12" ht="15" customHeight="1" x14ac:dyDescent="0.35">
      <c r="A13" s="11" t="s">
        <v>300</v>
      </c>
      <c r="B13" s="13">
        <v>180.5</v>
      </c>
      <c r="C13" s="13">
        <v>1.5</v>
      </c>
      <c r="D13" s="13">
        <v>183.1</v>
      </c>
      <c r="E13" s="13">
        <v>2.2000000000000002</v>
      </c>
      <c r="F13" s="13">
        <v>187.1</v>
      </c>
      <c r="G13" s="11" t="s">
        <v>3</v>
      </c>
      <c r="H13" s="13">
        <v>94.7</v>
      </c>
      <c r="I13" s="13">
        <v>0.9</v>
      </c>
      <c r="J13" s="13">
        <v>95.5</v>
      </c>
      <c r="K13" s="13">
        <v>3.4</v>
      </c>
      <c r="L13" s="13">
        <v>98.8</v>
      </c>
    </row>
    <row r="14" spans="1:12" ht="15" customHeight="1" x14ac:dyDescent="0.35">
      <c r="A14" s="3" t="s">
        <v>0</v>
      </c>
      <c r="B14" s="13">
        <v>147.6</v>
      </c>
      <c r="C14" s="13">
        <v>1.5</v>
      </c>
      <c r="D14" s="13">
        <v>149.9</v>
      </c>
      <c r="E14" s="13">
        <v>2.2000000000000002</v>
      </c>
      <c r="F14" s="13">
        <v>153.1</v>
      </c>
      <c r="G14" s="11" t="s">
        <v>4</v>
      </c>
      <c r="H14" s="13">
        <v>72.400000000000006</v>
      </c>
      <c r="I14" s="13">
        <v>-1</v>
      </c>
      <c r="J14" s="13">
        <v>71.7</v>
      </c>
      <c r="K14" s="13">
        <v>3.4</v>
      </c>
      <c r="L14" s="13">
        <v>74.099999999999994</v>
      </c>
    </row>
    <row r="15" spans="1:12" ht="15" customHeight="1" x14ac:dyDescent="0.35">
      <c r="A15" s="3" t="s">
        <v>1</v>
      </c>
      <c r="B15" s="13">
        <v>32.799999999999997</v>
      </c>
      <c r="C15" s="13">
        <v>1.3</v>
      </c>
      <c r="D15" s="13">
        <v>33.299999999999997</v>
      </c>
      <c r="E15" s="13">
        <v>2.2000000000000002</v>
      </c>
      <c r="F15" s="13">
        <v>34</v>
      </c>
      <c r="G15" s="3"/>
      <c r="H15" s="13"/>
      <c r="I15" s="13"/>
      <c r="J15" s="13"/>
      <c r="K15" s="13"/>
      <c r="L15" s="13"/>
    </row>
    <row r="16" spans="1:12" ht="15" customHeight="1" x14ac:dyDescent="0.35">
      <c r="A16" s="3"/>
      <c r="B16" s="13"/>
      <c r="C16" s="13"/>
      <c r="D16" s="13"/>
      <c r="E16" s="13"/>
      <c r="F16" s="13"/>
      <c r="G16" s="3"/>
      <c r="H16" s="13"/>
      <c r="I16" s="13"/>
      <c r="J16" s="13"/>
      <c r="K16" s="13"/>
      <c r="L16" s="13"/>
    </row>
    <row r="17" spans="1:12" ht="15" customHeight="1" x14ac:dyDescent="0.35">
      <c r="A17" s="3" t="s">
        <v>301</v>
      </c>
      <c r="B17" s="13">
        <v>106.8</v>
      </c>
      <c r="C17" s="13"/>
      <c r="D17" s="13"/>
      <c r="E17" s="13"/>
      <c r="F17" s="13">
        <v>107.9</v>
      </c>
      <c r="G17" s="11" t="s">
        <v>318</v>
      </c>
      <c r="H17" s="13">
        <v>222.5</v>
      </c>
      <c r="I17" s="13">
        <v>1.6</v>
      </c>
      <c r="J17" s="13">
        <v>226.1</v>
      </c>
      <c r="K17" s="13">
        <v>2.2000000000000002</v>
      </c>
      <c r="L17" s="13">
        <v>231</v>
      </c>
    </row>
    <row r="18" spans="1:12" ht="15" customHeight="1" x14ac:dyDescent="0.35">
      <c r="A18" s="11"/>
      <c r="B18" s="13"/>
      <c r="C18" s="13"/>
      <c r="D18" s="13"/>
      <c r="E18" s="13"/>
      <c r="F18" s="13"/>
      <c r="G18" s="11" t="s">
        <v>27</v>
      </c>
      <c r="H18" s="13">
        <v>186.1</v>
      </c>
      <c r="I18" s="13">
        <v>0.3</v>
      </c>
      <c r="J18" s="13">
        <v>186.6</v>
      </c>
      <c r="K18" s="13">
        <v>2.2000000000000002</v>
      </c>
      <c r="L18" s="13">
        <v>190.7</v>
      </c>
    </row>
    <row r="19" spans="1:12" ht="15" customHeight="1" x14ac:dyDescent="0.35">
      <c r="A19" s="11"/>
      <c r="B19" s="13"/>
      <c r="C19" s="13"/>
      <c r="D19" s="13"/>
      <c r="E19" s="13"/>
      <c r="F19" s="13"/>
      <c r="G19" s="11" t="s">
        <v>25</v>
      </c>
      <c r="H19" s="13">
        <v>55.8</v>
      </c>
      <c r="I19" s="13">
        <v>1.4</v>
      </c>
      <c r="J19" s="13">
        <v>56.6</v>
      </c>
      <c r="K19" s="13">
        <v>2.2000000000000002</v>
      </c>
      <c r="L19" s="13">
        <v>57.9</v>
      </c>
    </row>
    <row r="20" spans="1:12" ht="15" customHeight="1" x14ac:dyDescent="0.35">
      <c r="G20" s="11" t="s">
        <v>26</v>
      </c>
      <c r="H20" s="13">
        <v>130.30000000000001</v>
      </c>
      <c r="I20" s="13">
        <v>-0.2</v>
      </c>
      <c r="J20" s="13">
        <v>130</v>
      </c>
      <c r="K20" s="13">
        <v>2.2000000000000002</v>
      </c>
      <c r="L20" s="13">
        <v>132.80000000000001</v>
      </c>
    </row>
    <row r="21" spans="1:12" ht="15" customHeight="1" x14ac:dyDescent="0.35">
      <c r="A21" s="11"/>
      <c r="B21" s="13"/>
      <c r="C21" s="13"/>
      <c r="D21" s="13"/>
      <c r="E21" s="13"/>
      <c r="F21" s="13"/>
      <c r="G21" s="11" t="s">
        <v>28</v>
      </c>
      <c r="H21" s="13">
        <v>36.4</v>
      </c>
      <c r="I21" s="13">
        <v>8.5</v>
      </c>
      <c r="J21" s="13">
        <v>39.5</v>
      </c>
      <c r="K21" s="13">
        <v>2.2000000000000002</v>
      </c>
      <c r="L21" s="13">
        <v>40.299999999999997</v>
      </c>
    </row>
    <row r="22" spans="1:12" ht="15" customHeight="1" x14ac:dyDescent="0.35">
      <c r="A22" s="11"/>
      <c r="B22" s="13"/>
      <c r="C22" s="13"/>
      <c r="D22" s="13"/>
      <c r="E22" s="13"/>
      <c r="F22" s="13"/>
      <c r="G22" s="3"/>
      <c r="H22" s="13"/>
      <c r="I22" s="13"/>
      <c r="J22" s="13"/>
      <c r="K22" s="13"/>
      <c r="L22" s="13"/>
    </row>
    <row r="23" spans="1:12" ht="15" customHeight="1" x14ac:dyDescent="0.35">
      <c r="A23" s="11"/>
      <c r="B23" s="13"/>
      <c r="C23" s="13"/>
      <c r="D23" s="13"/>
      <c r="E23" s="13"/>
      <c r="F23" s="13"/>
      <c r="G23" s="11" t="s">
        <v>319</v>
      </c>
      <c r="H23" s="13">
        <v>0</v>
      </c>
      <c r="I23" s="13"/>
      <c r="J23" s="13">
        <v>-0.2</v>
      </c>
      <c r="K23" s="13"/>
      <c r="L23" s="13">
        <v>-0.2</v>
      </c>
    </row>
    <row r="24" spans="1:12" ht="15" customHeight="1" x14ac:dyDescent="0.35">
      <c r="A24" s="3"/>
      <c r="B24" s="13"/>
      <c r="C24" s="13"/>
      <c r="D24" s="13"/>
      <c r="E24" s="13"/>
      <c r="F24" s="13"/>
      <c r="G24" s="3"/>
      <c r="H24" s="13"/>
      <c r="I24" s="13"/>
      <c r="J24" s="13"/>
      <c r="K24" s="13"/>
      <c r="L24" s="13"/>
    </row>
    <row r="25" spans="1:12" ht="15" customHeight="1" x14ac:dyDescent="0.35">
      <c r="A25" s="11" t="s">
        <v>302</v>
      </c>
      <c r="B25" s="13">
        <v>1129.0999999999999</v>
      </c>
      <c r="C25" s="13">
        <v>1.4</v>
      </c>
      <c r="D25" s="13">
        <v>1144.9000000000001</v>
      </c>
      <c r="E25" s="13">
        <v>2.6</v>
      </c>
      <c r="F25" s="13">
        <v>1175.0999999999999</v>
      </c>
      <c r="G25" s="11" t="s">
        <v>320</v>
      </c>
      <c r="H25" s="13">
        <v>1001.8</v>
      </c>
      <c r="I25" s="13">
        <v>1.7</v>
      </c>
      <c r="J25" s="13">
        <v>1018.3</v>
      </c>
      <c r="K25" s="13">
        <v>2.6</v>
      </c>
      <c r="L25" s="13">
        <v>1044.8</v>
      </c>
    </row>
    <row r="26" spans="1:12" ht="15" customHeight="1" x14ac:dyDescent="0.35">
      <c r="A26" s="3"/>
      <c r="B26" s="13"/>
      <c r="C26" s="13"/>
      <c r="D26" s="13"/>
      <c r="E26" s="13"/>
      <c r="F26" s="13"/>
      <c r="G26" s="3"/>
      <c r="H26" s="13"/>
      <c r="I26" s="13"/>
      <c r="J26" s="13"/>
      <c r="K26" s="13"/>
      <c r="L26" s="13"/>
    </row>
    <row r="27" spans="1:12" ht="15" customHeight="1" x14ac:dyDescent="0.35">
      <c r="A27" s="11" t="s">
        <v>303</v>
      </c>
      <c r="B27" s="13">
        <v>806.4</v>
      </c>
      <c r="C27" s="13">
        <v>2.6</v>
      </c>
      <c r="D27" s="13">
        <v>827.7</v>
      </c>
      <c r="E27" s="13">
        <v>0.7</v>
      </c>
      <c r="F27" s="13">
        <v>833.8</v>
      </c>
      <c r="G27" s="11" t="s">
        <v>321</v>
      </c>
      <c r="H27" s="13">
        <v>933.7</v>
      </c>
      <c r="I27" s="13">
        <v>2.2000000000000002</v>
      </c>
      <c r="J27" s="13">
        <v>954.2</v>
      </c>
      <c r="K27" s="13">
        <v>1</v>
      </c>
      <c r="L27" s="13">
        <v>964.2</v>
      </c>
    </row>
    <row r="28" spans="1:12" ht="15" customHeight="1" x14ac:dyDescent="0.35">
      <c r="A28" s="11"/>
      <c r="B28" s="13"/>
      <c r="C28" s="13"/>
      <c r="D28" s="13"/>
      <c r="E28" s="13"/>
      <c r="F28" s="13"/>
      <c r="G28" s="3"/>
      <c r="H28" s="13"/>
      <c r="I28" s="13"/>
      <c r="J28" s="13"/>
      <c r="K28" s="13"/>
      <c r="L28" s="13"/>
    </row>
    <row r="29" spans="1:12" ht="15" customHeight="1" x14ac:dyDescent="0.35">
      <c r="A29" s="37" t="s">
        <v>304</v>
      </c>
      <c r="B29" s="16">
        <v>1935.5</v>
      </c>
      <c r="C29" s="16">
        <v>1.9</v>
      </c>
      <c r="D29" s="16">
        <v>1972.6</v>
      </c>
      <c r="E29" s="16">
        <v>1.8</v>
      </c>
      <c r="F29" s="16">
        <v>2008.9</v>
      </c>
      <c r="G29" s="37" t="s">
        <v>322</v>
      </c>
      <c r="H29" s="16">
        <v>1935.5</v>
      </c>
      <c r="I29" s="16">
        <v>1.9</v>
      </c>
      <c r="J29" s="16">
        <v>1972.6</v>
      </c>
      <c r="K29" s="16">
        <v>1.8</v>
      </c>
      <c r="L29" s="16">
        <v>2008.9</v>
      </c>
    </row>
    <row r="30" spans="1:12" ht="15" customHeight="1" x14ac:dyDescent="0.35">
      <c r="A30" s="11"/>
      <c r="B30" s="13"/>
      <c r="C30" s="13"/>
      <c r="D30" s="13"/>
      <c r="E30" s="13"/>
      <c r="F30" s="13"/>
      <c r="G30" s="11"/>
      <c r="H30" s="13"/>
      <c r="I30" s="13"/>
      <c r="J30" s="13"/>
      <c r="K30" s="13"/>
      <c r="L30" s="13"/>
    </row>
    <row r="31" spans="1:12" ht="15" customHeight="1" x14ac:dyDescent="0.35">
      <c r="A31" s="11" t="s">
        <v>305</v>
      </c>
      <c r="B31" s="13">
        <v>339.3</v>
      </c>
      <c r="C31" s="13"/>
      <c r="D31" s="13"/>
      <c r="E31" s="13"/>
      <c r="F31" s="13">
        <v>339.4</v>
      </c>
      <c r="G31" s="11" t="s">
        <v>323</v>
      </c>
      <c r="H31" s="13">
        <v>127.3</v>
      </c>
      <c r="I31" s="13"/>
      <c r="J31" s="13"/>
      <c r="K31" s="13"/>
      <c r="L31" s="13">
        <v>130.30000000000001</v>
      </c>
    </row>
    <row r="32" spans="1:12" ht="15" customHeight="1" x14ac:dyDescent="0.35">
      <c r="A32" s="11" t="s">
        <v>306</v>
      </c>
      <c r="B32" s="13">
        <v>26.3</v>
      </c>
      <c r="C32" s="13"/>
      <c r="D32" s="13"/>
      <c r="E32" s="13"/>
      <c r="F32" s="13">
        <v>26.8</v>
      </c>
      <c r="G32" s="11" t="s">
        <v>324</v>
      </c>
      <c r="H32" s="13">
        <v>331.4</v>
      </c>
      <c r="I32" s="13"/>
      <c r="J32" s="13"/>
      <c r="K32" s="13"/>
      <c r="L32" s="13">
        <v>331.6</v>
      </c>
    </row>
    <row r="33" spans="1:12" ht="15" customHeight="1" x14ac:dyDescent="0.35">
      <c r="A33" s="11" t="s">
        <v>307</v>
      </c>
      <c r="B33" s="13">
        <v>113.5</v>
      </c>
      <c r="C33" s="13"/>
      <c r="D33" s="13"/>
      <c r="E33" s="13"/>
      <c r="F33" s="13">
        <v>116.4</v>
      </c>
      <c r="G33" s="11" t="s">
        <v>325</v>
      </c>
      <c r="H33" s="13">
        <v>20.399999999999999</v>
      </c>
      <c r="I33" s="13"/>
      <c r="J33" s="13"/>
      <c r="K33" s="13"/>
      <c r="L33" s="13">
        <v>20.8</v>
      </c>
    </row>
    <row r="34" spans="1:12" ht="15" customHeight="1" x14ac:dyDescent="0.35">
      <c r="A34" s="3"/>
      <c r="B34" s="13"/>
      <c r="C34" s="13"/>
      <c r="D34" s="13"/>
      <c r="E34" s="13"/>
      <c r="F34" s="13"/>
      <c r="G34" s="3"/>
      <c r="H34" s="13"/>
      <c r="I34" s="13"/>
      <c r="J34" s="13"/>
      <c r="K34" s="13"/>
      <c r="L34" s="13"/>
    </row>
    <row r="35" spans="1:12" ht="15" customHeight="1" x14ac:dyDescent="0.35">
      <c r="A35" s="11" t="s">
        <v>308</v>
      </c>
      <c r="B35" s="13">
        <v>479.2</v>
      </c>
      <c r="C35" s="13"/>
      <c r="D35" s="13"/>
      <c r="E35" s="13"/>
      <c r="F35" s="13">
        <v>482.7</v>
      </c>
      <c r="G35" s="11" t="s">
        <v>308</v>
      </c>
      <c r="H35" s="13">
        <v>479.2</v>
      </c>
      <c r="I35" s="13"/>
      <c r="J35" s="13"/>
      <c r="K35" s="13"/>
      <c r="L35" s="13">
        <v>482.7</v>
      </c>
    </row>
    <row r="36" spans="1:12" ht="15" customHeight="1" x14ac:dyDescent="0.35">
      <c r="A36" s="37"/>
      <c r="B36" s="39"/>
      <c r="C36" s="39"/>
      <c r="D36" s="39"/>
      <c r="E36" s="39"/>
      <c r="F36" s="39"/>
      <c r="G36" s="21"/>
      <c r="H36" s="21"/>
      <c r="I36" s="21"/>
      <c r="J36" s="21"/>
      <c r="K36" s="21"/>
      <c r="L36" s="21"/>
    </row>
    <row r="37" spans="1:12" x14ac:dyDescent="0.25">
      <c r="B37" s="34"/>
      <c r="C37" s="34"/>
      <c r="D37" s="34"/>
      <c r="E37" s="34"/>
      <c r="F37" s="34"/>
    </row>
  </sheetData>
  <hyperlinks>
    <hyperlink ref="A1" location="inhoudsopgave!A1" display="naar inhoudsopgave" xr:uid="{00000000-0004-0000-0C00-000000000000}"/>
  </hyperlink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7" width="32.7265625" customWidth="1"/>
    <col min="8" max="8" width="8.81640625" customWidth="1"/>
    <col min="9" max="9" width="9.81640625" customWidth="1"/>
    <col min="10" max="10" width="8.81640625" customWidth="1"/>
    <col min="11" max="11" width="9.81640625" customWidth="1"/>
    <col min="12" max="12" width="8.81640625" customWidth="1"/>
  </cols>
  <sheetData>
    <row r="1" spans="1:12" ht="15" customHeight="1" x14ac:dyDescent="0.35">
      <c r="A1" s="4" t="s">
        <v>100</v>
      </c>
      <c r="B1" s="40"/>
      <c r="C1" s="40"/>
      <c r="D1" s="40"/>
      <c r="E1" s="40"/>
      <c r="F1" s="40"/>
      <c r="G1" s="40"/>
      <c r="H1" s="40"/>
      <c r="I1" s="40"/>
      <c r="J1" s="40"/>
      <c r="K1" s="40"/>
      <c r="L1" s="40"/>
    </row>
    <row r="2" spans="1:12" ht="45.75" customHeight="1" x14ac:dyDescent="0.35">
      <c r="A2" s="27" t="s">
        <v>330</v>
      </c>
      <c r="B2" s="35"/>
      <c r="C2" s="3"/>
      <c r="D2" s="3"/>
      <c r="E2" s="3"/>
      <c r="F2" s="3"/>
      <c r="G2" s="3"/>
      <c r="H2" s="3"/>
      <c r="I2" s="3"/>
      <c r="J2" s="3"/>
      <c r="K2" s="3"/>
      <c r="L2" s="3"/>
    </row>
    <row r="3" spans="1:12" ht="15" customHeight="1" x14ac:dyDescent="0.35">
      <c r="A3" s="19"/>
      <c r="B3" s="38" t="s">
        <v>309</v>
      </c>
      <c r="C3" s="36" t="s">
        <v>311</v>
      </c>
      <c r="D3" s="36" t="s">
        <v>313</v>
      </c>
      <c r="E3" s="36" t="s">
        <v>314</v>
      </c>
      <c r="F3" s="36" t="s">
        <v>309</v>
      </c>
      <c r="G3" s="36"/>
      <c r="H3" s="38" t="s">
        <v>309</v>
      </c>
      <c r="I3" s="36" t="s">
        <v>311</v>
      </c>
      <c r="J3" s="36" t="s">
        <v>313</v>
      </c>
      <c r="K3" s="36" t="s">
        <v>314</v>
      </c>
      <c r="L3" s="36" t="s">
        <v>309</v>
      </c>
    </row>
    <row r="4" spans="1:12" ht="15" customHeight="1" x14ac:dyDescent="0.35">
      <c r="A4" s="11"/>
      <c r="B4" s="3" t="s">
        <v>310</v>
      </c>
      <c r="C4" s="3" t="s">
        <v>312</v>
      </c>
      <c r="D4" s="3" t="s">
        <v>310</v>
      </c>
      <c r="E4" s="3" t="s">
        <v>312</v>
      </c>
      <c r="F4" s="3" t="s">
        <v>310</v>
      </c>
      <c r="G4" s="3"/>
      <c r="H4" s="3" t="s">
        <v>310</v>
      </c>
      <c r="I4" s="3" t="s">
        <v>312</v>
      </c>
      <c r="J4" s="3" t="s">
        <v>310</v>
      </c>
      <c r="K4" s="3" t="s">
        <v>312</v>
      </c>
      <c r="L4" s="3" t="s">
        <v>310</v>
      </c>
    </row>
    <row r="5" spans="1:12" ht="15" customHeight="1" x14ac:dyDescent="0.35">
      <c r="A5" s="37"/>
      <c r="B5" s="35">
        <v>2026</v>
      </c>
      <c r="C5" s="21"/>
      <c r="D5" s="35">
        <v>2026</v>
      </c>
      <c r="E5" s="21"/>
      <c r="F5" s="35">
        <v>2027</v>
      </c>
      <c r="G5" s="21"/>
      <c r="H5" s="35">
        <v>2026</v>
      </c>
      <c r="I5" s="21"/>
      <c r="J5" s="35">
        <v>2026</v>
      </c>
      <c r="K5" s="21"/>
      <c r="L5" s="35">
        <v>2027</v>
      </c>
    </row>
    <row r="6" spans="1:12" ht="15" customHeight="1" x14ac:dyDescent="0.35">
      <c r="A6" s="11"/>
      <c r="B6" s="32"/>
      <c r="C6" s="3"/>
      <c r="D6" s="3"/>
      <c r="E6" s="3"/>
      <c r="F6" s="3"/>
      <c r="G6" s="3"/>
      <c r="H6" s="3"/>
      <c r="I6" s="3"/>
      <c r="J6" s="3"/>
      <c r="K6" s="3"/>
      <c r="L6" s="3"/>
    </row>
    <row r="7" spans="1:12" ht="15" customHeight="1" x14ac:dyDescent="0.35">
      <c r="A7" s="11" t="s">
        <v>298</v>
      </c>
      <c r="B7" s="13">
        <v>565.70000000000005</v>
      </c>
      <c r="C7" s="13">
        <v>0.2</v>
      </c>
      <c r="D7" s="13">
        <v>567</v>
      </c>
      <c r="E7" s="13">
        <v>4.2</v>
      </c>
      <c r="F7" s="13">
        <v>590.5</v>
      </c>
      <c r="G7" s="11" t="s">
        <v>315</v>
      </c>
      <c r="H7" s="13">
        <v>813.9</v>
      </c>
      <c r="I7" s="13">
        <v>2</v>
      </c>
      <c r="J7" s="13">
        <v>830.5</v>
      </c>
      <c r="K7" s="13">
        <v>2.7</v>
      </c>
      <c r="L7" s="13">
        <v>853.1</v>
      </c>
    </row>
    <row r="8" spans="1:12" ht="15" customHeight="1" x14ac:dyDescent="0.35">
      <c r="A8" s="3" t="s">
        <v>0</v>
      </c>
      <c r="B8" s="13">
        <v>466.9</v>
      </c>
      <c r="C8" s="13">
        <v>0.2</v>
      </c>
      <c r="D8" s="13">
        <v>467.6</v>
      </c>
      <c r="E8" s="13">
        <v>4</v>
      </c>
      <c r="F8" s="13">
        <v>486.4</v>
      </c>
      <c r="G8" s="3"/>
      <c r="H8" s="13"/>
      <c r="I8" s="13"/>
      <c r="J8" s="13"/>
      <c r="K8" s="13"/>
      <c r="L8" s="13"/>
    </row>
    <row r="9" spans="1:12" ht="15" customHeight="1" x14ac:dyDescent="0.35">
      <c r="A9" s="3" t="s">
        <v>1</v>
      </c>
      <c r="B9" s="13">
        <v>98.8</v>
      </c>
      <c r="C9" s="13">
        <v>0.6</v>
      </c>
      <c r="D9" s="13">
        <v>99.4</v>
      </c>
      <c r="E9" s="13">
        <v>4.7</v>
      </c>
      <c r="F9" s="13">
        <v>104.1</v>
      </c>
      <c r="G9" s="11" t="s">
        <v>316</v>
      </c>
      <c r="H9" s="13">
        <v>509.6</v>
      </c>
      <c r="I9" s="13">
        <v>1.8</v>
      </c>
      <c r="J9" s="13">
        <v>518.5</v>
      </c>
      <c r="K9" s="13">
        <v>2.6</v>
      </c>
      <c r="L9" s="13">
        <v>532</v>
      </c>
    </row>
    <row r="10" spans="1:12" ht="15" customHeight="1" x14ac:dyDescent="0.35">
      <c r="A10" s="3"/>
      <c r="B10" s="13"/>
      <c r="C10" s="13"/>
      <c r="D10" s="13"/>
      <c r="E10" s="13"/>
      <c r="F10" s="13"/>
      <c r="G10" s="3"/>
      <c r="H10" s="13"/>
      <c r="I10" s="13"/>
      <c r="J10" s="13"/>
      <c r="K10" s="13"/>
      <c r="L10" s="13"/>
    </row>
    <row r="11" spans="1:12" ht="15" customHeight="1" x14ac:dyDescent="0.35">
      <c r="A11" s="11" t="s">
        <v>299</v>
      </c>
      <c r="B11" s="13">
        <v>314.39999999999998</v>
      </c>
      <c r="C11" s="13"/>
      <c r="D11" s="13"/>
      <c r="E11" s="13"/>
      <c r="F11" s="13">
        <v>319.2</v>
      </c>
      <c r="G11" s="11" t="s">
        <v>317</v>
      </c>
      <c r="H11" s="13">
        <v>304.39999999999998</v>
      </c>
      <c r="I11" s="13">
        <v>2.5</v>
      </c>
      <c r="J11" s="13">
        <v>312</v>
      </c>
      <c r="K11" s="13">
        <v>2.9</v>
      </c>
      <c r="L11" s="13">
        <v>321.10000000000002</v>
      </c>
    </row>
    <row r="12" spans="1:12" ht="15" customHeight="1" x14ac:dyDescent="0.35">
      <c r="A12" s="3"/>
      <c r="B12" s="13"/>
      <c r="C12" s="13"/>
      <c r="D12" s="13"/>
      <c r="E12" s="13"/>
      <c r="F12" s="13"/>
      <c r="G12" s="11" t="s">
        <v>2</v>
      </c>
      <c r="H12" s="13">
        <v>131.5</v>
      </c>
      <c r="I12" s="13">
        <v>4.3</v>
      </c>
      <c r="J12" s="13">
        <v>137.19999999999999</v>
      </c>
      <c r="K12" s="13">
        <v>2.4</v>
      </c>
      <c r="L12" s="13">
        <v>140.5</v>
      </c>
    </row>
    <row r="13" spans="1:12" ht="15" customHeight="1" x14ac:dyDescent="0.35">
      <c r="A13" s="11" t="s">
        <v>300</v>
      </c>
      <c r="B13" s="13">
        <v>187.1</v>
      </c>
      <c r="C13" s="13">
        <v>1.4</v>
      </c>
      <c r="D13" s="13">
        <v>189.8</v>
      </c>
      <c r="E13" s="13">
        <v>2.1</v>
      </c>
      <c r="F13" s="13">
        <v>193.8</v>
      </c>
      <c r="G13" s="11" t="s">
        <v>3</v>
      </c>
      <c r="H13" s="13">
        <v>98.8</v>
      </c>
      <c r="I13" s="13">
        <v>1</v>
      </c>
      <c r="J13" s="13">
        <v>99.8</v>
      </c>
      <c r="K13" s="13">
        <v>4.3</v>
      </c>
      <c r="L13" s="13">
        <v>104.1</v>
      </c>
    </row>
    <row r="14" spans="1:12" ht="15" customHeight="1" x14ac:dyDescent="0.35">
      <c r="A14" s="3" t="s">
        <v>0</v>
      </c>
      <c r="B14" s="13">
        <v>153.1</v>
      </c>
      <c r="C14" s="13">
        <v>1.4</v>
      </c>
      <c r="D14" s="13">
        <v>155.30000000000001</v>
      </c>
      <c r="E14" s="13">
        <v>2.1</v>
      </c>
      <c r="F14" s="13">
        <v>158.6</v>
      </c>
      <c r="G14" s="11" t="s">
        <v>4</v>
      </c>
      <c r="H14" s="13">
        <v>74.099999999999994</v>
      </c>
      <c r="I14" s="13">
        <v>1.2</v>
      </c>
      <c r="J14" s="13">
        <v>75</v>
      </c>
      <c r="K14" s="13">
        <v>2.1</v>
      </c>
      <c r="L14" s="13">
        <v>76.5</v>
      </c>
    </row>
    <row r="15" spans="1:12" ht="15" customHeight="1" x14ac:dyDescent="0.35">
      <c r="A15" s="3" t="s">
        <v>1</v>
      </c>
      <c r="B15" s="13">
        <v>34</v>
      </c>
      <c r="C15" s="13">
        <v>1.4</v>
      </c>
      <c r="D15" s="13">
        <v>34.5</v>
      </c>
      <c r="E15" s="13">
        <v>2.1</v>
      </c>
      <c r="F15" s="13">
        <v>35.200000000000003</v>
      </c>
      <c r="G15" s="3"/>
      <c r="H15" s="13"/>
      <c r="I15" s="13"/>
      <c r="J15" s="13"/>
      <c r="K15" s="13"/>
      <c r="L15" s="13"/>
    </row>
    <row r="16" spans="1:12" ht="15" customHeight="1" x14ac:dyDescent="0.35">
      <c r="A16" s="3"/>
      <c r="B16" s="13"/>
      <c r="C16" s="13"/>
      <c r="D16" s="13"/>
      <c r="E16" s="13"/>
      <c r="F16" s="13"/>
      <c r="G16" s="3"/>
      <c r="H16" s="13"/>
      <c r="I16" s="13"/>
      <c r="J16" s="13"/>
      <c r="K16" s="13"/>
      <c r="L16" s="13"/>
    </row>
    <row r="17" spans="1:12" ht="15" customHeight="1" x14ac:dyDescent="0.35">
      <c r="A17" s="3" t="s">
        <v>301</v>
      </c>
      <c r="B17" s="13">
        <v>107.9</v>
      </c>
      <c r="C17" s="13"/>
      <c r="D17" s="13"/>
      <c r="E17" s="13"/>
      <c r="F17" s="13">
        <v>116.5</v>
      </c>
      <c r="G17" s="11" t="s">
        <v>318</v>
      </c>
      <c r="H17" s="13">
        <v>231</v>
      </c>
      <c r="I17" s="13">
        <v>0.8</v>
      </c>
      <c r="J17" s="13">
        <v>232.9</v>
      </c>
      <c r="K17" s="13">
        <v>2.1</v>
      </c>
      <c r="L17" s="13">
        <v>237.8</v>
      </c>
    </row>
    <row r="18" spans="1:12" ht="15" customHeight="1" x14ac:dyDescent="0.35">
      <c r="A18" s="11"/>
      <c r="B18" s="13"/>
      <c r="C18" s="13"/>
      <c r="D18" s="13"/>
      <c r="E18" s="13"/>
      <c r="F18" s="13"/>
      <c r="G18" s="11" t="s">
        <v>27</v>
      </c>
      <c r="H18" s="13">
        <v>190.7</v>
      </c>
      <c r="I18" s="13">
        <v>0.6</v>
      </c>
      <c r="J18" s="13">
        <v>191.7</v>
      </c>
      <c r="K18" s="13">
        <v>2.1</v>
      </c>
      <c r="L18" s="13">
        <v>195.8</v>
      </c>
    </row>
    <row r="19" spans="1:12" ht="15" customHeight="1" x14ac:dyDescent="0.35">
      <c r="A19" s="11"/>
      <c r="B19" s="13"/>
      <c r="C19" s="13"/>
      <c r="D19" s="13"/>
      <c r="E19" s="13"/>
      <c r="F19" s="13"/>
      <c r="G19" s="11" t="s">
        <v>25</v>
      </c>
      <c r="H19" s="13">
        <v>57.9</v>
      </c>
      <c r="I19" s="13">
        <v>1.2</v>
      </c>
      <c r="J19" s="13">
        <v>58.6</v>
      </c>
      <c r="K19" s="13">
        <v>2.1</v>
      </c>
      <c r="L19" s="13">
        <v>59.8</v>
      </c>
    </row>
    <row r="20" spans="1:12" ht="15" customHeight="1" x14ac:dyDescent="0.35">
      <c r="G20" s="11" t="s">
        <v>26</v>
      </c>
      <c r="H20" s="13">
        <v>132.80000000000001</v>
      </c>
      <c r="I20" s="13">
        <v>0.3</v>
      </c>
      <c r="J20" s="13">
        <v>133.19999999999999</v>
      </c>
      <c r="K20" s="13">
        <v>2.1</v>
      </c>
      <c r="L20" s="13">
        <v>136</v>
      </c>
    </row>
    <row r="21" spans="1:12" ht="15" customHeight="1" x14ac:dyDescent="0.35">
      <c r="A21" s="11"/>
      <c r="B21" s="13"/>
      <c r="C21" s="13"/>
      <c r="D21" s="13"/>
      <c r="E21" s="13"/>
      <c r="F21" s="13"/>
      <c r="G21" s="11" t="s">
        <v>28</v>
      </c>
      <c r="H21" s="13">
        <v>40.299999999999997</v>
      </c>
      <c r="I21" s="13">
        <v>1.9</v>
      </c>
      <c r="J21" s="13">
        <v>41.1</v>
      </c>
      <c r="K21" s="13">
        <v>2.1</v>
      </c>
      <c r="L21" s="13">
        <v>42</v>
      </c>
    </row>
    <row r="22" spans="1:12" ht="15" customHeight="1" x14ac:dyDescent="0.35">
      <c r="A22" s="11"/>
      <c r="B22" s="13"/>
      <c r="C22" s="13"/>
      <c r="D22" s="13"/>
      <c r="E22" s="13"/>
      <c r="F22" s="13"/>
      <c r="G22" s="3"/>
      <c r="H22" s="13"/>
      <c r="I22" s="13"/>
      <c r="J22" s="13"/>
      <c r="K22" s="13"/>
      <c r="L22" s="13"/>
    </row>
    <row r="23" spans="1:12" ht="15" customHeight="1" x14ac:dyDescent="0.35">
      <c r="A23" s="11"/>
      <c r="B23" s="13"/>
      <c r="C23" s="13"/>
      <c r="D23" s="13"/>
      <c r="E23" s="13"/>
      <c r="F23" s="13"/>
      <c r="G23" s="11" t="s">
        <v>319</v>
      </c>
      <c r="H23" s="13">
        <v>-0.2</v>
      </c>
      <c r="I23" s="13"/>
      <c r="J23" s="13">
        <v>-0.5</v>
      </c>
      <c r="K23" s="13"/>
      <c r="L23" s="13">
        <v>-0.2</v>
      </c>
    </row>
    <row r="24" spans="1:12" ht="15" customHeight="1" x14ac:dyDescent="0.35">
      <c r="A24" s="3"/>
      <c r="B24" s="13"/>
      <c r="C24" s="13"/>
      <c r="D24" s="13"/>
      <c r="E24" s="13"/>
      <c r="F24" s="13"/>
      <c r="G24" s="3"/>
      <c r="H24" s="13"/>
      <c r="I24" s="13"/>
      <c r="J24" s="13"/>
      <c r="K24" s="13"/>
      <c r="L24" s="13"/>
    </row>
    <row r="25" spans="1:12" ht="15" customHeight="1" x14ac:dyDescent="0.35">
      <c r="A25" s="11" t="s">
        <v>302</v>
      </c>
      <c r="B25" s="13">
        <v>1175.0999999999999</v>
      </c>
      <c r="C25" s="13">
        <v>1.2</v>
      </c>
      <c r="D25" s="13">
        <v>1189.2</v>
      </c>
      <c r="E25" s="13">
        <v>2.6</v>
      </c>
      <c r="F25" s="13">
        <v>1220.0999999999999</v>
      </c>
      <c r="G25" s="11" t="s">
        <v>320</v>
      </c>
      <c r="H25" s="13">
        <v>1044.8</v>
      </c>
      <c r="I25" s="13">
        <v>1.7</v>
      </c>
      <c r="J25" s="13">
        <v>1062.9000000000001</v>
      </c>
      <c r="K25" s="13">
        <v>2.6</v>
      </c>
      <c r="L25" s="13">
        <v>1090.7</v>
      </c>
    </row>
    <row r="26" spans="1:12" ht="15" customHeight="1" x14ac:dyDescent="0.35">
      <c r="A26" s="3"/>
      <c r="B26" s="13"/>
      <c r="C26" s="13"/>
      <c r="D26" s="13"/>
      <c r="E26" s="13"/>
      <c r="F26" s="13"/>
      <c r="G26" s="3"/>
      <c r="H26" s="13"/>
      <c r="I26" s="13"/>
      <c r="J26" s="13"/>
      <c r="K26" s="13"/>
      <c r="L26" s="13"/>
    </row>
    <row r="27" spans="1:12" ht="15" customHeight="1" x14ac:dyDescent="0.35">
      <c r="A27" s="11" t="s">
        <v>303</v>
      </c>
      <c r="B27" s="13">
        <v>833.8</v>
      </c>
      <c r="C27" s="13">
        <v>2.9</v>
      </c>
      <c r="D27" s="13">
        <v>858.1</v>
      </c>
      <c r="E27" s="13">
        <v>0.7</v>
      </c>
      <c r="F27" s="13">
        <v>864.1</v>
      </c>
      <c r="G27" s="11" t="s">
        <v>321</v>
      </c>
      <c r="H27" s="13">
        <v>964.2</v>
      </c>
      <c r="I27" s="13">
        <v>2.1</v>
      </c>
      <c r="J27" s="13">
        <v>984.4</v>
      </c>
      <c r="K27" s="13">
        <v>0.9</v>
      </c>
      <c r="L27" s="13">
        <v>993.5</v>
      </c>
    </row>
    <row r="28" spans="1:12" ht="15" customHeight="1" x14ac:dyDescent="0.35">
      <c r="A28" s="11"/>
      <c r="B28" s="13"/>
      <c r="C28" s="13"/>
      <c r="D28" s="13"/>
      <c r="E28" s="13"/>
      <c r="F28" s="13"/>
      <c r="G28" s="3"/>
      <c r="H28" s="13"/>
      <c r="I28" s="13"/>
      <c r="J28" s="13"/>
      <c r="K28" s="13"/>
      <c r="L28" s="13"/>
    </row>
    <row r="29" spans="1:12" ht="15" customHeight="1" x14ac:dyDescent="0.35">
      <c r="A29" s="37" t="s">
        <v>304</v>
      </c>
      <c r="B29" s="16">
        <v>2008.9</v>
      </c>
      <c r="C29" s="16">
        <v>1.9</v>
      </c>
      <c r="D29" s="16">
        <v>2047.3</v>
      </c>
      <c r="E29" s="16">
        <v>1.8</v>
      </c>
      <c r="F29" s="16">
        <v>2084.1</v>
      </c>
      <c r="G29" s="37" t="s">
        <v>322</v>
      </c>
      <c r="H29" s="16">
        <v>2008.9</v>
      </c>
      <c r="I29" s="16">
        <v>1.9</v>
      </c>
      <c r="J29" s="16">
        <v>2047.3</v>
      </c>
      <c r="K29" s="16">
        <v>1.8</v>
      </c>
      <c r="L29" s="16">
        <v>2084.1</v>
      </c>
    </row>
    <row r="30" spans="1:12" ht="15" customHeight="1" x14ac:dyDescent="0.35">
      <c r="A30" s="11"/>
      <c r="B30" s="13"/>
      <c r="C30" s="13"/>
      <c r="D30" s="13"/>
      <c r="E30" s="13"/>
      <c r="F30" s="13"/>
      <c r="G30" s="11"/>
      <c r="H30" s="13"/>
      <c r="I30" s="13"/>
      <c r="J30" s="13"/>
      <c r="K30" s="13"/>
      <c r="L30" s="13"/>
    </row>
    <row r="31" spans="1:12" ht="15" customHeight="1" x14ac:dyDescent="0.35">
      <c r="A31" s="11" t="s">
        <v>305</v>
      </c>
      <c r="B31" s="13">
        <v>339.4</v>
      </c>
      <c r="C31" s="13"/>
      <c r="D31" s="13"/>
      <c r="E31" s="13"/>
      <c r="F31" s="13">
        <v>339.4</v>
      </c>
      <c r="G31" s="11" t="s">
        <v>323</v>
      </c>
      <c r="H31" s="13">
        <v>130.30000000000001</v>
      </c>
      <c r="I31" s="13"/>
      <c r="J31" s="13"/>
      <c r="K31" s="13"/>
      <c r="L31" s="13">
        <v>129.4</v>
      </c>
    </row>
    <row r="32" spans="1:12" ht="15" customHeight="1" x14ac:dyDescent="0.35">
      <c r="A32" s="11" t="s">
        <v>306</v>
      </c>
      <c r="B32" s="13">
        <v>26.8</v>
      </c>
      <c r="C32" s="13"/>
      <c r="D32" s="13"/>
      <c r="E32" s="13"/>
      <c r="F32" s="13">
        <v>27.4</v>
      </c>
      <c r="G32" s="11" t="s">
        <v>324</v>
      </c>
      <c r="H32" s="13">
        <v>331.6</v>
      </c>
      <c r="I32" s="13"/>
      <c r="J32" s="13"/>
      <c r="K32" s="13"/>
      <c r="L32" s="13">
        <v>331.7</v>
      </c>
    </row>
    <row r="33" spans="1:12" ht="15" customHeight="1" x14ac:dyDescent="0.35">
      <c r="A33" s="11" t="s">
        <v>307</v>
      </c>
      <c r="B33" s="13">
        <v>116.4</v>
      </c>
      <c r="C33" s="13"/>
      <c r="D33" s="13"/>
      <c r="E33" s="13"/>
      <c r="F33" s="13">
        <v>115.6</v>
      </c>
      <c r="G33" s="11" t="s">
        <v>325</v>
      </c>
      <c r="H33" s="13">
        <v>20.8</v>
      </c>
      <c r="I33" s="13"/>
      <c r="J33" s="13"/>
      <c r="K33" s="13"/>
      <c r="L33" s="13">
        <v>21.2</v>
      </c>
    </row>
    <row r="34" spans="1:12" ht="15" customHeight="1" x14ac:dyDescent="0.35">
      <c r="A34" s="3"/>
      <c r="B34" s="13"/>
      <c r="C34" s="13"/>
      <c r="D34" s="13"/>
      <c r="E34" s="13"/>
      <c r="F34" s="13"/>
      <c r="G34" s="3"/>
      <c r="H34" s="13"/>
      <c r="I34" s="13"/>
      <c r="J34" s="13"/>
      <c r="K34" s="13"/>
      <c r="L34" s="13"/>
    </row>
    <row r="35" spans="1:12" ht="15" customHeight="1" x14ac:dyDescent="0.35">
      <c r="A35" s="11" t="s">
        <v>308</v>
      </c>
      <c r="B35" s="13">
        <v>482.7</v>
      </c>
      <c r="C35" s="13"/>
      <c r="D35" s="13"/>
      <c r="E35" s="13"/>
      <c r="F35" s="13">
        <v>482.3</v>
      </c>
      <c r="G35" s="11" t="s">
        <v>308</v>
      </c>
      <c r="H35" s="13">
        <v>482.7</v>
      </c>
      <c r="I35" s="13"/>
      <c r="J35" s="13"/>
      <c r="K35" s="13"/>
      <c r="L35" s="13">
        <v>482.3</v>
      </c>
    </row>
    <row r="36" spans="1:12" ht="15" customHeight="1" x14ac:dyDescent="0.35">
      <c r="A36" s="37"/>
      <c r="B36" s="39"/>
      <c r="C36" s="39"/>
      <c r="D36" s="39"/>
      <c r="E36" s="39"/>
      <c r="F36" s="39"/>
      <c r="G36" s="21"/>
      <c r="H36" s="21"/>
      <c r="I36" s="21"/>
      <c r="J36" s="21"/>
      <c r="K36" s="21"/>
      <c r="L36" s="21"/>
    </row>
    <row r="37" spans="1:12" x14ac:dyDescent="0.25">
      <c r="B37" s="34"/>
      <c r="C37" s="34"/>
      <c r="D37" s="34"/>
      <c r="E37" s="34"/>
      <c r="F37" s="34"/>
    </row>
  </sheetData>
  <hyperlinks>
    <hyperlink ref="A1" location="inhoudsopgave!A1" display="naar inhoudsopgave" xr:uid="{00000000-0004-0000-0D00-000000000000}"/>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7" width="32.7265625" customWidth="1"/>
    <col min="8" max="8" width="8.81640625" customWidth="1"/>
    <col min="9" max="9" width="9.81640625" customWidth="1"/>
    <col min="10" max="10" width="8.81640625" customWidth="1"/>
    <col min="11" max="11" width="9.81640625" customWidth="1"/>
    <col min="12" max="12" width="8.81640625" customWidth="1"/>
  </cols>
  <sheetData>
    <row r="1" spans="1:12" ht="15" customHeight="1" x14ac:dyDescent="0.35">
      <c r="A1" s="4" t="s">
        <v>100</v>
      </c>
      <c r="B1" s="40"/>
      <c r="C1" s="40"/>
      <c r="D1" s="40"/>
      <c r="E1" s="40"/>
      <c r="F1" s="40"/>
      <c r="G1" s="40"/>
      <c r="H1" s="40"/>
      <c r="I1" s="40"/>
      <c r="J1" s="40"/>
      <c r="K1" s="40"/>
      <c r="L1" s="40"/>
    </row>
    <row r="2" spans="1:12" ht="45.75" customHeight="1" x14ac:dyDescent="0.35">
      <c r="A2" s="27" t="s">
        <v>331</v>
      </c>
      <c r="B2" s="35"/>
      <c r="C2" s="3"/>
      <c r="D2" s="3"/>
      <c r="E2" s="3"/>
      <c r="F2" s="3"/>
      <c r="G2" s="3"/>
      <c r="H2" s="3"/>
      <c r="I2" s="3"/>
      <c r="J2" s="3"/>
      <c r="K2" s="3"/>
      <c r="L2" s="3"/>
    </row>
    <row r="3" spans="1:12" ht="15" customHeight="1" x14ac:dyDescent="0.35">
      <c r="A3" s="19"/>
      <c r="B3" s="38" t="s">
        <v>309</v>
      </c>
      <c r="C3" s="36" t="s">
        <v>311</v>
      </c>
      <c r="D3" s="36" t="s">
        <v>313</v>
      </c>
      <c r="E3" s="36" t="s">
        <v>314</v>
      </c>
      <c r="F3" s="36" t="s">
        <v>309</v>
      </c>
      <c r="G3" s="36"/>
      <c r="H3" s="38" t="s">
        <v>309</v>
      </c>
      <c r="I3" s="36" t="s">
        <v>311</v>
      </c>
      <c r="J3" s="36" t="s">
        <v>313</v>
      </c>
      <c r="K3" s="36" t="s">
        <v>314</v>
      </c>
      <c r="L3" s="36" t="s">
        <v>309</v>
      </c>
    </row>
    <row r="4" spans="1:12" ht="15" customHeight="1" x14ac:dyDescent="0.35">
      <c r="A4" s="11"/>
      <c r="B4" s="3" t="s">
        <v>310</v>
      </c>
      <c r="C4" s="3" t="s">
        <v>312</v>
      </c>
      <c r="D4" s="3" t="s">
        <v>310</v>
      </c>
      <c r="E4" s="3" t="s">
        <v>312</v>
      </c>
      <c r="F4" s="3" t="s">
        <v>310</v>
      </c>
      <c r="G4" s="3"/>
      <c r="H4" s="3" t="s">
        <v>310</v>
      </c>
      <c r="I4" s="3" t="s">
        <v>312</v>
      </c>
      <c r="J4" s="3" t="s">
        <v>310</v>
      </c>
      <c r="K4" s="3" t="s">
        <v>312</v>
      </c>
      <c r="L4" s="3" t="s">
        <v>310</v>
      </c>
    </row>
    <row r="5" spans="1:12" ht="15" customHeight="1" x14ac:dyDescent="0.35">
      <c r="A5" s="37"/>
      <c r="B5" s="35">
        <v>2027</v>
      </c>
      <c r="C5" s="21"/>
      <c r="D5" s="35">
        <v>2027</v>
      </c>
      <c r="E5" s="21"/>
      <c r="F5" s="35">
        <v>2028</v>
      </c>
      <c r="G5" s="21"/>
      <c r="H5" s="35">
        <v>2027</v>
      </c>
      <c r="I5" s="21"/>
      <c r="J5" s="35">
        <v>2027</v>
      </c>
      <c r="K5" s="21"/>
      <c r="L5" s="35">
        <v>2028</v>
      </c>
    </row>
    <row r="6" spans="1:12" ht="15" customHeight="1" x14ac:dyDescent="0.35">
      <c r="A6" s="11"/>
      <c r="B6" s="32"/>
      <c r="C6" s="3"/>
      <c r="D6" s="3"/>
      <c r="E6" s="3"/>
      <c r="F6" s="3"/>
      <c r="G6" s="3"/>
      <c r="H6" s="3"/>
      <c r="I6" s="3"/>
      <c r="J6" s="3"/>
      <c r="K6" s="3"/>
      <c r="L6" s="3"/>
    </row>
    <row r="7" spans="1:12" ht="15" customHeight="1" x14ac:dyDescent="0.35">
      <c r="A7" s="11" t="s">
        <v>298</v>
      </c>
      <c r="B7" s="13">
        <v>590.5</v>
      </c>
      <c r="C7" s="13">
        <v>0.1</v>
      </c>
      <c r="D7" s="13">
        <v>591.29999999999995</v>
      </c>
      <c r="E7" s="13">
        <v>3.8</v>
      </c>
      <c r="F7" s="13">
        <v>614</v>
      </c>
      <c r="G7" s="11" t="s">
        <v>315</v>
      </c>
      <c r="H7" s="13">
        <v>853.1</v>
      </c>
      <c r="I7" s="13">
        <v>1.7</v>
      </c>
      <c r="J7" s="13">
        <v>867.3</v>
      </c>
      <c r="K7" s="13">
        <v>2.6</v>
      </c>
      <c r="L7" s="13">
        <v>889.9</v>
      </c>
    </row>
    <row r="8" spans="1:12" ht="15" customHeight="1" x14ac:dyDescent="0.35">
      <c r="A8" s="3" t="s">
        <v>0</v>
      </c>
      <c r="B8" s="13">
        <v>486.4</v>
      </c>
      <c r="C8" s="13">
        <v>0.2</v>
      </c>
      <c r="D8" s="13">
        <v>487.5</v>
      </c>
      <c r="E8" s="13">
        <v>3.8</v>
      </c>
      <c r="F8" s="13">
        <v>506</v>
      </c>
      <c r="G8" s="3"/>
      <c r="H8" s="13"/>
      <c r="I8" s="13"/>
      <c r="J8" s="13"/>
      <c r="K8" s="13"/>
      <c r="L8" s="13"/>
    </row>
    <row r="9" spans="1:12" ht="15" customHeight="1" x14ac:dyDescent="0.35">
      <c r="A9" s="3" t="s">
        <v>1</v>
      </c>
      <c r="B9" s="13">
        <v>104.1</v>
      </c>
      <c r="C9" s="13">
        <v>-0.3</v>
      </c>
      <c r="D9" s="13">
        <v>103.8</v>
      </c>
      <c r="E9" s="13">
        <v>4</v>
      </c>
      <c r="F9" s="13">
        <v>108</v>
      </c>
      <c r="G9" s="11" t="s">
        <v>316</v>
      </c>
      <c r="H9" s="13">
        <v>532</v>
      </c>
      <c r="I9" s="13">
        <v>1.9</v>
      </c>
      <c r="J9" s="13">
        <v>541.79999999999995</v>
      </c>
      <c r="K9" s="13">
        <v>2.5</v>
      </c>
      <c r="L9" s="13">
        <v>555.6</v>
      </c>
    </row>
    <row r="10" spans="1:12" ht="15" customHeight="1" x14ac:dyDescent="0.35">
      <c r="A10" s="3"/>
      <c r="B10" s="13"/>
      <c r="C10" s="13"/>
      <c r="D10" s="13"/>
      <c r="E10" s="13"/>
      <c r="F10" s="13"/>
      <c r="G10" s="3"/>
      <c r="H10" s="13"/>
      <c r="I10" s="13"/>
      <c r="J10" s="13"/>
      <c r="K10" s="13"/>
      <c r="L10" s="13"/>
    </row>
    <row r="11" spans="1:12" ht="15" customHeight="1" x14ac:dyDescent="0.35">
      <c r="A11" s="11" t="s">
        <v>299</v>
      </c>
      <c r="B11" s="13">
        <v>319.2</v>
      </c>
      <c r="C11" s="13"/>
      <c r="D11" s="13"/>
      <c r="E11" s="13"/>
      <c r="F11" s="13">
        <v>328.6</v>
      </c>
      <c r="G11" s="11" t="s">
        <v>317</v>
      </c>
      <c r="H11" s="13">
        <v>321.10000000000002</v>
      </c>
      <c r="I11" s="13">
        <v>1.3</v>
      </c>
      <c r="J11" s="13">
        <v>325.5</v>
      </c>
      <c r="K11" s="13">
        <v>2.7</v>
      </c>
      <c r="L11" s="13">
        <v>334.2</v>
      </c>
    </row>
    <row r="12" spans="1:12" ht="15" customHeight="1" x14ac:dyDescent="0.35">
      <c r="A12" s="3"/>
      <c r="B12" s="13"/>
      <c r="C12" s="13"/>
      <c r="D12" s="13"/>
      <c r="E12" s="13"/>
      <c r="F12" s="13"/>
      <c r="G12" s="11" t="s">
        <v>2</v>
      </c>
      <c r="H12" s="13">
        <v>140.5</v>
      </c>
      <c r="I12" s="13">
        <v>3.4</v>
      </c>
      <c r="J12" s="13">
        <v>145.19999999999999</v>
      </c>
      <c r="K12" s="13">
        <v>2.2000000000000002</v>
      </c>
      <c r="L12" s="13">
        <v>148.4</v>
      </c>
    </row>
    <row r="13" spans="1:12" ht="15" customHeight="1" x14ac:dyDescent="0.35">
      <c r="A13" s="11" t="s">
        <v>300</v>
      </c>
      <c r="B13" s="13">
        <v>193.8</v>
      </c>
      <c r="C13" s="13">
        <v>1.4</v>
      </c>
      <c r="D13" s="13">
        <v>196.5</v>
      </c>
      <c r="E13" s="13">
        <v>2</v>
      </c>
      <c r="F13" s="13">
        <v>200.6</v>
      </c>
      <c r="G13" s="11" t="s">
        <v>3</v>
      </c>
      <c r="H13" s="13">
        <v>104.1</v>
      </c>
      <c r="I13" s="13">
        <v>-0.2</v>
      </c>
      <c r="J13" s="13">
        <v>103.9</v>
      </c>
      <c r="K13" s="13">
        <v>3.9</v>
      </c>
      <c r="L13" s="13">
        <v>108</v>
      </c>
    </row>
    <row r="14" spans="1:12" ht="15" customHeight="1" x14ac:dyDescent="0.35">
      <c r="A14" s="3" t="s">
        <v>0</v>
      </c>
      <c r="B14" s="13">
        <v>158.6</v>
      </c>
      <c r="C14" s="13">
        <v>1.4</v>
      </c>
      <c r="D14" s="13">
        <v>160.9</v>
      </c>
      <c r="E14" s="13">
        <v>2</v>
      </c>
      <c r="F14" s="13">
        <v>164.2</v>
      </c>
      <c r="G14" s="11" t="s">
        <v>4</v>
      </c>
      <c r="H14" s="13">
        <v>76.5</v>
      </c>
      <c r="I14" s="13">
        <v>-0.2</v>
      </c>
      <c r="J14" s="13">
        <v>76.400000000000006</v>
      </c>
      <c r="K14" s="13">
        <v>1.9</v>
      </c>
      <c r="L14" s="13">
        <v>77.8</v>
      </c>
    </row>
    <row r="15" spans="1:12" ht="15" customHeight="1" x14ac:dyDescent="0.35">
      <c r="A15" s="3" t="s">
        <v>1</v>
      </c>
      <c r="B15" s="13">
        <v>35.200000000000003</v>
      </c>
      <c r="C15" s="13">
        <v>1.3</v>
      </c>
      <c r="D15" s="13">
        <v>35.700000000000003</v>
      </c>
      <c r="E15" s="13">
        <v>2.1</v>
      </c>
      <c r="F15" s="13">
        <v>36.4</v>
      </c>
      <c r="G15" s="3"/>
      <c r="H15" s="13"/>
      <c r="I15" s="13"/>
      <c r="J15" s="13"/>
      <c r="K15" s="13"/>
      <c r="L15" s="13"/>
    </row>
    <row r="16" spans="1:12" ht="15" customHeight="1" x14ac:dyDescent="0.35">
      <c r="A16" s="3"/>
      <c r="B16" s="13"/>
      <c r="C16" s="13"/>
      <c r="D16" s="13"/>
      <c r="E16" s="13"/>
      <c r="F16" s="13"/>
      <c r="G16" s="3"/>
      <c r="H16" s="13"/>
      <c r="I16" s="13"/>
      <c r="J16" s="13"/>
      <c r="K16" s="13"/>
      <c r="L16" s="13"/>
    </row>
    <row r="17" spans="1:12" ht="15" customHeight="1" x14ac:dyDescent="0.35">
      <c r="A17" s="3" t="s">
        <v>301</v>
      </c>
      <c r="B17" s="13">
        <v>116.5</v>
      </c>
      <c r="C17" s="13"/>
      <c r="D17" s="13"/>
      <c r="E17" s="13"/>
      <c r="F17" s="13">
        <v>121.4</v>
      </c>
      <c r="G17" s="11" t="s">
        <v>318</v>
      </c>
      <c r="H17" s="13">
        <v>237.8</v>
      </c>
      <c r="I17" s="13">
        <v>2.5</v>
      </c>
      <c r="J17" s="13">
        <v>243.8</v>
      </c>
      <c r="K17" s="13">
        <v>2</v>
      </c>
      <c r="L17" s="13">
        <v>248.8</v>
      </c>
    </row>
    <row r="18" spans="1:12" ht="15" customHeight="1" x14ac:dyDescent="0.35">
      <c r="A18" s="11"/>
      <c r="B18" s="13"/>
      <c r="C18" s="13"/>
      <c r="D18" s="13"/>
      <c r="E18" s="13"/>
      <c r="F18" s="13"/>
      <c r="G18" s="11" t="s">
        <v>27</v>
      </c>
      <c r="H18" s="13">
        <v>195.8</v>
      </c>
      <c r="I18" s="13">
        <v>1.1000000000000001</v>
      </c>
      <c r="J18" s="13">
        <v>197.9</v>
      </c>
      <c r="K18" s="13">
        <v>2</v>
      </c>
      <c r="L18" s="13">
        <v>201.9</v>
      </c>
    </row>
    <row r="19" spans="1:12" ht="15" customHeight="1" x14ac:dyDescent="0.35">
      <c r="A19" s="11"/>
      <c r="B19" s="13"/>
      <c r="C19" s="13"/>
      <c r="D19" s="13"/>
      <c r="E19" s="13"/>
      <c r="F19" s="13"/>
      <c r="G19" s="11" t="s">
        <v>25</v>
      </c>
      <c r="H19" s="13">
        <v>59.8</v>
      </c>
      <c r="I19" s="13">
        <v>1.1000000000000001</v>
      </c>
      <c r="J19" s="13">
        <v>60.5</v>
      </c>
      <c r="K19" s="13">
        <v>2</v>
      </c>
      <c r="L19" s="13">
        <v>61.7</v>
      </c>
    </row>
    <row r="20" spans="1:12" ht="15" customHeight="1" x14ac:dyDescent="0.35">
      <c r="G20" s="11" t="s">
        <v>26</v>
      </c>
      <c r="H20" s="13">
        <v>136</v>
      </c>
      <c r="I20" s="13">
        <v>1</v>
      </c>
      <c r="J20" s="13">
        <v>137.4</v>
      </c>
      <c r="K20" s="13">
        <v>2</v>
      </c>
      <c r="L20" s="13">
        <v>140.19999999999999</v>
      </c>
    </row>
    <row r="21" spans="1:12" ht="15" customHeight="1" x14ac:dyDescent="0.35">
      <c r="A21" s="11"/>
      <c r="B21" s="13"/>
      <c r="C21" s="13"/>
      <c r="D21" s="13"/>
      <c r="E21" s="13"/>
      <c r="F21" s="13"/>
      <c r="G21" s="11" t="s">
        <v>28</v>
      </c>
      <c r="H21" s="13">
        <v>42</v>
      </c>
      <c r="I21" s="13">
        <v>9.5</v>
      </c>
      <c r="J21" s="13">
        <v>46</v>
      </c>
      <c r="K21" s="13">
        <v>2.1</v>
      </c>
      <c r="L21" s="13">
        <v>46.9</v>
      </c>
    </row>
    <row r="22" spans="1:12" ht="15" customHeight="1" x14ac:dyDescent="0.35">
      <c r="A22" s="11"/>
      <c r="B22" s="13"/>
      <c r="C22" s="13"/>
      <c r="D22" s="13"/>
      <c r="E22" s="13"/>
      <c r="F22" s="13"/>
      <c r="G22" s="3"/>
      <c r="H22" s="13"/>
      <c r="I22" s="13"/>
      <c r="J22" s="13"/>
      <c r="K22" s="13"/>
      <c r="L22" s="13"/>
    </row>
    <row r="23" spans="1:12" ht="15" customHeight="1" x14ac:dyDescent="0.35">
      <c r="A23" s="11"/>
      <c r="B23" s="13"/>
      <c r="C23" s="13"/>
      <c r="D23" s="13"/>
      <c r="E23" s="13"/>
      <c r="F23" s="13"/>
      <c r="G23" s="11" t="s">
        <v>319</v>
      </c>
      <c r="H23" s="13">
        <v>-0.2</v>
      </c>
      <c r="I23" s="13"/>
      <c r="J23" s="13">
        <v>-0.4</v>
      </c>
      <c r="K23" s="13"/>
      <c r="L23" s="13">
        <v>-0.1</v>
      </c>
    </row>
    <row r="24" spans="1:12" ht="15" customHeight="1" x14ac:dyDescent="0.35">
      <c r="A24" s="3"/>
      <c r="B24" s="13"/>
      <c r="C24" s="13"/>
      <c r="D24" s="13"/>
      <c r="E24" s="13"/>
      <c r="F24" s="13"/>
      <c r="G24" s="3"/>
      <c r="H24" s="13"/>
      <c r="I24" s="13"/>
      <c r="J24" s="13"/>
      <c r="K24" s="13"/>
      <c r="L24" s="13"/>
    </row>
    <row r="25" spans="1:12" ht="15" customHeight="1" x14ac:dyDescent="0.35">
      <c r="A25" s="11" t="s">
        <v>302</v>
      </c>
      <c r="B25" s="13">
        <v>1220.0999999999999</v>
      </c>
      <c r="C25" s="13">
        <v>1.1000000000000001</v>
      </c>
      <c r="D25" s="13">
        <v>1234.0999999999999</v>
      </c>
      <c r="E25" s="13">
        <v>2.5</v>
      </c>
      <c r="F25" s="13">
        <v>1264.5999999999999</v>
      </c>
      <c r="G25" s="11" t="s">
        <v>320</v>
      </c>
      <c r="H25" s="13">
        <v>1090.7</v>
      </c>
      <c r="I25" s="13">
        <v>1.8</v>
      </c>
      <c r="J25" s="13">
        <v>1110.8</v>
      </c>
      <c r="K25" s="13">
        <v>2.5</v>
      </c>
      <c r="L25" s="13">
        <v>1138.5999999999999</v>
      </c>
    </row>
    <row r="26" spans="1:12" ht="15" customHeight="1" x14ac:dyDescent="0.35">
      <c r="A26" s="3"/>
      <c r="B26" s="13"/>
      <c r="C26" s="13"/>
      <c r="D26" s="13"/>
      <c r="E26" s="13"/>
      <c r="F26" s="13"/>
      <c r="G26" s="3"/>
      <c r="H26" s="13"/>
      <c r="I26" s="13"/>
      <c r="J26" s="13"/>
      <c r="K26" s="13"/>
      <c r="L26" s="13"/>
    </row>
    <row r="27" spans="1:12" ht="15" customHeight="1" x14ac:dyDescent="0.35">
      <c r="A27" s="11" t="s">
        <v>303</v>
      </c>
      <c r="B27" s="13">
        <v>864.1</v>
      </c>
      <c r="C27" s="13">
        <v>3.1</v>
      </c>
      <c r="D27" s="13">
        <v>890.5</v>
      </c>
      <c r="E27" s="13">
        <v>0.8</v>
      </c>
      <c r="F27" s="13">
        <v>897.9</v>
      </c>
      <c r="G27" s="11" t="s">
        <v>321</v>
      </c>
      <c r="H27" s="13">
        <v>993.5</v>
      </c>
      <c r="I27" s="13">
        <v>2</v>
      </c>
      <c r="J27" s="13">
        <v>1013.8</v>
      </c>
      <c r="K27" s="13">
        <v>1</v>
      </c>
      <c r="L27" s="13">
        <v>1024</v>
      </c>
    </row>
    <row r="28" spans="1:12" ht="15" customHeight="1" x14ac:dyDescent="0.35">
      <c r="A28" s="11"/>
      <c r="B28" s="13"/>
      <c r="C28" s="13"/>
      <c r="D28" s="13"/>
      <c r="E28" s="13"/>
      <c r="F28" s="13"/>
      <c r="G28" s="3"/>
      <c r="H28" s="13"/>
      <c r="I28" s="13"/>
      <c r="J28" s="13"/>
      <c r="K28" s="13"/>
      <c r="L28" s="13"/>
    </row>
    <row r="29" spans="1:12" ht="15" customHeight="1" x14ac:dyDescent="0.35">
      <c r="A29" s="37" t="s">
        <v>304</v>
      </c>
      <c r="B29" s="16">
        <v>2084.1</v>
      </c>
      <c r="C29" s="16">
        <v>1.9</v>
      </c>
      <c r="D29" s="16">
        <v>2124.6</v>
      </c>
      <c r="E29" s="16">
        <v>1.8</v>
      </c>
      <c r="F29" s="16">
        <v>2162.6</v>
      </c>
      <c r="G29" s="37" t="s">
        <v>322</v>
      </c>
      <c r="H29" s="16">
        <v>2084.1</v>
      </c>
      <c r="I29" s="16">
        <v>1.9</v>
      </c>
      <c r="J29" s="16">
        <v>2124.6</v>
      </c>
      <c r="K29" s="16">
        <v>1.8</v>
      </c>
      <c r="L29" s="16">
        <v>2162.6</v>
      </c>
    </row>
    <row r="30" spans="1:12" ht="15" customHeight="1" x14ac:dyDescent="0.35">
      <c r="A30" s="11"/>
      <c r="B30" s="13"/>
      <c r="C30" s="13"/>
      <c r="D30" s="13"/>
      <c r="E30" s="13"/>
      <c r="F30" s="13"/>
      <c r="G30" s="11"/>
      <c r="H30" s="13"/>
      <c r="I30" s="13"/>
      <c r="J30" s="13"/>
      <c r="K30" s="13"/>
      <c r="L30" s="13"/>
    </row>
    <row r="31" spans="1:12" ht="15" customHeight="1" x14ac:dyDescent="0.35">
      <c r="A31" s="11" t="s">
        <v>305</v>
      </c>
      <c r="B31" s="13">
        <v>339.4</v>
      </c>
      <c r="C31" s="13"/>
      <c r="D31" s="13"/>
      <c r="E31" s="13"/>
      <c r="F31" s="13">
        <v>339.5</v>
      </c>
      <c r="G31" s="11" t="s">
        <v>323</v>
      </c>
      <c r="H31" s="13">
        <v>129.4</v>
      </c>
      <c r="I31" s="13"/>
      <c r="J31" s="13"/>
      <c r="K31" s="13"/>
      <c r="L31" s="13">
        <v>126</v>
      </c>
    </row>
    <row r="32" spans="1:12" ht="15" customHeight="1" x14ac:dyDescent="0.35">
      <c r="A32" s="11" t="s">
        <v>306</v>
      </c>
      <c r="B32" s="13">
        <v>27.4</v>
      </c>
      <c r="C32" s="13"/>
      <c r="D32" s="13"/>
      <c r="E32" s="13"/>
      <c r="F32" s="13">
        <v>27.9</v>
      </c>
      <c r="G32" s="11" t="s">
        <v>324</v>
      </c>
      <c r="H32" s="13">
        <v>331.7</v>
      </c>
      <c r="I32" s="13"/>
      <c r="J32" s="13"/>
      <c r="K32" s="13"/>
      <c r="L32" s="13">
        <v>331.8</v>
      </c>
    </row>
    <row r="33" spans="1:12" ht="15" customHeight="1" x14ac:dyDescent="0.35">
      <c r="A33" s="11" t="s">
        <v>307</v>
      </c>
      <c r="B33" s="13">
        <v>115.6</v>
      </c>
      <c r="C33" s="13"/>
      <c r="D33" s="13"/>
      <c r="E33" s="13"/>
      <c r="F33" s="13">
        <v>112.1</v>
      </c>
      <c r="G33" s="11" t="s">
        <v>325</v>
      </c>
      <c r="H33" s="13">
        <v>21.2</v>
      </c>
      <c r="I33" s="13"/>
      <c r="J33" s="13"/>
      <c r="K33" s="13"/>
      <c r="L33" s="13">
        <v>21.7</v>
      </c>
    </row>
    <row r="34" spans="1:12" ht="15" customHeight="1" x14ac:dyDescent="0.35">
      <c r="A34" s="3"/>
      <c r="B34" s="13"/>
      <c r="C34" s="13"/>
      <c r="D34" s="13"/>
      <c r="E34" s="13"/>
      <c r="F34" s="13"/>
      <c r="G34" s="3"/>
      <c r="H34" s="13"/>
      <c r="I34" s="13"/>
      <c r="J34" s="13"/>
      <c r="K34" s="13"/>
      <c r="L34" s="13"/>
    </row>
    <row r="35" spans="1:12" ht="15" customHeight="1" x14ac:dyDescent="0.35">
      <c r="A35" s="11" t="s">
        <v>308</v>
      </c>
      <c r="B35" s="13">
        <v>482.3</v>
      </c>
      <c r="C35" s="13"/>
      <c r="D35" s="13"/>
      <c r="E35" s="13"/>
      <c r="F35" s="13">
        <v>479.5</v>
      </c>
      <c r="G35" s="11" t="s">
        <v>308</v>
      </c>
      <c r="H35" s="13">
        <v>482.3</v>
      </c>
      <c r="I35" s="13"/>
      <c r="J35" s="13"/>
      <c r="K35" s="13"/>
      <c r="L35" s="13">
        <v>479.5</v>
      </c>
    </row>
    <row r="36" spans="1:12" ht="15" customHeight="1" x14ac:dyDescent="0.35">
      <c r="A36" s="37"/>
      <c r="B36" s="39"/>
      <c r="C36" s="39"/>
      <c r="D36" s="39"/>
      <c r="E36" s="39"/>
      <c r="F36" s="39"/>
      <c r="G36" s="21"/>
      <c r="H36" s="21"/>
      <c r="I36" s="21"/>
      <c r="J36" s="21"/>
      <c r="K36" s="21"/>
      <c r="L36" s="21"/>
    </row>
    <row r="37" spans="1:12" x14ac:dyDescent="0.25">
      <c r="B37" s="34"/>
      <c r="C37" s="34"/>
      <c r="D37" s="34"/>
      <c r="E37" s="34"/>
      <c r="F37" s="34"/>
    </row>
  </sheetData>
  <hyperlinks>
    <hyperlink ref="A1" location="inhoudsopgave!A1" display="naar inhoudsopgave" xr:uid="{00000000-0004-0000-0E00-000000000000}"/>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I83"/>
  <sheetViews>
    <sheetView workbookViewId="0"/>
  </sheetViews>
  <sheetFormatPr defaultColWidth="11.453125" defaultRowHeight="12.5" x14ac:dyDescent="0.25"/>
  <cols>
    <col min="1" max="1" width="51.7265625" customWidth="1"/>
    <col min="2" max="26" width="8" customWidth="1"/>
    <col min="27" max="28" width="11.7265625" customWidth="1"/>
    <col min="29" max="61" width="8" customWidth="1"/>
  </cols>
  <sheetData>
    <row r="1" spans="1:61" ht="15" customHeight="1" x14ac:dyDescent="0.35">
      <c r="A1" s="4" t="s">
        <v>100</v>
      </c>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61" ht="39.75" customHeight="1" x14ac:dyDescent="0.35">
      <c r="A2" s="17" t="s">
        <v>332</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19" t="s">
        <v>195</v>
      </c>
      <c r="B4" s="3"/>
      <c r="C4" s="3"/>
      <c r="D4" s="3"/>
      <c r="E4" s="3"/>
      <c r="F4" s="3"/>
      <c r="G4" s="3"/>
      <c r="H4" s="3"/>
      <c r="I4" s="3"/>
      <c r="J4" s="3"/>
      <c r="K4" s="3"/>
      <c r="L4" s="3"/>
      <c r="M4" s="3"/>
      <c r="N4" s="3"/>
      <c r="O4" s="3"/>
      <c r="P4" s="3"/>
      <c r="Q4" s="3"/>
      <c r="R4" s="3"/>
      <c r="S4" s="3"/>
      <c r="T4" s="3"/>
      <c r="U4" s="3"/>
      <c r="V4" s="3"/>
      <c r="W4" s="3"/>
      <c r="X4" s="3"/>
      <c r="Y4" s="3"/>
      <c r="Z4" s="3"/>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23" t="s">
        <v>333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35">
      <c r="A6" s="2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35">
      <c r="A7" s="11" t="s">
        <v>334</v>
      </c>
      <c r="B7" s="13">
        <v>1.8</v>
      </c>
      <c r="C7" s="13">
        <v>-0.4</v>
      </c>
      <c r="D7" s="13">
        <v>-1.3</v>
      </c>
      <c r="E7" s="13">
        <v>-0.6</v>
      </c>
      <c r="F7" s="13">
        <v>-2.7</v>
      </c>
      <c r="G7" s="13">
        <v>-3.4</v>
      </c>
      <c r="H7" s="13">
        <v>2.2000000000000002</v>
      </c>
      <c r="I7" s="13">
        <v>0.1</v>
      </c>
      <c r="J7" s="13">
        <v>-0.9</v>
      </c>
      <c r="K7" s="13">
        <v>0.9</v>
      </c>
      <c r="L7" s="13">
        <v>1.5</v>
      </c>
      <c r="M7" s="13">
        <v>0</v>
      </c>
      <c r="N7" s="13">
        <v>-2.2999999999999998</v>
      </c>
      <c r="O7" s="13">
        <v>-2.5</v>
      </c>
      <c r="P7" s="13">
        <v>0.1</v>
      </c>
      <c r="Q7" s="13">
        <v>0.3</v>
      </c>
      <c r="R7" s="13">
        <v>1.9</v>
      </c>
      <c r="S7" s="13">
        <v>1.4</v>
      </c>
      <c r="T7" s="13">
        <v>2.2000000000000002</v>
      </c>
      <c r="U7" s="13">
        <v>2.4</v>
      </c>
      <c r="V7" s="13">
        <v>3.1</v>
      </c>
      <c r="W7" s="13">
        <v>1</v>
      </c>
      <c r="X7" s="13">
        <v>2.2999999999999998</v>
      </c>
      <c r="Y7" s="13">
        <v>-1.3</v>
      </c>
      <c r="Z7" s="13">
        <v>0.3</v>
      </c>
      <c r="AA7" s="13">
        <v>2</v>
      </c>
      <c r="AB7" s="13"/>
      <c r="AC7" s="13">
        <v>2.9</v>
      </c>
      <c r="AD7" s="13">
        <v>2.5</v>
      </c>
      <c r="AE7" s="13">
        <v>3.2</v>
      </c>
      <c r="AF7" s="13">
        <v>3.4</v>
      </c>
      <c r="AG7" s="13">
        <v>1.4</v>
      </c>
      <c r="AH7" s="13">
        <v>2.1</v>
      </c>
      <c r="AI7" s="13">
        <v>-0.2</v>
      </c>
      <c r="AJ7" s="13">
        <v>-0.9</v>
      </c>
      <c r="AK7" s="13">
        <v>-0.3</v>
      </c>
      <c r="AL7" s="13">
        <v>-0.9</v>
      </c>
      <c r="AM7" s="13">
        <v>1.3</v>
      </c>
      <c r="AN7" s="13">
        <v>2.6</v>
      </c>
      <c r="AO7" s="13">
        <v>2</v>
      </c>
      <c r="AP7" s="13">
        <v>-1.6</v>
      </c>
      <c r="AQ7" s="13">
        <v>-1.1000000000000001</v>
      </c>
      <c r="AR7" s="13">
        <v>0.7</v>
      </c>
      <c r="AS7" s="13">
        <v>-1.3</v>
      </c>
      <c r="AT7" s="13">
        <v>-1.2</v>
      </c>
      <c r="AU7" s="13">
        <v>0.1</v>
      </c>
      <c r="AV7" s="13">
        <v>0.5</v>
      </c>
      <c r="AW7" s="13">
        <v>2.2000000000000002</v>
      </c>
      <c r="AX7" s="13">
        <v>2.4</v>
      </c>
      <c r="AY7" s="13">
        <v>2.9</v>
      </c>
      <c r="AZ7" s="13">
        <v>2.6</v>
      </c>
      <c r="BA7" s="13">
        <v>-3.6</v>
      </c>
      <c r="BB7" s="13">
        <v>4.2</v>
      </c>
      <c r="BC7" s="13">
        <v>3.4</v>
      </c>
      <c r="BD7" s="13">
        <v>0.2</v>
      </c>
      <c r="BE7" s="13">
        <v>0.6</v>
      </c>
      <c r="BF7" s="13">
        <v>0.6</v>
      </c>
      <c r="BG7" s="13">
        <v>0.3</v>
      </c>
      <c r="BH7" s="13">
        <v>0.2</v>
      </c>
      <c r="BI7" s="13">
        <v>0.1</v>
      </c>
    </row>
    <row r="8" spans="1:61" ht="15" customHeight="1" x14ac:dyDescent="0.35">
      <c r="A8" s="3" t="s">
        <v>0</v>
      </c>
      <c r="B8" s="13">
        <v>1.3</v>
      </c>
      <c r="C8" s="13">
        <v>-1.3</v>
      </c>
      <c r="D8" s="13">
        <v>-2.6</v>
      </c>
      <c r="E8" s="13">
        <v>-1.2</v>
      </c>
      <c r="F8" s="13">
        <v>-3.4</v>
      </c>
      <c r="G8" s="13">
        <v>-4.2</v>
      </c>
      <c r="H8" s="13">
        <v>1.5</v>
      </c>
      <c r="I8" s="13">
        <v>-0.4</v>
      </c>
      <c r="J8" s="13">
        <v>-1.2</v>
      </c>
      <c r="K8" s="13">
        <v>0.4</v>
      </c>
      <c r="L8" s="13">
        <v>1.6</v>
      </c>
      <c r="M8" s="13">
        <v>-0.9</v>
      </c>
      <c r="N8" s="13">
        <v>-3.3</v>
      </c>
      <c r="O8" s="13">
        <v>-2.9</v>
      </c>
      <c r="P8" s="13">
        <v>0.4</v>
      </c>
      <c r="Q8" s="13">
        <v>0.3</v>
      </c>
      <c r="R8" s="13">
        <v>2.2999999999999998</v>
      </c>
      <c r="S8" s="13">
        <v>1.4</v>
      </c>
      <c r="T8" s="13">
        <v>3</v>
      </c>
      <c r="U8" s="13">
        <v>3.1</v>
      </c>
      <c r="V8" s="13">
        <v>3.7</v>
      </c>
      <c r="W8" s="13">
        <v>1.5</v>
      </c>
      <c r="X8" s="13">
        <v>2.6</v>
      </c>
      <c r="Y8" s="13">
        <v>-1.1000000000000001</v>
      </c>
      <c r="Z8" s="13">
        <v>0.4</v>
      </c>
      <c r="AA8" s="13">
        <v>2.2000000000000002</v>
      </c>
      <c r="AB8" s="13"/>
      <c r="AC8" s="13">
        <v>3.7</v>
      </c>
      <c r="AD8" s="13">
        <v>3</v>
      </c>
      <c r="AE8" s="13">
        <v>3.7</v>
      </c>
      <c r="AF8" s="13">
        <v>3.8</v>
      </c>
      <c r="AG8" s="13">
        <v>1.6</v>
      </c>
      <c r="AH8" s="13">
        <v>2.1</v>
      </c>
      <c r="AI8" s="13">
        <v>-0.8</v>
      </c>
      <c r="AJ8" s="13">
        <v>-1.7</v>
      </c>
      <c r="AK8" s="13">
        <v>0.1</v>
      </c>
      <c r="AL8" s="13">
        <v>-0.6</v>
      </c>
      <c r="AM8" s="13">
        <v>1.8</v>
      </c>
      <c r="AN8" s="13">
        <v>3.1</v>
      </c>
      <c r="AO8" s="13">
        <v>2</v>
      </c>
      <c r="AP8" s="13">
        <v>-2.2999999999999998</v>
      </c>
      <c r="AQ8" s="13">
        <v>-1.5</v>
      </c>
      <c r="AR8" s="13">
        <v>1.5</v>
      </c>
      <c r="AS8" s="13">
        <v>-1.1000000000000001</v>
      </c>
      <c r="AT8" s="13">
        <v>-1.2</v>
      </c>
      <c r="AU8" s="13">
        <v>0.2</v>
      </c>
      <c r="AV8" s="13">
        <v>0.9</v>
      </c>
      <c r="AW8" s="13">
        <v>2.7</v>
      </c>
      <c r="AX8" s="13">
        <v>3</v>
      </c>
      <c r="AY8" s="13">
        <v>3.3</v>
      </c>
      <c r="AZ8" s="13">
        <v>2.6</v>
      </c>
      <c r="BA8" s="13">
        <v>-4.5999999999999996</v>
      </c>
      <c r="BB8" s="13">
        <v>4.3</v>
      </c>
      <c r="BC8" s="13">
        <v>3.8</v>
      </c>
      <c r="BD8" s="13">
        <v>0.1</v>
      </c>
      <c r="BE8" s="13">
        <v>0.4</v>
      </c>
      <c r="BF8" s="13">
        <v>0.9</v>
      </c>
      <c r="BG8" s="13">
        <v>0.2</v>
      </c>
      <c r="BH8" s="13">
        <v>0.2</v>
      </c>
      <c r="BI8" s="13">
        <v>0.2</v>
      </c>
    </row>
    <row r="9" spans="1:61" ht="15" customHeight="1" x14ac:dyDescent="0.35">
      <c r="A9" s="3" t="s">
        <v>1</v>
      </c>
      <c r="B9" s="13">
        <v>3.3</v>
      </c>
      <c r="C9" s="13">
        <v>2.9</v>
      </c>
      <c r="D9" s="13">
        <v>3.4</v>
      </c>
      <c r="E9" s="13">
        <v>1.7</v>
      </c>
      <c r="F9" s="13">
        <v>-0.4</v>
      </c>
      <c r="G9" s="13">
        <v>-0.6</v>
      </c>
      <c r="H9" s="13">
        <v>4.7</v>
      </c>
      <c r="I9" s="13">
        <v>1.6</v>
      </c>
      <c r="J9" s="13">
        <v>0.2</v>
      </c>
      <c r="K9" s="13">
        <v>2.6</v>
      </c>
      <c r="L9" s="13">
        <v>1.1000000000000001</v>
      </c>
      <c r="M9" s="13">
        <v>3</v>
      </c>
      <c r="N9" s="13">
        <v>0.9</v>
      </c>
      <c r="O9" s="13">
        <v>-1.3</v>
      </c>
      <c r="P9" s="13">
        <v>-0.8</v>
      </c>
      <c r="Q9" s="13">
        <v>0.4</v>
      </c>
      <c r="R9" s="13">
        <v>0.2</v>
      </c>
      <c r="S9" s="13">
        <v>1.3</v>
      </c>
      <c r="T9" s="13">
        <v>-0.3</v>
      </c>
      <c r="U9" s="13">
        <v>-0.2</v>
      </c>
      <c r="V9" s="13">
        <v>0.8</v>
      </c>
      <c r="W9" s="13">
        <v>-1.4</v>
      </c>
      <c r="X9" s="13">
        <v>1.2</v>
      </c>
      <c r="Y9" s="13">
        <v>-1.7</v>
      </c>
      <c r="Z9" s="13">
        <v>-0.1</v>
      </c>
      <c r="AA9" s="13">
        <v>1.1000000000000001</v>
      </c>
      <c r="AB9" s="13"/>
      <c r="AC9" s="13">
        <v>-0.1</v>
      </c>
      <c r="AD9" s="13">
        <v>0.3</v>
      </c>
      <c r="AE9" s="13">
        <v>1</v>
      </c>
      <c r="AF9" s="13">
        <v>1.3</v>
      </c>
      <c r="AG9" s="13">
        <v>0.6</v>
      </c>
      <c r="AH9" s="13">
        <v>2.4</v>
      </c>
      <c r="AI9" s="13">
        <v>2.8</v>
      </c>
      <c r="AJ9" s="13">
        <v>2.7</v>
      </c>
      <c r="AK9" s="13">
        <v>-1.8</v>
      </c>
      <c r="AL9" s="13">
        <v>-2.2000000000000002</v>
      </c>
      <c r="AM9" s="13">
        <v>-1</v>
      </c>
      <c r="AN9" s="13">
        <v>0.3</v>
      </c>
      <c r="AO9" s="13">
        <v>2.1</v>
      </c>
      <c r="AP9" s="13">
        <v>1.8</v>
      </c>
      <c r="AQ9" s="13">
        <v>0.8</v>
      </c>
      <c r="AR9" s="13">
        <v>-2.4</v>
      </c>
      <c r="AS9" s="13">
        <v>-2.1</v>
      </c>
      <c r="AT9" s="13">
        <v>-1.2</v>
      </c>
      <c r="AU9" s="13">
        <v>-0.1</v>
      </c>
      <c r="AV9" s="13">
        <v>-1.6</v>
      </c>
      <c r="AW9" s="13">
        <v>0.1</v>
      </c>
      <c r="AX9" s="13">
        <v>-0.3</v>
      </c>
      <c r="AY9" s="13">
        <v>0.8</v>
      </c>
      <c r="AZ9" s="13">
        <v>2.5</v>
      </c>
      <c r="BA9" s="13">
        <v>1.2</v>
      </c>
      <c r="BB9" s="13">
        <v>3.7</v>
      </c>
      <c r="BC9" s="13">
        <v>1.5</v>
      </c>
      <c r="BD9" s="13">
        <v>0.9</v>
      </c>
      <c r="BE9" s="13">
        <v>1.6</v>
      </c>
      <c r="BF9" s="13">
        <v>-0.7</v>
      </c>
      <c r="BG9" s="13">
        <v>0.5</v>
      </c>
      <c r="BH9" s="13">
        <v>0.6</v>
      </c>
      <c r="BI9" s="13">
        <v>-0.3</v>
      </c>
    </row>
    <row r="10" spans="1:61" ht="15" customHeight="1" x14ac:dyDescent="0.35">
      <c r="A10" s="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row>
    <row r="11" spans="1:61" ht="15" customHeight="1" x14ac:dyDescent="0.35">
      <c r="A11" s="11" t="s">
        <v>300</v>
      </c>
      <c r="B11" s="13">
        <v>7.2</v>
      </c>
      <c r="C11" s="13">
        <v>7.2</v>
      </c>
      <c r="D11" s="13">
        <v>6.1</v>
      </c>
      <c r="E11" s="13">
        <v>5.3</v>
      </c>
      <c r="F11" s="13">
        <v>4.5999999999999996</v>
      </c>
      <c r="G11" s="13">
        <v>4</v>
      </c>
      <c r="H11" s="13">
        <v>3.6</v>
      </c>
      <c r="I11" s="13">
        <v>3.6</v>
      </c>
      <c r="J11" s="13">
        <v>3.7</v>
      </c>
      <c r="K11" s="13">
        <v>3.5</v>
      </c>
      <c r="L11" s="13">
        <v>3.2</v>
      </c>
      <c r="M11" s="13">
        <v>2.5</v>
      </c>
      <c r="N11" s="13">
        <v>2</v>
      </c>
      <c r="O11" s="13">
        <v>2</v>
      </c>
      <c r="P11" s="13">
        <v>2.5</v>
      </c>
      <c r="Q11" s="13">
        <v>3.2</v>
      </c>
      <c r="R11" s="13">
        <v>3.9</v>
      </c>
      <c r="S11" s="13">
        <v>4.0999999999999996</v>
      </c>
      <c r="T11" s="13">
        <v>3.9</v>
      </c>
      <c r="U11" s="13">
        <v>4</v>
      </c>
      <c r="V11" s="13">
        <v>4.2</v>
      </c>
      <c r="W11" s="13">
        <v>4</v>
      </c>
      <c r="X11" s="13">
        <v>3.6</v>
      </c>
      <c r="Y11" s="13">
        <v>3</v>
      </c>
      <c r="Z11" s="13">
        <v>2.2999999999999998</v>
      </c>
      <c r="AA11" s="13">
        <v>2.2000000000000002</v>
      </c>
      <c r="AB11" s="13"/>
      <c r="AC11" s="13">
        <v>2.8</v>
      </c>
      <c r="AD11" s="13">
        <v>2.9</v>
      </c>
      <c r="AE11" s="13">
        <v>4.3</v>
      </c>
      <c r="AF11" s="13">
        <v>5.0999999999999996</v>
      </c>
      <c r="AG11" s="13">
        <v>5.0999999999999996</v>
      </c>
      <c r="AH11" s="13">
        <v>4.4000000000000004</v>
      </c>
      <c r="AI11" s="13">
        <v>3.2</v>
      </c>
      <c r="AJ11" s="13">
        <v>2.2999999999999998</v>
      </c>
      <c r="AK11" s="13">
        <v>2</v>
      </c>
      <c r="AL11" s="13">
        <v>2</v>
      </c>
      <c r="AM11" s="13">
        <v>2.1</v>
      </c>
      <c r="AN11" s="13">
        <v>2.9</v>
      </c>
      <c r="AO11" s="13">
        <v>3.2</v>
      </c>
      <c r="AP11" s="13">
        <v>2.1</v>
      </c>
      <c r="AQ11" s="13">
        <v>1.6</v>
      </c>
      <c r="AR11" s="13">
        <v>1.1000000000000001</v>
      </c>
      <c r="AS11" s="13">
        <v>1.3</v>
      </c>
      <c r="AT11" s="13">
        <v>1.2</v>
      </c>
      <c r="AU11" s="13">
        <v>1.2</v>
      </c>
      <c r="AV11" s="13">
        <v>1.1000000000000001</v>
      </c>
      <c r="AW11" s="13">
        <v>1.7</v>
      </c>
      <c r="AX11" s="13">
        <v>2.2999999999999998</v>
      </c>
      <c r="AY11" s="13">
        <v>2.2000000000000002</v>
      </c>
      <c r="AZ11" s="13">
        <v>1.5</v>
      </c>
      <c r="BA11" s="13">
        <v>1.8</v>
      </c>
      <c r="BB11" s="13">
        <v>1.6</v>
      </c>
      <c r="BC11" s="13">
        <v>1.8</v>
      </c>
      <c r="BD11" s="13">
        <v>0.4</v>
      </c>
      <c r="BE11" s="13">
        <v>1.1000000000000001</v>
      </c>
      <c r="BF11" s="13">
        <v>1.7</v>
      </c>
      <c r="BG11" s="13">
        <v>1.5</v>
      </c>
      <c r="BH11" s="13">
        <v>1.4</v>
      </c>
      <c r="BI11" s="13">
        <v>1.4</v>
      </c>
    </row>
    <row r="12" spans="1:61" ht="15" customHeight="1" x14ac:dyDescent="0.35">
      <c r="A12" s="3" t="s">
        <v>0</v>
      </c>
      <c r="B12" s="13">
        <v>6.8</v>
      </c>
      <c r="C12" s="13">
        <v>6.9</v>
      </c>
      <c r="D12" s="13">
        <v>5.6</v>
      </c>
      <c r="E12" s="13">
        <v>5.3</v>
      </c>
      <c r="F12" s="13">
        <v>4.5</v>
      </c>
      <c r="G12" s="13">
        <v>3.5</v>
      </c>
      <c r="H12" s="13">
        <v>3</v>
      </c>
      <c r="I12" s="13">
        <v>3.6</v>
      </c>
      <c r="J12" s="13">
        <v>3.6</v>
      </c>
      <c r="K12" s="13">
        <v>3.6</v>
      </c>
      <c r="L12" s="13">
        <v>3.3</v>
      </c>
      <c r="M12" s="13">
        <v>2.4</v>
      </c>
      <c r="N12" s="13">
        <v>1.7</v>
      </c>
      <c r="O12" s="13">
        <v>1.8</v>
      </c>
      <c r="P12" s="13">
        <v>2.9</v>
      </c>
      <c r="Q12" s="13">
        <v>3.7</v>
      </c>
      <c r="R12" s="13">
        <v>4.3</v>
      </c>
      <c r="S12" s="13">
        <v>4.5</v>
      </c>
      <c r="T12" s="13">
        <v>4.2</v>
      </c>
      <c r="U12" s="13">
        <v>4.5999999999999996</v>
      </c>
      <c r="V12" s="13">
        <v>4.7</v>
      </c>
      <c r="W12" s="13">
        <v>4.3</v>
      </c>
      <c r="X12" s="13">
        <v>3.8</v>
      </c>
      <c r="Y12" s="13">
        <v>3</v>
      </c>
      <c r="Z12" s="13">
        <v>2.2999999999999998</v>
      </c>
      <c r="AA12" s="13">
        <v>2.2000000000000002</v>
      </c>
      <c r="AB12" s="13"/>
      <c r="AC12" s="13">
        <v>2.9</v>
      </c>
      <c r="AD12" s="13">
        <v>2.6</v>
      </c>
      <c r="AE12" s="13">
        <v>4.4000000000000004</v>
      </c>
      <c r="AF12" s="13">
        <v>5.5</v>
      </c>
      <c r="AG12" s="13">
        <v>5.4</v>
      </c>
      <c r="AH12" s="13">
        <v>4.7</v>
      </c>
      <c r="AI12" s="13">
        <v>3.1</v>
      </c>
      <c r="AJ12" s="13">
        <v>2.2000000000000002</v>
      </c>
      <c r="AK12" s="13">
        <v>1.7</v>
      </c>
      <c r="AL12" s="13">
        <v>1.9</v>
      </c>
      <c r="AM12" s="13">
        <v>2.1</v>
      </c>
      <c r="AN12" s="13">
        <v>3.1</v>
      </c>
      <c r="AO12" s="13">
        <v>3.6</v>
      </c>
      <c r="AP12" s="13">
        <v>2.1</v>
      </c>
      <c r="AQ12" s="13">
        <v>1.7</v>
      </c>
      <c r="AR12" s="13">
        <v>1</v>
      </c>
      <c r="AS12" s="13">
        <v>1.2</v>
      </c>
      <c r="AT12" s="13">
        <v>1.4</v>
      </c>
      <c r="AU12" s="13">
        <v>1.3</v>
      </c>
      <c r="AV12" s="13">
        <v>1.1000000000000001</v>
      </c>
      <c r="AW12" s="13">
        <v>1.9</v>
      </c>
      <c r="AX12" s="13">
        <v>2.5</v>
      </c>
      <c r="AY12" s="13">
        <v>2.4</v>
      </c>
      <c r="AZ12" s="13">
        <v>1.5</v>
      </c>
      <c r="BA12" s="13">
        <v>1.8</v>
      </c>
      <c r="BB12" s="13">
        <v>1.6</v>
      </c>
      <c r="BC12" s="13">
        <v>2.1</v>
      </c>
      <c r="BD12" s="13">
        <v>0.2</v>
      </c>
      <c r="BE12" s="13">
        <v>1.1000000000000001</v>
      </c>
      <c r="BF12" s="13">
        <v>1.7</v>
      </c>
      <c r="BG12" s="13">
        <v>1.5</v>
      </c>
      <c r="BH12" s="13">
        <v>1.4</v>
      </c>
      <c r="BI12" s="13">
        <v>1.4</v>
      </c>
    </row>
    <row r="13" spans="1:61" ht="15" customHeight="1" x14ac:dyDescent="0.35">
      <c r="A13" s="3" t="s">
        <v>1</v>
      </c>
      <c r="B13" s="13">
        <v>9.1</v>
      </c>
      <c r="C13" s="13">
        <v>8.6</v>
      </c>
      <c r="D13" s="13">
        <v>7.9</v>
      </c>
      <c r="E13" s="13">
        <v>5.0999999999999996</v>
      </c>
      <c r="F13" s="13">
        <v>5.0999999999999996</v>
      </c>
      <c r="G13" s="13">
        <v>6</v>
      </c>
      <c r="H13" s="13">
        <v>5.9</v>
      </c>
      <c r="I13" s="13">
        <v>3.7</v>
      </c>
      <c r="J13" s="13">
        <v>4.0999999999999996</v>
      </c>
      <c r="K13" s="13">
        <v>3</v>
      </c>
      <c r="L13" s="13">
        <v>2.9</v>
      </c>
      <c r="M13" s="13">
        <v>3</v>
      </c>
      <c r="N13" s="13">
        <v>3</v>
      </c>
      <c r="O13" s="13">
        <v>2.6</v>
      </c>
      <c r="P13" s="13">
        <v>1.2</v>
      </c>
      <c r="Q13" s="13">
        <v>1.3</v>
      </c>
      <c r="R13" s="13">
        <v>2.6</v>
      </c>
      <c r="S13" s="13">
        <v>2.9</v>
      </c>
      <c r="T13" s="13">
        <v>2.8</v>
      </c>
      <c r="U13" s="13">
        <v>1.7</v>
      </c>
      <c r="V13" s="13">
        <v>2</v>
      </c>
      <c r="W13" s="13">
        <v>2.7</v>
      </c>
      <c r="X13" s="13">
        <v>2.6</v>
      </c>
      <c r="Y13" s="13">
        <v>3</v>
      </c>
      <c r="Z13" s="13">
        <v>2.7</v>
      </c>
      <c r="AA13" s="13">
        <v>2.2999999999999998</v>
      </c>
      <c r="AB13" s="13"/>
      <c r="AC13" s="13">
        <v>2.4</v>
      </c>
      <c r="AD13" s="13">
        <v>3.9</v>
      </c>
      <c r="AE13" s="13">
        <v>3.7</v>
      </c>
      <c r="AF13" s="13">
        <v>3.9</v>
      </c>
      <c r="AG13" s="13">
        <v>3.8</v>
      </c>
      <c r="AH13" s="13">
        <v>3.2</v>
      </c>
      <c r="AI13" s="13">
        <v>3.6</v>
      </c>
      <c r="AJ13" s="13">
        <v>2.7</v>
      </c>
      <c r="AK13" s="13">
        <v>2.9</v>
      </c>
      <c r="AL13" s="13">
        <v>2.4</v>
      </c>
      <c r="AM13" s="13">
        <v>1.9</v>
      </c>
      <c r="AN13" s="13">
        <v>2.2000000000000002</v>
      </c>
      <c r="AO13" s="13">
        <v>1.6</v>
      </c>
      <c r="AP13" s="13">
        <v>1.9</v>
      </c>
      <c r="AQ13" s="13">
        <v>1.2</v>
      </c>
      <c r="AR13" s="13">
        <v>1.5</v>
      </c>
      <c r="AS13" s="13">
        <v>1.4</v>
      </c>
      <c r="AT13" s="13">
        <v>0.2</v>
      </c>
      <c r="AU13" s="13">
        <v>0.9</v>
      </c>
      <c r="AV13" s="13">
        <v>1</v>
      </c>
      <c r="AW13" s="13">
        <v>1</v>
      </c>
      <c r="AX13" s="13">
        <v>1.3</v>
      </c>
      <c r="AY13" s="13">
        <v>1.3</v>
      </c>
      <c r="AZ13" s="13">
        <v>1.5</v>
      </c>
      <c r="BA13" s="13">
        <v>1.8</v>
      </c>
      <c r="BB13" s="13">
        <v>1.6</v>
      </c>
      <c r="BC13" s="13">
        <v>0.8</v>
      </c>
      <c r="BD13" s="13">
        <v>1.4</v>
      </c>
      <c r="BE13" s="13">
        <v>1.4</v>
      </c>
      <c r="BF13" s="13">
        <v>1.3</v>
      </c>
      <c r="BG13" s="13">
        <v>1.3</v>
      </c>
      <c r="BH13" s="13">
        <v>1.4</v>
      </c>
      <c r="BI13" s="13">
        <v>1.3</v>
      </c>
    </row>
    <row r="14" spans="1:61" ht="15" customHeight="1" x14ac:dyDescent="0.35">
      <c r="A14" s="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row>
    <row r="15" spans="1:61" ht="15" customHeight="1" x14ac:dyDescent="0.35">
      <c r="A15" s="11" t="s">
        <v>302</v>
      </c>
      <c r="B15" s="13">
        <v>6.1</v>
      </c>
      <c r="C15" s="13">
        <v>4.5</v>
      </c>
      <c r="D15" s="13">
        <v>3.7</v>
      </c>
      <c r="E15" s="13">
        <v>5.3</v>
      </c>
      <c r="F15" s="13">
        <v>3.3</v>
      </c>
      <c r="G15" s="13">
        <v>0.2</v>
      </c>
      <c r="H15" s="13">
        <v>4.3</v>
      </c>
      <c r="I15" s="13">
        <v>2.2000000000000002</v>
      </c>
      <c r="J15" s="13">
        <v>2.8</v>
      </c>
      <c r="K15" s="13">
        <v>2.1</v>
      </c>
      <c r="L15" s="13">
        <v>1.3</v>
      </c>
      <c r="M15" s="13">
        <v>-0.9</v>
      </c>
      <c r="N15" s="13">
        <v>-1.3</v>
      </c>
      <c r="O15" s="13">
        <v>2</v>
      </c>
      <c r="P15" s="13">
        <v>3</v>
      </c>
      <c r="Q15" s="13">
        <v>2.7</v>
      </c>
      <c r="R15" s="13">
        <v>2.8</v>
      </c>
      <c r="S15" s="13">
        <v>2</v>
      </c>
      <c r="T15" s="13">
        <v>3.3</v>
      </c>
      <c r="U15" s="13">
        <v>4.5999999999999996</v>
      </c>
      <c r="V15" s="13">
        <v>3.9</v>
      </c>
      <c r="W15" s="13">
        <v>2.5</v>
      </c>
      <c r="X15" s="13">
        <v>1.9</v>
      </c>
      <c r="Y15" s="13">
        <v>1.2</v>
      </c>
      <c r="Z15" s="13">
        <v>3</v>
      </c>
      <c r="AA15" s="13">
        <v>3.1</v>
      </c>
      <c r="AB15" s="13"/>
      <c r="AC15" s="13">
        <v>3.5</v>
      </c>
      <c r="AD15" s="13">
        <v>4.3</v>
      </c>
      <c r="AE15" s="13">
        <v>4.7</v>
      </c>
      <c r="AF15" s="13">
        <v>5</v>
      </c>
      <c r="AG15" s="13">
        <v>4.2</v>
      </c>
      <c r="AH15" s="13">
        <v>2.2999999999999998</v>
      </c>
      <c r="AI15" s="13">
        <v>0.2</v>
      </c>
      <c r="AJ15" s="13">
        <v>0.2</v>
      </c>
      <c r="AK15" s="13">
        <v>2</v>
      </c>
      <c r="AL15" s="13">
        <v>2.1</v>
      </c>
      <c r="AM15" s="13">
        <v>3.5</v>
      </c>
      <c r="AN15" s="13">
        <v>3.8</v>
      </c>
      <c r="AO15" s="13">
        <v>2.2000000000000002</v>
      </c>
      <c r="AP15" s="13">
        <v>-3.7</v>
      </c>
      <c r="AQ15" s="13">
        <v>1.3</v>
      </c>
      <c r="AR15" s="13">
        <v>1.6</v>
      </c>
      <c r="AS15" s="13">
        <v>-1</v>
      </c>
      <c r="AT15" s="13">
        <v>-0.1</v>
      </c>
      <c r="AU15" s="13">
        <v>1.4</v>
      </c>
      <c r="AV15" s="13">
        <v>2</v>
      </c>
      <c r="AW15" s="13">
        <v>2.2000000000000002</v>
      </c>
      <c r="AX15" s="13">
        <v>2.9</v>
      </c>
      <c r="AY15" s="13">
        <v>2.4</v>
      </c>
      <c r="AZ15" s="13">
        <v>2</v>
      </c>
      <c r="BA15" s="13">
        <v>-3.9</v>
      </c>
      <c r="BB15" s="13">
        <v>6.2</v>
      </c>
      <c r="BC15" s="13">
        <v>4.3</v>
      </c>
      <c r="BD15" s="13">
        <v>0.1</v>
      </c>
      <c r="BE15" s="13">
        <v>1.1000000000000001</v>
      </c>
      <c r="BF15" s="13">
        <v>1.6</v>
      </c>
      <c r="BG15" s="13">
        <v>1.4</v>
      </c>
      <c r="BH15" s="13">
        <v>1.2</v>
      </c>
      <c r="BI15" s="13">
        <v>1.1000000000000001</v>
      </c>
    </row>
    <row r="16" spans="1:61" ht="15" customHeight="1" x14ac:dyDescent="0.35">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row>
    <row r="17" spans="1:61" ht="15" customHeight="1" x14ac:dyDescent="0.35">
      <c r="A17" s="11" t="s">
        <v>335</v>
      </c>
      <c r="B17" s="13">
        <v>14</v>
      </c>
      <c r="C17" s="13">
        <v>4.2</v>
      </c>
      <c r="D17" s="13">
        <v>2.6</v>
      </c>
      <c r="E17" s="13">
        <v>8.8000000000000007</v>
      </c>
      <c r="F17" s="13">
        <v>0.5</v>
      </c>
      <c r="G17" s="13">
        <v>-3.3</v>
      </c>
      <c r="H17" s="13">
        <v>8.9</v>
      </c>
      <c r="I17" s="13">
        <v>2.5</v>
      </c>
      <c r="J17" s="13">
        <v>3.5</v>
      </c>
      <c r="K17" s="13">
        <v>6.8</v>
      </c>
      <c r="L17" s="13">
        <v>2.5</v>
      </c>
      <c r="M17" s="13">
        <v>-2.7</v>
      </c>
      <c r="N17" s="13">
        <v>-0.7</v>
      </c>
      <c r="O17" s="13">
        <v>3.9</v>
      </c>
      <c r="P17" s="13">
        <v>6.7</v>
      </c>
      <c r="Q17" s="13">
        <v>5.3</v>
      </c>
      <c r="R17" s="13">
        <v>3.8</v>
      </c>
      <c r="S17" s="13">
        <v>3.1</v>
      </c>
      <c r="T17" s="13">
        <v>6.9</v>
      </c>
      <c r="U17" s="13">
        <v>9</v>
      </c>
      <c r="V17" s="13">
        <v>4.0999999999999996</v>
      </c>
      <c r="W17" s="13">
        <v>7.1</v>
      </c>
      <c r="X17" s="13">
        <v>2.9</v>
      </c>
      <c r="Y17" s="13">
        <v>1.2</v>
      </c>
      <c r="Z17" s="13">
        <v>9.4</v>
      </c>
      <c r="AA17" s="13">
        <v>10.5</v>
      </c>
      <c r="AB17" s="13"/>
      <c r="AC17" s="13">
        <v>5.3</v>
      </c>
      <c r="AD17" s="13">
        <v>10.9</v>
      </c>
      <c r="AE17" s="13">
        <v>8.3000000000000007</v>
      </c>
      <c r="AF17" s="13">
        <v>9.8000000000000007</v>
      </c>
      <c r="AG17" s="13">
        <v>11.3</v>
      </c>
      <c r="AH17" s="13">
        <v>2.5</v>
      </c>
      <c r="AI17" s="13">
        <v>0.3</v>
      </c>
      <c r="AJ17" s="13">
        <v>2</v>
      </c>
      <c r="AK17" s="13">
        <v>6.4</v>
      </c>
      <c r="AL17" s="13">
        <v>5.4</v>
      </c>
      <c r="AM17" s="13">
        <v>7.7</v>
      </c>
      <c r="AN17" s="13">
        <v>7.8</v>
      </c>
      <c r="AO17" s="13">
        <v>-0.7</v>
      </c>
      <c r="AP17" s="13">
        <v>-7.8</v>
      </c>
      <c r="AQ17" s="13">
        <v>8.5</v>
      </c>
      <c r="AR17" s="13">
        <v>3.9</v>
      </c>
      <c r="AS17" s="13">
        <v>2.2000000000000002</v>
      </c>
      <c r="AT17" s="13">
        <v>2.2000000000000002</v>
      </c>
      <c r="AU17" s="13">
        <v>3.3</v>
      </c>
      <c r="AV17" s="13">
        <v>14.5</v>
      </c>
      <c r="AW17" s="13">
        <v>-2</v>
      </c>
      <c r="AX17" s="13">
        <v>6.2</v>
      </c>
      <c r="AY17" s="13">
        <v>4.7</v>
      </c>
      <c r="AZ17" s="13">
        <v>3.2</v>
      </c>
      <c r="BA17" s="13">
        <v>-4.8</v>
      </c>
      <c r="BB17" s="13">
        <v>6.2</v>
      </c>
      <c r="BC17" s="13">
        <v>3.8</v>
      </c>
      <c r="BD17" s="13">
        <v>-0.7</v>
      </c>
      <c r="BE17" s="13">
        <v>1.1000000000000001</v>
      </c>
      <c r="BF17" s="13">
        <v>3</v>
      </c>
      <c r="BG17" s="13">
        <v>2.6</v>
      </c>
      <c r="BH17" s="13">
        <v>2.9</v>
      </c>
      <c r="BI17" s="13">
        <v>3.1</v>
      </c>
    </row>
    <row r="18" spans="1:61" ht="15" customHeight="1" x14ac:dyDescent="0.35">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row>
    <row r="19" spans="1:61" ht="15" customHeight="1" x14ac:dyDescent="0.35">
      <c r="A19" s="11" t="s">
        <v>304</v>
      </c>
      <c r="B19" s="13">
        <v>8.3000000000000007</v>
      </c>
      <c r="C19" s="13">
        <v>4.4000000000000004</v>
      </c>
      <c r="D19" s="13">
        <v>3.4</v>
      </c>
      <c r="E19" s="13">
        <v>6.3</v>
      </c>
      <c r="F19" s="13">
        <v>2.5</v>
      </c>
      <c r="G19" s="13">
        <v>-0.9</v>
      </c>
      <c r="H19" s="13">
        <v>5.7</v>
      </c>
      <c r="I19" s="13">
        <v>2.2999999999999998</v>
      </c>
      <c r="J19" s="13">
        <v>3</v>
      </c>
      <c r="K19" s="13">
        <v>3.5</v>
      </c>
      <c r="L19" s="13">
        <v>1.6</v>
      </c>
      <c r="M19" s="13">
        <v>-1.5</v>
      </c>
      <c r="N19" s="13">
        <v>-1.1000000000000001</v>
      </c>
      <c r="O19" s="13">
        <v>2.6</v>
      </c>
      <c r="P19" s="13">
        <v>4.2</v>
      </c>
      <c r="Q19" s="13">
        <v>3.6</v>
      </c>
      <c r="R19" s="13">
        <v>3.1</v>
      </c>
      <c r="S19" s="13">
        <v>2.4</v>
      </c>
      <c r="T19" s="13">
        <v>4.5</v>
      </c>
      <c r="U19" s="13">
        <v>6.1</v>
      </c>
      <c r="V19" s="13">
        <v>4</v>
      </c>
      <c r="W19" s="13">
        <v>4</v>
      </c>
      <c r="X19" s="13">
        <v>2.2000000000000002</v>
      </c>
      <c r="Y19" s="13">
        <v>1.2</v>
      </c>
      <c r="Z19" s="13">
        <v>5</v>
      </c>
      <c r="AA19" s="13">
        <v>5.5</v>
      </c>
      <c r="AB19" s="13"/>
      <c r="AC19" s="13">
        <v>4.0999999999999996</v>
      </c>
      <c r="AD19" s="13">
        <v>6.6</v>
      </c>
      <c r="AE19" s="13">
        <v>6</v>
      </c>
      <c r="AF19" s="13">
        <v>6.7</v>
      </c>
      <c r="AG19" s="13">
        <v>6.7</v>
      </c>
      <c r="AH19" s="13">
        <v>2.4</v>
      </c>
      <c r="AI19" s="13">
        <v>0.2</v>
      </c>
      <c r="AJ19" s="13">
        <v>0.8</v>
      </c>
      <c r="AK19" s="13">
        <v>3.5</v>
      </c>
      <c r="AL19" s="13">
        <v>3.2</v>
      </c>
      <c r="AM19" s="13">
        <v>5</v>
      </c>
      <c r="AN19" s="13">
        <v>5.3</v>
      </c>
      <c r="AO19" s="13">
        <v>1.1000000000000001</v>
      </c>
      <c r="AP19" s="13">
        <v>-5.2</v>
      </c>
      <c r="AQ19" s="13">
        <v>3.9</v>
      </c>
      <c r="AR19" s="13">
        <v>2.4</v>
      </c>
      <c r="AS19" s="13">
        <v>0.3</v>
      </c>
      <c r="AT19" s="13">
        <v>0.8</v>
      </c>
      <c r="AU19" s="13">
        <v>2.2000000000000002</v>
      </c>
      <c r="AV19" s="13">
        <v>7.1</v>
      </c>
      <c r="AW19" s="13">
        <v>0.4</v>
      </c>
      <c r="AX19" s="13">
        <v>4.3</v>
      </c>
      <c r="AY19" s="13">
        <v>3.4</v>
      </c>
      <c r="AZ19" s="13">
        <v>2.5</v>
      </c>
      <c r="BA19" s="13">
        <v>-4.3</v>
      </c>
      <c r="BB19" s="13">
        <v>6.2</v>
      </c>
      <c r="BC19" s="13">
        <v>4.0999999999999996</v>
      </c>
      <c r="BD19" s="13">
        <v>-0.3</v>
      </c>
      <c r="BE19" s="13">
        <v>1.1000000000000001</v>
      </c>
      <c r="BF19" s="13">
        <v>2.2000000000000002</v>
      </c>
      <c r="BG19" s="13">
        <v>1.9</v>
      </c>
      <c r="BH19" s="13">
        <v>1.9</v>
      </c>
      <c r="BI19" s="13">
        <v>1.9</v>
      </c>
    </row>
    <row r="20" spans="1:61" ht="15" customHeight="1" x14ac:dyDescent="0.35">
      <c r="A20" s="1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row>
    <row r="21" spans="1:61" ht="15" customHeight="1" x14ac:dyDescent="0.35">
      <c r="A21" s="11" t="s">
        <v>315</v>
      </c>
      <c r="B21" s="13">
        <v>6.2</v>
      </c>
      <c r="C21" s="13">
        <v>3.4</v>
      </c>
      <c r="D21" s="13">
        <v>3.6</v>
      </c>
      <c r="E21" s="13">
        <v>4.4000000000000004</v>
      </c>
      <c r="F21" s="13">
        <v>3</v>
      </c>
      <c r="G21" s="13">
        <v>3.4</v>
      </c>
      <c r="H21" s="13">
        <v>4.4000000000000004</v>
      </c>
      <c r="I21" s="13">
        <v>3.7</v>
      </c>
      <c r="J21" s="13">
        <v>3.6</v>
      </c>
      <c r="K21" s="13">
        <v>2.6</v>
      </c>
      <c r="L21" s="13">
        <v>1.4</v>
      </c>
      <c r="M21" s="13">
        <v>-0.6</v>
      </c>
      <c r="N21" s="13">
        <v>-0.2</v>
      </c>
      <c r="O21" s="13">
        <v>1.5</v>
      </c>
      <c r="P21" s="13">
        <v>0.4</v>
      </c>
      <c r="Q21" s="13">
        <v>2.2000000000000002</v>
      </c>
      <c r="R21" s="13">
        <v>2.2999999999999998</v>
      </c>
      <c r="S21" s="13">
        <v>2.5</v>
      </c>
      <c r="T21" s="13">
        <v>1.5</v>
      </c>
      <c r="U21" s="13">
        <v>2.8</v>
      </c>
      <c r="V21" s="13">
        <v>3.1</v>
      </c>
      <c r="W21" s="13">
        <v>2.8</v>
      </c>
      <c r="X21" s="13">
        <v>1.3</v>
      </c>
      <c r="Y21" s="13">
        <v>1.4</v>
      </c>
      <c r="Z21" s="13">
        <v>2.2000000000000002</v>
      </c>
      <c r="AA21" s="13">
        <v>2.6</v>
      </c>
      <c r="AB21" s="13"/>
      <c r="AC21" s="13">
        <v>3</v>
      </c>
      <c r="AD21" s="13">
        <v>3.9</v>
      </c>
      <c r="AE21" s="13">
        <v>5.0999999999999996</v>
      </c>
      <c r="AF21" s="13">
        <v>4.8</v>
      </c>
      <c r="AG21" s="13">
        <v>3.6</v>
      </c>
      <c r="AH21" s="13">
        <v>2.8</v>
      </c>
      <c r="AI21" s="13">
        <v>2.1</v>
      </c>
      <c r="AJ21" s="13">
        <v>0.8</v>
      </c>
      <c r="AK21" s="13">
        <v>0.4</v>
      </c>
      <c r="AL21" s="13">
        <v>1</v>
      </c>
      <c r="AM21" s="13">
        <v>2.5</v>
      </c>
      <c r="AN21" s="13">
        <v>2.2999999999999998</v>
      </c>
      <c r="AO21" s="13">
        <v>1.7</v>
      </c>
      <c r="AP21" s="13">
        <v>0.3</v>
      </c>
      <c r="AQ21" s="13">
        <v>0.4</v>
      </c>
      <c r="AR21" s="13">
        <v>-0.1</v>
      </c>
      <c r="AS21" s="13">
        <v>-1.1000000000000001</v>
      </c>
      <c r="AT21" s="13">
        <v>-0.6</v>
      </c>
      <c r="AU21" s="13">
        <v>0.4</v>
      </c>
      <c r="AV21" s="13">
        <v>1.2</v>
      </c>
      <c r="AW21" s="13">
        <v>1.2</v>
      </c>
      <c r="AX21" s="13">
        <v>1.7</v>
      </c>
      <c r="AY21" s="13">
        <v>2</v>
      </c>
      <c r="AZ21" s="13">
        <v>1.6</v>
      </c>
      <c r="BA21" s="13">
        <v>-3.5</v>
      </c>
      <c r="BB21" s="13">
        <v>4.5999999999999996</v>
      </c>
      <c r="BC21" s="13">
        <v>4.5999999999999996</v>
      </c>
      <c r="BD21" s="13">
        <v>1.2</v>
      </c>
      <c r="BE21" s="13">
        <v>2.9</v>
      </c>
      <c r="BF21" s="13">
        <v>1.9</v>
      </c>
      <c r="BG21" s="13">
        <v>1.7</v>
      </c>
      <c r="BH21" s="13">
        <v>2</v>
      </c>
      <c r="BI21" s="13">
        <v>1.7</v>
      </c>
    </row>
    <row r="22" spans="1:61" ht="15" customHeight="1" x14ac:dyDescent="0.35">
      <c r="A22" s="11" t="s">
        <v>6</v>
      </c>
      <c r="B22" s="13">
        <v>6.4</v>
      </c>
      <c r="C22" s="13">
        <v>2.5</v>
      </c>
      <c r="D22" s="13">
        <v>3.3</v>
      </c>
      <c r="E22" s="13">
        <v>5</v>
      </c>
      <c r="F22" s="13">
        <v>2.4</v>
      </c>
      <c r="G22" s="13">
        <v>2.9</v>
      </c>
      <c r="H22" s="13">
        <v>4.8</v>
      </c>
      <c r="I22" s="13">
        <v>3.2</v>
      </c>
      <c r="J22" s="13">
        <v>3.8</v>
      </c>
      <c r="K22" s="13">
        <v>2.2000000000000002</v>
      </c>
      <c r="L22" s="13">
        <v>0.9</v>
      </c>
      <c r="M22" s="13">
        <v>-2</v>
      </c>
      <c r="N22" s="13">
        <v>-0.9</v>
      </c>
      <c r="O22" s="13">
        <v>1.2</v>
      </c>
      <c r="P22" s="13">
        <v>0.5</v>
      </c>
      <c r="Q22" s="13">
        <v>1.4</v>
      </c>
      <c r="R22" s="13">
        <v>2.6</v>
      </c>
      <c r="S22" s="13">
        <v>2.2000000000000002</v>
      </c>
      <c r="T22" s="13">
        <v>1.7</v>
      </c>
      <c r="U22" s="13">
        <v>3.4</v>
      </c>
      <c r="V22" s="13">
        <v>3.7</v>
      </c>
      <c r="W22" s="13">
        <v>3</v>
      </c>
      <c r="X22" s="13">
        <v>0.9</v>
      </c>
      <c r="Y22" s="13">
        <v>0.8</v>
      </c>
      <c r="Z22" s="13">
        <v>2</v>
      </c>
      <c r="AA22" s="13">
        <v>2.7</v>
      </c>
      <c r="AB22" s="13"/>
      <c r="AC22" s="13">
        <v>4.9000000000000004</v>
      </c>
      <c r="AD22" s="13">
        <v>4.2</v>
      </c>
      <c r="AE22" s="13">
        <v>5.6</v>
      </c>
      <c r="AF22" s="13">
        <v>6</v>
      </c>
      <c r="AG22" s="13">
        <v>3.7</v>
      </c>
      <c r="AH22" s="13">
        <v>2</v>
      </c>
      <c r="AI22" s="13">
        <v>1.2</v>
      </c>
      <c r="AJ22" s="13">
        <v>-0.1</v>
      </c>
      <c r="AK22" s="13">
        <v>0.8</v>
      </c>
      <c r="AL22" s="13">
        <v>0.9</v>
      </c>
      <c r="AM22" s="13">
        <v>-0.2</v>
      </c>
      <c r="AN22" s="13">
        <v>1.9</v>
      </c>
      <c r="AO22" s="13">
        <v>0.9</v>
      </c>
      <c r="AP22" s="13">
        <v>-1.9</v>
      </c>
      <c r="AQ22" s="13">
        <v>0.1</v>
      </c>
      <c r="AR22" s="13">
        <v>0.1</v>
      </c>
      <c r="AS22" s="13">
        <v>-1.1000000000000001</v>
      </c>
      <c r="AT22" s="13">
        <v>-1</v>
      </c>
      <c r="AU22" s="13">
        <v>0.4</v>
      </c>
      <c r="AV22" s="13">
        <v>2</v>
      </c>
      <c r="AW22" s="13">
        <v>1.1000000000000001</v>
      </c>
      <c r="AX22" s="13">
        <v>2.1</v>
      </c>
      <c r="AY22" s="13">
        <v>2.2000000000000002</v>
      </c>
      <c r="AZ22" s="13">
        <v>0.9</v>
      </c>
      <c r="BA22" s="13">
        <v>-6.4</v>
      </c>
      <c r="BB22" s="13">
        <v>4.3</v>
      </c>
      <c r="BC22" s="13">
        <v>6.6</v>
      </c>
      <c r="BD22" s="13">
        <v>0.4</v>
      </c>
      <c r="BE22" s="13">
        <v>2.7</v>
      </c>
      <c r="BF22" s="13">
        <v>2.4</v>
      </c>
      <c r="BG22" s="13">
        <v>1.9</v>
      </c>
      <c r="BH22" s="13">
        <v>1.8</v>
      </c>
      <c r="BI22" s="13">
        <v>1.9</v>
      </c>
    </row>
    <row r="23" spans="1:61" ht="15" customHeight="1" x14ac:dyDescent="0.35">
      <c r="A23" s="11" t="s">
        <v>5</v>
      </c>
      <c r="B23" s="13">
        <v>5.5</v>
      </c>
      <c r="C23" s="13">
        <v>6.3</v>
      </c>
      <c r="D23" s="13">
        <v>4.4000000000000004</v>
      </c>
      <c r="E23" s="13">
        <v>2.8</v>
      </c>
      <c r="F23" s="13">
        <v>4.5</v>
      </c>
      <c r="G23" s="13">
        <v>4.5</v>
      </c>
      <c r="H23" s="13">
        <v>3.4</v>
      </c>
      <c r="I23" s="13">
        <v>4.5999999999999996</v>
      </c>
      <c r="J23" s="13">
        <v>3</v>
      </c>
      <c r="K23" s="13">
        <v>3.4</v>
      </c>
      <c r="L23" s="13">
        <v>2.6</v>
      </c>
      <c r="M23" s="13">
        <v>2.7</v>
      </c>
      <c r="N23" s="13">
        <v>1.4</v>
      </c>
      <c r="O23" s="13">
        <v>2.2000000000000002</v>
      </c>
      <c r="P23" s="13">
        <v>0.1</v>
      </c>
      <c r="Q23" s="13">
        <v>4</v>
      </c>
      <c r="R23" s="13">
        <v>1.5</v>
      </c>
      <c r="S23" s="13">
        <v>3.3</v>
      </c>
      <c r="T23" s="13">
        <v>1.1000000000000001</v>
      </c>
      <c r="U23" s="13">
        <v>1.5</v>
      </c>
      <c r="V23" s="13">
        <v>1.8</v>
      </c>
      <c r="W23" s="13">
        <v>2.4</v>
      </c>
      <c r="X23" s="13">
        <v>2.4</v>
      </c>
      <c r="Y23" s="13">
        <v>2.8</v>
      </c>
      <c r="Z23" s="13">
        <v>2.7</v>
      </c>
      <c r="AA23" s="13">
        <v>2.2000000000000002</v>
      </c>
      <c r="AB23" s="13"/>
      <c r="AC23" s="13">
        <v>-1.2</v>
      </c>
      <c r="AD23" s="13">
        <v>3.2</v>
      </c>
      <c r="AE23" s="13">
        <v>4</v>
      </c>
      <c r="AF23" s="13">
        <v>2.2000000000000002</v>
      </c>
      <c r="AG23" s="13">
        <v>3.3</v>
      </c>
      <c r="AH23" s="13">
        <v>4.5</v>
      </c>
      <c r="AI23" s="13">
        <v>4.4000000000000004</v>
      </c>
      <c r="AJ23" s="13">
        <v>2.8</v>
      </c>
      <c r="AK23" s="13">
        <v>-0.5</v>
      </c>
      <c r="AL23" s="13">
        <v>1.2</v>
      </c>
      <c r="AM23" s="13">
        <v>8.3000000000000007</v>
      </c>
      <c r="AN23" s="13">
        <v>3.1</v>
      </c>
      <c r="AO23" s="13">
        <v>3.2</v>
      </c>
      <c r="AP23" s="13">
        <v>4.7</v>
      </c>
      <c r="AQ23" s="13">
        <v>0.9</v>
      </c>
      <c r="AR23" s="13">
        <v>-0.4</v>
      </c>
      <c r="AS23" s="13">
        <v>-1.2</v>
      </c>
      <c r="AT23" s="13">
        <v>0</v>
      </c>
      <c r="AU23" s="13">
        <v>0.6</v>
      </c>
      <c r="AV23" s="13">
        <v>-0.1</v>
      </c>
      <c r="AW23" s="13">
        <v>1.3</v>
      </c>
      <c r="AX23" s="13">
        <v>0.9</v>
      </c>
      <c r="AY23" s="13">
        <v>1.7</v>
      </c>
      <c r="AZ23" s="13">
        <v>2.8</v>
      </c>
      <c r="BA23" s="13">
        <v>1.6</v>
      </c>
      <c r="BB23" s="13">
        <v>5</v>
      </c>
      <c r="BC23" s="13">
        <v>1.6</v>
      </c>
      <c r="BD23" s="13">
        <v>2.6</v>
      </c>
      <c r="BE23" s="13">
        <v>3.2</v>
      </c>
      <c r="BF23" s="13">
        <v>0.9</v>
      </c>
      <c r="BG23" s="13">
        <v>1.4</v>
      </c>
      <c r="BH23" s="13">
        <v>2.5</v>
      </c>
      <c r="BI23" s="13">
        <v>1.3</v>
      </c>
    </row>
    <row r="24" spans="1:61" ht="15" customHeight="1" x14ac:dyDescent="0.35">
      <c r="A24" s="11" t="s">
        <v>7</v>
      </c>
      <c r="B24" s="13">
        <v>13</v>
      </c>
      <c r="C24" s="13">
        <v>15.9</v>
      </c>
      <c r="D24" s="13">
        <v>9.3000000000000007</v>
      </c>
      <c r="E24" s="13">
        <v>6</v>
      </c>
      <c r="F24" s="13">
        <v>6.7</v>
      </c>
      <c r="G24" s="13">
        <v>6.7</v>
      </c>
      <c r="H24" s="13">
        <v>3.7</v>
      </c>
      <c r="I24" s="13">
        <v>4.5999999999999996</v>
      </c>
      <c r="J24" s="13">
        <v>3</v>
      </c>
      <c r="K24" s="13">
        <v>3.2</v>
      </c>
      <c r="L24" s="13">
        <v>4.5999999999999996</v>
      </c>
      <c r="M24" s="13">
        <v>2.9</v>
      </c>
      <c r="N24" s="13">
        <v>2.4</v>
      </c>
      <c r="O24" s="13">
        <v>-0.6</v>
      </c>
      <c r="P24" s="13">
        <v>0.9</v>
      </c>
      <c r="Q24" s="13">
        <v>12.3</v>
      </c>
      <c r="R24" s="13">
        <v>3.9</v>
      </c>
      <c r="S24" s="13">
        <v>6.4</v>
      </c>
      <c r="T24" s="13">
        <v>1.2</v>
      </c>
      <c r="U24" s="13">
        <v>2.9</v>
      </c>
      <c r="V24" s="13">
        <v>3.4</v>
      </c>
      <c r="W24" s="13">
        <v>6.8</v>
      </c>
      <c r="X24" s="13">
        <v>8.8000000000000007</v>
      </c>
      <c r="Y24" s="13">
        <v>3.4</v>
      </c>
      <c r="Z24" s="13">
        <v>3.6</v>
      </c>
      <c r="AA24" s="13">
        <v>2.8</v>
      </c>
      <c r="AB24" s="13"/>
      <c r="AC24" s="13">
        <v>-2.4</v>
      </c>
      <c r="AD24" s="13">
        <v>5.6</v>
      </c>
      <c r="AE24" s="13">
        <v>4.4000000000000004</v>
      </c>
      <c r="AF24" s="13">
        <v>2.2999999999999998</v>
      </c>
      <c r="AG24" s="13">
        <v>4.5999999999999996</v>
      </c>
      <c r="AH24" s="13">
        <v>3.5</v>
      </c>
      <c r="AI24" s="13">
        <v>6</v>
      </c>
      <c r="AJ24" s="13">
        <v>3.4</v>
      </c>
      <c r="AK24" s="13">
        <v>1.2</v>
      </c>
      <c r="AL24" s="13">
        <v>1.9</v>
      </c>
      <c r="AM24" s="13">
        <v>22.1</v>
      </c>
      <c r="AN24" s="13">
        <v>3.7</v>
      </c>
      <c r="AO24" s="13">
        <v>4.5999999999999996</v>
      </c>
      <c r="AP24" s="13">
        <v>6.8</v>
      </c>
      <c r="AQ24" s="13">
        <v>2.2000000000000002</v>
      </c>
      <c r="AR24" s="13">
        <v>2.5</v>
      </c>
      <c r="AS24" s="13">
        <v>-0.2</v>
      </c>
      <c r="AT24" s="13">
        <v>-1.2</v>
      </c>
      <c r="AU24" s="13">
        <v>0.3</v>
      </c>
      <c r="AV24" s="13">
        <v>0.2</v>
      </c>
      <c r="AW24" s="13">
        <v>1.8</v>
      </c>
      <c r="AX24" s="13">
        <v>2.2000000000000002</v>
      </c>
      <c r="AY24" s="13">
        <v>3.1</v>
      </c>
      <c r="AZ24" s="13">
        <v>3.5</v>
      </c>
      <c r="BA24" s="13">
        <v>-2</v>
      </c>
      <c r="BB24" s="13">
        <v>5.9</v>
      </c>
      <c r="BC24" s="13">
        <v>3.3</v>
      </c>
      <c r="BD24" s="13">
        <v>3.8</v>
      </c>
      <c r="BE24" s="13">
        <v>3.6</v>
      </c>
      <c r="BF24" s="13">
        <v>2.6</v>
      </c>
      <c r="BG24" s="13">
        <v>3.1</v>
      </c>
      <c r="BH24" s="13">
        <v>4.3</v>
      </c>
      <c r="BI24" s="13">
        <v>3.4</v>
      </c>
    </row>
    <row r="25" spans="1:61" ht="15" customHeight="1" x14ac:dyDescent="0.35">
      <c r="A25" s="11" t="s">
        <v>8</v>
      </c>
      <c r="B25" s="13">
        <v>2.2999999999999998</v>
      </c>
      <c r="C25" s="13">
        <v>3.5</v>
      </c>
      <c r="D25" s="13">
        <v>2.6</v>
      </c>
      <c r="E25" s="13">
        <v>1.7</v>
      </c>
      <c r="F25" s="13">
        <v>2.5</v>
      </c>
      <c r="G25" s="13">
        <v>3.7</v>
      </c>
      <c r="H25" s="13">
        <v>3</v>
      </c>
      <c r="I25" s="13">
        <v>3.3</v>
      </c>
      <c r="J25" s="13">
        <v>1.6</v>
      </c>
      <c r="K25" s="13">
        <v>1.8</v>
      </c>
      <c r="L25" s="13">
        <v>1.1000000000000001</v>
      </c>
      <c r="M25" s="13">
        <v>1.4</v>
      </c>
      <c r="N25" s="13">
        <v>1</v>
      </c>
      <c r="O25" s="13">
        <v>2.2999999999999998</v>
      </c>
      <c r="P25" s="13">
        <v>-0.2</v>
      </c>
      <c r="Q25" s="13">
        <v>0.8</v>
      </c>
      <c r="R25" s="13">
        <v>0.1</v>
      </c>
      <c r="S25" s="13">
        <v>0.4</v>
      </c>
      <c r="T25" s="13">
        <v>-0.8</v>
      </c>
      <c r="U25" s="13">
        <v>-0.4</v>
      </c>
      <c r="V25" s="13">
        <v>0.5</v>
      </c>
      <c r="W25" s="13">
        <v>0.6</v>
      </c>
      <c r="X25" s="13">
        <v>0.8</v>
      </c>
      <c r="Y25" s="13">
        <v>1.6</v>
      </c>
      <c r="Z25" s="13">
        <v>0.1</v>
      </c>
      <c r="AA25" s="13">
        <v>0.2</v>
      </c>
      <c r="AB25" s="13"/>
      <c r="AC25" s="13">
        <v>0.7</v>
      </c>
      <c r="AD25" s="13">
        <v>3.1</v>
      </c>
      <c r="AE25" s="13">
        <v>3.2</v>
      </c>
      <c r="AF25" s="13">
        <v>2.7</v>
      </c>
      <c r="AG25" s="13">
        <v>1.9</v>
      </c>
      <c r="AH25" s="13">
        <v>3.8</v>
      </c>
      <c r="AI25" s="13">
        <v>3</v>
      </c>
      <c r="AJ25" s="13">
        <v>2.4</v>
      </c>
      <c r="AK25" s="13">
        <v>-1.3</v>
      </c>
      <c r="AL25" s="13">
        <v>-0.5</v>
      </c>
      <c r="AM25" s="13">
        <v>1.1000000000000001</v>
      </c>
      <c r="AN25" s="13">
        <v>2.1</v>
      </c>
      <c r="AO25" s="13">
        <v>2.8</v>
      </c>
      <c r="AP25" s="13">
        <v>2.5</v>
      </c>
      <c r="AQ25" s="13">
        <v>2.2999999999999998</v>
      </c>
      <c r="AR25" s="13">
        <v>-1</v>
      </c>
      <c r="AS25" s="13">
        <v>-0.7</v>
      </c>
      <c r="AT25" s="13">
        <v>0.2</v>
      </c>
      <c r="AU25" s="13">
        <v>-0.8</v>
      </c>
      <c r="AV25" s="13">
        <v>-0.4</v>
      </c>
      <c r="AW25" s="13">
        <v>0.3</v>
      </c>
      <c r="AX25" s="13">
        <v>1.8</v>
      </c>
      <c r="AY25" s="13">
        <v>-0.7</v>
      </c>
      <c r="AZ25" s="13">
        <v>1.7</v>
      </c>
      <c r="BA25" s="13">
        <v>3.2</v>
      </c>
      <c r="BB25" s="13">
        <v>1.9</v>
      </c>
      <c r="BC25" s="13">
        <v>3.3</v>
      </c>
      <c r="BD25" s="13">
        <v>1.5</v>
      </c>
      <c r="BE25" s="13">
        <v>2.2999999999999998</v>
      </c>
      <c r="BF25" s="13">
        <v>-0.8</v>
      </c>
      <c r="BG25" s="13">
        <v>0.9</v>
      </c>
      <c r="BH25" s="13">
        <v>1</v>
      </c>
      <c r="BI25" s="13">
        <v>-0.2</v>
      </c>
    </row>
    <row r="26" spans="1:61" ht="15" customHeight="1" x14ac:dyDescent="0.35">
      <c r="A26" s="11" t="s">
        <v>9</v>
      </c>
      <c r="B26" s="13">
        <v>11.1</v>
      </c>
      <c r="C26" s="13">
        <v>7.7</v>
      </c>
      <c r="D26" s="13">
        <v>5.9</v>
      </c>
      <c r="E26" s="13">
        <v>3.4</v>
      </c>
      <c r="F26" s="13">
        <v>9.6</v>
      </c>
      <c r="G26" s="13">
        <v>5.2</v>
      </c>
      <c r="H26" s="13">
        <v>4.0999999999999996</v>
      </c>
      <c r="I26" s="13">
        <v>9.5</v>
      </c>
      <c r="J26" s="13">
        <v>7.7</v>
      </c>
      <c r="K26" s="13">
        <v>8.8000000000000007</v>
      </c>
      <c r="L26" s="13">
        <v>4.7</v>
      </c>
      <c r="M26" s="13">
        <v>6</v>
      </c>
      <c r="N26" s="13">
        <v>1.4</v>
      </c>
      <c r="O26" s="13">
        <v>5.0999999999999996</v>
      </c>
      <c r="P26" s="13">
        <v>-0.1</v>
      </c>
      <c r="Q26" s="13">
        <v>3.3</v>
      </c>
      <c r="R26" s="13">
        <v>1.8</v>
      </c>
      <c r="S26" s="13">
        <v>6.3</v>
      </c>
      <c r="T26" s="13">
        <v>5</v>
      </c>
      <c r="U26" s="13">
        <v>3.6</v>
      </c>
      <c r="V26" s="13">
        <v>2.7</v>
      </c>
      <c r="W26" s="13">
        <v>0.7</v>
      </c>
      <c r="X26" s="13">
        <v>-2.5</v>
      </c>
      <c r="Y26" s="13">
        <v>4.5999999999999996</v>
      </c>
      <c r="Z26" s="13">
        <v>6.8</v>
      </c>
      <c r="AA26" s="13">
        <v>5.3</v>
      </c>
      <c r="AB26" s="13"/>
      <c r="AC26" s="13">
        <v>-3</v>
      </c>
      <c r="AD26" s="13">
        <v>0.5</v>
      </c>
      <c r="AE26" s="13">
        <v>4.8</v>
      </c>
      <c r="AF26" s="13">
        <v>1.1000000000000001</v>
      </c>
      <c r="AG26" s="13">
        <v>3.9</v>
      </c>
      <c r="AH26" s="13">
        <v>6.9</v>
      </c>
      <c r="AI26" s="13">
        <v>4.5</v>
      </c>
      <c r="AJ26" s="13">
        <v>2.4</v>
      </c>
      <c r="AK26" s="13">
        <v>-1.5</v>
      </c>
      <c r="AL26" s="13">
        <v>3</v>
      </c>
      <c r="AM26" s="13">
        <v>0.9</v>
      </c>
      <c r="AN26" s="13">
        <v>3.7</v>
      </c>
      <c r="AO26" s="13">
        <v>1.6</v>
      </c>
      <c r="AP26" s="13">
        <v>4.5</v>
      </c>
      <c r="AQ26" s="13">
        <v>-3</v>
      </c>
      <c r="AR26" s="13">
        <v>-4.2</v>
      </c>
      <c r="AS26" s="13">
        <v>-3.3</v>
      </c>
      <c r="AT26" s="13">
        <v>1.8</v>
      </c>
      <c r="AU26" s="13">
        <v>3</v>
      </c>
      <c r="AV26" s="13">
        <v>-0.2</v>
      </c>
      <c r="AW26" s="13">
        <v>2.1</v>
      </c>
      <c r="AX26" s="13">
        <v>-2.5</v>
      </c>
      <c r="AY26" s="13">
        <v>2.7</v>
      </c>
      <c r="AZ26" s="13">
        <v>3</v>
      </c>
      <c r="BA26" s="13">
        <v>5.5</v>
      </c>
      <c r="BB26" s="13">
        <v>8</v>
      </c>
      <c r="BC26" s="13">
        <v>-3.6</v>
      </c>
      <c r="BD26" s="13">
        <v>2</v>
      </c>
      <c r="BE26" s="13">
        <v>3.5</v>
      </c>
      <c r="BF26" s="13">
        <v>0.5</v>
      </c>
      <c r="BG26" s="13">
        <v>-1</v>
      </c>
      <c r="BH26" s="13">
        <v>1.2</v>
      </c>
      <c r="BI26" s="13">
        <v>-0.2</v>
      </c>
    </row>
    <row r="27" spans="1:61" ht="15" customHeight="1" x14ac:dyDescent="0.35">
      <c r="A27" s="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row>
    <row r="28" spans="1:61" ht="15" customHeight="1" x14ac:dyDescent="0.35">
      <c r="A28" s="11" t="s">
        <v>336</v>
      </c>
      <c r="B28" s="13">
        <v>9.6999999999999993</v>
      </c>
      <c r="C28" s="13">
        <v>2.7</v>
      </c>
      <c r="D28" s="13">
        <v>-4.0999999999999996</v>
      </c>
      <c r="E28" s="13">
        <v>0.6</v>
      </c>
      <c r="F28" s="13">
        <v>-5.3</v>
      </c>
      <c r="G28" s="13">
        <v>-1.8</v>
      </c>
      <c r="H28" s="13">
        <v>0.9</v>
      </c>
      <c r="I28" s="13">
        <v>6.2</v>
      </c>
      <c r="J28" s="13">
        <v>2.2999999999999998</v>
      </c>
      <c r="K28" s="13">
        <v>-2.2000000000000002</v>
      </c>
      <c r="L28" s="13">
        <v>2.4</v>
      </c>
      <c r="M28" s="13">
        <v>-8.6999999999999993</v>
      </c>
      <c r="N28" s="13">
        <v>-2.2000000000000002</v>
      </c>
      <c r="O28" s="13">
        <v>2.7</v>
      </c>
      <c r="P28" s="13">
        <v>6.5</v>
      </c>
      <c r="Q28" s="13">
        <v>6.6</v>
      </c>
      <c r="R28" s="13">
        <v>6.5</v>
      </c>
      <c r="S28" s="13">
        <v>1.9</v>
      </c>
      <c r="T28" s="13">
        <v>5.5</v>
      </c>
      <c r="U28" s="13">
        <v>6.1</v>
      </c>
      <c r="V28" s="13">
        <v>3</v>
      </c>
      <c r="W28" s="13">
        <v>1.1000000000000001</v>
      </c>
      <c r="X28" s="13">
        <v>1.1000000000000001</v>
      </c>
      <c r="Y28" s="13">
        <v>-1.2</v>
      </c>
      <c r="Z28" s="13">
        <v>1.8</v>
      </c>
      <c r="AA28" s="13">
        <v>3.9</v>
      </c>
      <c r="AB28" s="13"/>
      <c r="AC28" s="13">
        <v>6.7</v>
      </c>
      <c r="AD28" s="13">
        <v>6.4</v>
      </c>
      <c r="AE28" s="13">
        <v>6.8</v>
      </c>
      <c r="AF28" s="13">
        <v>10</v>
      </c>
      <c r="AG28" s="13">
        <v>2.2999999999999998</v>
      </c>
      <c r="AH28" s="13">
        <v>1.3</v>
      </c>
      <c r="AI28" s="13">
        <v>-4.0999999999999996</v>
      </c>
      <c r="AJ28" s="13">
        <v>-1.7</v>
      </c>
      <c r="AK28" s="13">
        <v>0.2</v>
      </c>
      <c r="AL28" s="13">
        <v>3.3</v>
      </c>
      <c r="AM28" s="13">
        <v>7</v>
      </c>
      <c r="AN28" s="13">
        <v>14.8</v>
      </c>
      <c r="AO28" s="13">
        <v>-3</v>
      </c>
      <c r="AP28" s="13">
        <v>-8.6</v>
      </c>
      <c r="AQ28" s="13">
        <v>-6.8</v>
      </c>
      <c r="AR28" s="13">
        <v>4.9000000000000004</v>
      </c>
      <c r="AS28" s="13">
        <v>-6.3</v>
      </c>
      <c r="AT28" s="13">
        <v>-1.6</v>
      </c>
      <c r="AU28" s="13">
        <v>-2.4</v>
      </c>
      <c r="AV28" s="13">
        <v>29</v>
      </c>
      <c r="AW28" s="13">
        <v>-7.3</v>
      </c>
      <c r="AX28" s="13">
        <v>4.2</v>
      </c>
      <c r="AY28" s="13">
        <v>3.6</v>
      </c>
      <c r="AZ28" s="13">
        <v>6.2</v>
      </c>
      <c r="BA28" s="13">
        <v>-2.6</v>
      </c>
      <c r="BB28" s="13">
        <v>2.9</v>
      </c>
      <c r="BC28" s="13">
        <v>1.8</v>
      </c>
      <c r="BD28" s="13">
        <v>1.7</v>
      </c>
      <c r="BE28" s="13">
        <v>-2.8</v>
      </c>
      <c r="BF28" s="13">
        <v>2.5</v>
      </c>
      <c r="BG28" s="13">
        <v>1.6</v>
      </c>
      <c r="BH28" s="13">
        <v>0.8</v>
      </c>
      <c r="BI28" s="13">
        <v>2.5</v>
      </c>
    </row>
    <row r="29" spans="1:61" ht="15" customHeight="1" x14ac:dyDescent="0.35">
      <c r="A29" s="11" t="s">
        <v>10</v>
      </c>
      <c r="B29" s="13">
        <v>11.3</v>
      </c>
      <c r="C29" s="13">
        <v>2.2000000000000002</v>
      </c>
      <c r="D29" s="13">
        <v>-2.7</v>
      </c>
      <c r="E29" s="13">
        <v>2</v>
      </c>
      <c r="F29" s="13">
        <v>-6.2</v>
      </c>
      <c r="G29" s="13">
        <v>-4.9000000000000004</v>
      </c>
      <c r="H29" s="13">
        <v>0.2</v>
      </c>
      <c r="I29" s="13">
        <v>10.4</v>
      </c>
      <c r="J29" s="13">
        <v>2.2000000000000002</v>
      </c>
      <c r="K29" s="13">
        <v>-2.5</v>
      </c>
      <c r="L29" s="13">
        <v>2.8</v>
      </c>
      <c r="M29" s="13">
        <v>-10</v>
      </c>
      <c r="N29" s="13">
        <v>-2.2000000000000002</v>
      </c>
      <c r="O29" s="13">
        <v>3.7</v>
      </c>
      <c r="P29" s="13">
        <v>6.7</v>
      </c>
      <c r="Q29" s="13">
        <v>8.6999999999999993</v>
      </c>
      <c r="R29" s="13">
        <v>9.1</v>
      </c>
      <c r="S29" s="13">
        <v>1.7</v>
      </c>
      <c r="T29" s="13">
        <v>5.6</v>
      </c>
      <c r="U29" s="13">
        <v>7.3</v>
      </c>
      <c r="V29" s="13">
        <v>2.2000000000000002</v>
      </c>
      <c r="W29" s="13">
        <v>0.9</v>
      </c>
      <c r="X29" s="13">
        <v>0.1</v>
      </c>
      <c r="Y29" s="13">
        <v>-1.1000000000000001</v>
      </c>
      <c r="Z29" s="13">
        <v>1.6</v>
      </c>
      <c r="AA29" s="13">
        <v>4.5</v>
      </c>
      <c r="AB29" s="13"/>
      <c r="AC29" s="13">
        <v>6.5</v>
      </c>
      <c r="AD29" s="13">
        <v>7.6</v>
      </c>
      <c r="AE29" s="13">
        <v>7.4</v>
      </c>
      <c r="AF29" s="13">
        <v>9.5</v>
      </c>
      <c r="AG29" s="13">
        <v>2</v>
      </c>
      <c r="AH29" s="13">
        <v>0.2</v>
      </c>
      <c r="AI29" s="13">
        <v>-6.8</v>
      </c>
      <c r="AJ29" s="13">
        <v>-2.6</v>
      </c>
      <c r="AK29" s="13">
        <v>1.6</v>
      </c>
      <c r="AL29" s="13">
        <v>4.5</v>
      </c>
      <c r="AM29" s="13">
        <v>6.6</v>
      </c>
      <c r="AN29" s="13">
        <v>18</v>
      </c>
      <c r="AO29" s="13">
        <v>-4.4000000000000004</v>
      </c>
      <c r="AP29" s="13">
        <v>-11.4</v>
      </c>
      <c r="AQ29" s="13">
        <v>-7.5</v>
      </c>
      <c r="AR29" s="13">
        <v>6.6</v>
      </c>
      <c r="AS29" s="13">
        <v>-5.9</v>
      </c>
      <c r="AT29" s="13">
        <v>-1.2</v>
      </c>
      <c r="AU29" s="13">
        <v>-2.1</v>
      </c>
      <c r="AV29" s="13">
        <v>35</v>
      </c>
      <c r="AW29" s="13">
        <v>-8.8000000000000007</v>
      </c>
      <c r="AX29" s="13">
        <v>4.8</v>
      </c>
      <c r="AY29" s="13">
        <v>3.9</v>
      </c>
      <c r="AZ29" s="13">
        <v>7</v>
      </c>
      <c r="BA29" s="13">
        <v>-4</v>
      </c>
      <c r="BB29" s="13">
        <v>3.7</v>
      </c>
      <c r="BC29" s="13">
        <v>3.1</v>
      </c>
      <c r="BD29" s="13">
        <v>2</v>
      </c>
      <c r="BE29" s="13">
        <v>-4</v>
      </c>
      <c r="BF29" s="13">
        <v>2</v>
      </c>
      <c r="BG29" s="13">
        <v>0.3</v>
      </c>
      <c r="BH29" s="13">
        <v>0.6</v>
      </c>
      <c r="BI29" s="13">
        <v>1.1000000000000001</v>
      </c>
    </row>
    <row r="30" spans="1:61" ht="15" customHeight="1" x14ac:dyDescent="0.35">
      <c r="A30" s="11" t="s">
        <v>25</v>
      </c>
      <c r="B30" s="13">
        <v>4.7</v>
      </c>
      <c r="C30" s="13">
        <v>5.2</v>
      </c>
      <c r="D30" s="13">
        <v>9.5</v>
      </c>
      <c r="E30" s="13">
        <v>1.5</v>
      </c>
      <c r="F30" s="13">
        <v>-11.6</v>
      </c>
      <c r="G30" s="13">
        <v>-7.1</v>
      </c>
      <c r="H30" s="13">
        <v>-0.6</v>
      </c>
      <c r="I30" s="13">
        <v>18.2</v>
      </c>
      <c r="J30" s="13">
        <v>1.9</v>
      </c>
      <c r="K30" s="13">
        <v>-5.8</v>
      </c>
      <c r="L30" s="13">
        <v>2.6</v>
      </c>
      <c r="M30" s="13">
        <v>-10.5</v>
      </c>
      <c r="N30" s="13">
        <v>-4.2</v>
      </c>
      <c r="O30" s="13">
        <v>-1.5</v>
      </c>
      <c r="P30" s="13">
        <v>3.2</v>
      </c>
      <c r="Q30" s="13">
        <v>-0.8</v>
      </c>
      <c r="R30" s="13">
        <v>5</v>
      </c>
      <c r="S30" s="13">
        <v>-0.2</v>
      </c>
      <c r="T30" s="13">
        <v>11.1</v>
      </c>
      <c r="U30" s="13">
        <v>0.8</v>
      </c>
      <c r="V30" s="13">
        <v>-2.1</v>
      </c>
      <c r="W30" s="13">
        <v>-4</v>
      </c>
      <c r="X30" s="13">
        <v>6.9</v>
      </c>
      <c r="Y30" s="13">
        <v>1.5</v>
      </c>
      <c r="Z30" s="13">
        <v>6</v>
      </c>
      <c r="AA30" s="13">
        <v>0.4</v>
      </c>
      <c r="AB30" s="13"/>
      <c r="AC30" s="13">
        <v>4.2</v>
      </c>
      <c r="AD30" s="13">
        <v>5.9</v>
      </c>
      <c r="AE30" s="13">
        <v>1.3</v>
      </c>
      <c r="AF30" s="13">
        <v>2.8</v>
      </c>
      <c r="AG30" s="13">
        <v>1.4</v>
      </c>
      <c r="AH30" s="13">
        <v>3</v>
      </c>
      <c r="AI30" s="13">
        <v>-5.7</v>
      </c>
      <c r="AJ30" s="13">
        <v>-4</v>
      </c>
      <c r="AK30" s="13">
        <v>4.5999999999999996</v>
      </c>
      <c r="AL30" s="13">
        <v>5.7</v>
      </c>
      <c r="AM30" s="13">
        <v>5.9</v>
      </c>
      <c r="AN30" s="13">
        <v>5.0999999999999996</v>
      </c>
      <c r="AO30" s="13">
        <v>0.8</v>
      </c>
      <c r="AP30" s="13">
        <v>-14.7</v>
      </c>
      <c r="AQ30" s="13">
        <v>-16</v>
      </c>
      <c r="AR30" s="13">
        <v>-3.6</v>
      </c>
      <c r="AS30" s="13">
        <v>-12.9</v>
      </c>
      <c r="AT30" s="13">
        <v>-12.2</v>
      </c>
      <c r="AU30" s="13">
        <v>6.1</v>
      </c>
      <c r="AV30" s="13">
        <v>20.100000000000001</v>
      </c>
      <c r="AW30" s="13">
        <v>21.7</v>
      </c>
      <c r="AX30" s="13">
        <v>12.3</v>
      </c>
      <c r="AY30" s="13">
        <v>9.3000000000000007</v>
      </c>
      <c r="AZ30" s="13">
        <v>3.4</v>
      </c>
      <c r="BA30" s="13">
        <v>-0.6</v>
      </c>
      <c r="BB30" s="13">
        <v>5.7</v>
      </c>
      <c r="BC30" s="13">
        <v>1</v>
      </c>
      <c r="BD30" s="13">
        <v>-1.3</v>
      </c>
      <c r="BE30" s="13">
        <v>-0.7</v>
      </c>
      <c r="BF30" s="13">
        <v>1.3</v>
      </c>
      <c r="BG30" s="13">
        <v>1.4</v>
      </c>
      <c r="BH30" s="13">
        <v>1.2</v>
      </c>
      <c r="BI30" s="13">
        <v>1.1000000000000001</v>
      </c>
    </row>
    <row r="31" spans="1:61" ht="15" customHeight="1" x14ac:dyDescent="0.35">
      <c r="A31" s="11" t="s">
        <v>26</v>
      </c>
      <c r="B31" s="13">
        <v>14.1</v>
      </c>
      <c r="C31" s="13">
        <v>1</v>
      </c>
      <c r="D31" s="13">
        <v>-7.8</v>
      </c>
      <c r="E31" s="13">
        <v>2.2000000000000002</v>
      </c>
      <c r="F31" s="13">
        <v>-3.3</v>
      </c>
      <c r="G31" s="13">
        <v>-3.9</v>
      </c>
      <c r="H31" s="13">
        <v>0.6</v>
      </c>
      <c r="I31" s="13">
        <v>6.6</v>
      </c>
      <c r="J31" s="13">
        <v>2.2999999999999998</v>
      </c>
      <c r="K31" s="13">
        <v>-0.6</v>
      </c>
      <c r="L31" s="13">
        <v>2.9</v>
      </c>
      <c r="M31" s="13">
        <v>-9.6</v>
      </c>
      <c r="N31" s="13">
        <v>-1</v>
      </c>
      <c r="O31" s="13">
        <v>6.6</v>
      </c>
      <c r="P31" s="13">
        <v>8.4</v>
      </c>
      <c r="Q31" s="13">
        <v>13.2</v>
      </c>
      <c r="R31" s="13">
        <v>10.8</v>
      </c>
      <c r="S31" s="13">
        <v>2.4</v>
      </c>
      <c r="T31" s="13">
        <v>3.4</v>
      </c>
      <c r="U31" s="13">
        <v>10</v>
      </c>
      <c r="V31" s="13">
        <v>3.8</v>
      </c>
      <c r="W31" s="13">
        <v>2.7</v>
      </c>
      <c r="X31" s="13">
        <v>-2.2999999999999998</v>
      </c>
      <c r="Y31" s="13">
        <v>-2.1</v>
      </c>
      <c r="Z31" s="13">
        <v>-0.2</v>
      </c>
      <c r="AA31" s="13">
        <v>6.4</v>
      </c>
      <c r="AB31" s="13"/>
      <c r="AC31" s="13">
        <v>7.5</v>
      </c>
      <c r="AD31" s="13">
        <v>8.4</v>
      </c>
      <c r="AE31" s="13">
        <v>10.1</v>
      </c>
      <c r="AF31" s="13">
        <v>12.4</v>
      </c>
      <c r="AG31" s="13">
        <v>2.2999999999999998</v>
      </c>
      <c r="AH31" s="13">
        <v>-0.9</v>
      </c>
      <c r="AI31" s="13">
        <v>-7.3</v>
      </c>
      <c r="AJ31" s="13">
        <v>-1.9</v>
      </c>
      <c r="AK31" s="13">
        <v>0.1</v>
      </c>
      <c r="AL31" s="13">
        <v>3.9</v>
      </c>
      <c r="AM31" s="13">
        <v>7.1</v>
      </c>
      <c r="AN31" s="13">
        <v>25.2</v>
      </c>
      <c r="AO31" s="13">
        <v>-6.8</v>
      </c>
      <c r="AP31" s="13">
        <v>-9.6999999999999993</v>
      </c>
      <c r="AQ31" s="13">
        <v>-3.3</v>
      </c>
      <c r="AR31" s="13">
        <v>10.9</v>
      </c>
      <c r="AS31" s="13">
        <v>-3.4</v>
      </c>
      <c r="AT31" s="13">
        <v>2.2000000000000002</v>
      </c>
      <c r="AU31" s="13">
        <v>-4.3</v>
      </c>
      <c r="AV31" s="13">
        <v>39.200000000000003</v>
      </c>
      <c r="AW31" s="13">
        <v>-15.9</v>
      </c>
      <c r="AX31" s="13">
        <v>2.2000000000000002</v>
      </c>
      <c r="AY31" s="13">
        <v>2</v>
      </c>
      <c r="AZ31" s="13">
        <v>8.5</v>
      </c>
      <c r="BA31" s="13">
        <v>-5.3</v>
      </c>
      <c r="BB31" s="13">
        <v>2.9</v>
      </c>
      <c r="BC31" s="13">
        <v>4</v>
      </c>
      <c r="BD31" s="13">
        <v>3.4</v>
      </c>
      <c r="BE31" s="13">
        <v>-5.3</v>
      </c>
      <c r="BF31" s="13">
        <v>2.2999999999999998</v>
      </c>
      <c r="BG31" s="13">
        <v>-0.2</v>
      </c>
      <c r="BH31" s="13">
        <v>0.3</v>
      </c>
      <c r="BI31" s="13">
        <v>1</v>
      </c>
    </row>
    <row r="32" spans="1:61" ht="15" customHeight="1" x14ac:dyDescent="0.35">
      <c r="A32" s="11" t="s">
        <v>11</v>
      </c>
      <c r="B32" s="13">
        <v>4.3</v>
      </c>
      <c r="C32" s="13">
        <v>4.5</v>
      </c>
      <c r="D32" s="13">
        <v>-9.4</v>
      </c>
      <c r="E32" s="13">
        <v>-4.7</v>
      </c>
      <c r="F32" s="13">
        <v>-1.6</v>
      </c>
      <c r="G32" s="13">
        <v>10.199999999999999</v>
      </c>
      <c r="H32" s="13">
        <v>3.4</v>
      </c>
      <c r="I32" s="13">
        <v>-7.1</v>
      </c>
      <c r="J32" s="13">
        <v>2.7</v>
      </c>
      <c r="K32" s="13">
        <v>-1.1000000000000001</v>
      </c>
      <c r="L32" s="13">
        <v>0.8</v>
      </c>
      <c r="M32" s="13">
        <v>-3.9</v>
      </c>
      <c r="N32" s="13">
        <v>-2.2000000000000002</v>
      </c>
      <c r="O32" s="13">
        <v>-1.3</v>
      </c>
      <c r="P32" s="13">
        <v>5.9</v>
      </c>
      <c r="Q32" s="13">
        <v>-1.6</v>
      </c>
      <c r="R32" s="13">
        <v>-4.5999999999999996</v>
      </c>
      <c r="S32" s="13">
        <v>2.7</v>
      </c>
      <c r="T32" s="13">
        <v>5.0999999999999996</v>
      </c>
      <c r="U32" s="13">
        <v>0.1</v>
      </c>
      <c r="V32" s="13">
        <v>7.4</v>
      </c>
      <c r="W32" s="13">
        <v>2</v>
      </c>
      <c r="X32" s="13">
        <v>6</v>
      </c>
      <c r="Y32" s="13">
        <v>-1.8</v>
      </c>
      <c r="Z32" s="13">
        <v>2.6</v>
      </c>
      <c r="AA32" s="13">
        <v>0.7</v>
      </c>
      <c r="AB32" s="13"/>
      <c r="AC32" s="13">
        <v>7.9</v>
      </c>
      <c r="AD32" s="13">
        <v>0.6</v>
      </c>
      <c r="AE32" s="13">
        <v>3.5</v>
      </c>
      <c r="AF32" s="13">
        <v>12.5</v>
      </c>
      <c r="AG32" s="13">
        <v>3.8</v>
      </c>
      <c r="AH32" s="13">
        <v>6.6</v>
      </c>
      <c r="AI32" s="13">
        <v>8.6999999999999993</v>
      </c>
      <c r="AJ32" s="13">
        <v>1.7</v>
      </c>
      <c r="AK32" s="13">
        <v>-5.3</v>
      </c>
      <c r="AL32" s="13">
        <v>-2</v>
      </c>
      <c r="AM32" s="13">
        <v>8.4</v>
      </c>
      <c r="AN32" s="13">
        <v>0.8</v>
      </c>
      <c r="AO32" s="13">
        <v>4.0999999999999996</v>
      </c>
      <c r="AP32" s="13">
        <v>4.4000000000000004</v>
      </c>
      <c r="AQ32" s="13">
        <v>-4</v>
      </c>
      <c r="AR32" s="13">
        <v>-1.3</v>
      </c>
      <c r="AS32" s="13">
        <v>-7.8</v>
      </c>
      <c r="AT32" s="13">
        <v>-3.1</v>
      </c>
      <c r="AU32" s="13">
        <v>-3.5</v>
      </c>
      <c r="AV32" s="13">
        <v>4.8</v>
      </c>
      <c r="AW32" s="13">
        <v>0.7</v>
      </c>
      <c r="AX32" s="13">
        <v>1.6</v>
      </c>
      <c r="AY32" s="13">
        <v>1.9</v>
      </c>
      <c r="AZ32" s="13">
        <v>1.9</v>
      </c>
      <c r="BA32" s="13">
        <v>4.5999999999999996</v>
      </c>
      <c r="BB32" s="13">
        <v>-1.1000000000000001</v>
      </c>
      <c r="BC32" s="13">
        <v>-4.8</v>
      </c>
      <c r="BD32" s="13">
        <v>0.3</v>
      </c>
      <c r="BE32" s="13">
        <v>3.6</v>
      </c>
      <c r="BF32" s="13">
        <v>5.4</v>
      </c>
      <c r="BG32" s="13">
        <v>8.5</v>
      </c>
      <c r="BH32" s="13">
        <v>1.9</v>
      </c>
      <c r="BI32" s="13">
        <v>9.5</v>
      </c>
    </row>
    <row r="33" spans="1:61" ht="15" customHeight="1" x14ac:dyDescent="0.35">
      <c r="A33" s="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row>
    <row r="34" spans="1:61" ht="15" customHeight="1" x14ac:dyDescent="0.35">
      <c r="A34" s="11" t="s">
        <v>319</v>
      </c>
      <c r="B34" s="13">
        <v>-0.6</v>
      </c>
      <c r="C34" s="13">
        <v>-0.7</v>
      </c>
      <c r="D34" s="13">
        <v>-0.6</v>
      </c>
      <c r="E34" s="13">
        <v>0.5</v>
      </c>
      <c r="F34" s="13">
        <v>1.5</v>
      </c>
      <c r="G34" s="13">
        <v>-1.3</v>
      </c>
      <c r="H34" s="13">
        <v>0.3</v>
      </c>
      <c r="I34" s="13">
        <v>-0.3</v>
      </c>
      <c r="J34" s="13">
        <v>0</v>
      </c>
      <c r="K34" s="13">
        <v>0.1</v>
      </c>
      <c r="L34" s="13">
        <v>0.3</v>
      </c>
      <c r="M34" s="13">
        <v>-1.2</v>
      </c>
      <c r="N34" s="13">
        <v>-0.1</v>
      </c>
      <c r="O34" s="13">
        <v>0.5</v>
      </c>
      <c r="P34" s="13">
        <v>0.4</v>
      </c>
      <c r="Q34" s="13">
        <v>0.1</v>
      </c>
      <c r="R34" s="13">
        <v>0.8</v>
      </c>
      <c r="S34" s="13">
        <v>-1.2</v>
      </c>
      <c r="T34" s="13">
        <v>0.1</v>
      </c>
      <c r="U34" s="13">
        <v>1</v>
      </c>
      <c r="V34" s="13">
        <v>-0.1</v>
      </c>
      <c r="W34" s="13">
        <v>-0.1</v>
      </c>
      <c r="X34" s="13">
        <v>0.1</v>
      </c>
      <c r="Y34" s="13">
        <v>-1.2</v>
      </c>
      <c r="Z34" s="13">
        <v>0.8</v>
      </c>
      <c r="AA34" s="13">
        <v>0.1</v>
      </c>
      <c r="AB34" s="13"/>
      <c r="AC34" s="13">
        <v>0.3</v>
      </c>
      <c r="AD34" s="13">
        <v>0.2</v>
      </c>
      <c r="AE34" s="13">
        <v>0</v>
      </c>
      <c r="AF34" s="13">
        <v>-0.7</v>
      </c>
      <c r="AG34" s="13">
        <v>-0.2</v>
      </c>
      <c r="AH34" s="13">
        <v>0.6</v>
      </c>
      <c r="AI34" s="13">
        <v>-0.6</v>
      </c>
      <c r="AJ34" s="13">
        <v>0</v>
      </c>
      <c r="AK34" s="13">
        <v>0.2</v>
      </c>
      <c r="AL34" s="13">
        <v>0</v>
      </c>
      <c r="AM34" s="13">
        <v>-0.1</v>
      </c>
      <c r="AN34" s="13">
        <v>0.1</v>
      </c>
      <c r="AO34" s="13">
        <v>0.2</v>
      </c>
      <c r="AP34" s="13">
        <v>-0.8</v>
      </c>
      <c r="AQ34" s="13">
        <v>1.1000000000000001</v>
      </c>
      <c r="AR34" s="13">
        <v>-0.5</v>
      </c>
      <c r="AS34" s="13">
        <v>0.1</v>
      </c>
      <c r="AT34" s="13">
        <v>0.2</v>
      </c>
      <c r="AU34" s="13">
        <v>0.2</v>
      </c>
      <c r="AV34" s="13">
        <v>0.1</v>
      </c>
      <c r="AW34" s="13">
        <v>0.1</v>
      </c>
      <c r="AX34" s="13">
        <v>0</v>
      </c>
      <c r="AY34" s="13">
        <v>0.1</v>
      </c>
      <c r="AZ34" s="13">
        <v>0.3</v>
      </c>
      <c r="BA34" s="13">
        <v>-0.8</v>
      </c>
      <c r="BB34" s="13">
        <v>0.4</v>
      </c>
      <c r="BC34" s="13">
        <v>-0.2</v>
      </c>
      <c r="BD34" s="13">
        <v>-0.5</v>
      </c>
      <c r="BE34" s="13">
        <v>0</v>
      </c>
      <c r="BF34" s="13">
        <v>0</v>
      </c>
      <c r="BG34" s="13">
        <v>0</v>
      </c>
      <c r="BH34" s="13">
        <v>0</v>
      </c>
      <c r="BI34" s="13">
        <v>0</v>
      </c>
    </row>
    <row r="35" spans="1:61" ht="15" customHeight="1" x14ac:dyDescent="0.35">
      <c r="A35" s="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row>
    <row r="36" spans="1:61" ht="15" customHeight="1" x14ac:dyDescent="0.35">
      <c r="A36" s="11" t="s">
        <v>320</v>
      </c>
      <c r="B36" s="13">
        <v>6.4</v>
      </c>
      <c r="C36" s="13">
        <v>2.5</v>
      </c>
      <c r="D36" s="13">
        <v>0.7</v>
      </c>
      <c r="E36" s="13">
        <v>3.8</v>
      </c>
      <c r="F36" s="13">
        <v>2.4</v>
      </c>
      <c r="G36" s="13">
        <v>0.6</v>
      </c>
      <c r="H36" s="13">
        <v>3.8</v>
      </c>
      <c r="I36" s="13">
        <v>3.9</v>
      </c>
      <c r="J36" s="13">
        <v>3.2</v>
      </c>
      <c r="K36" s="13">
        <v>1.5</v>
      </c>
      <c r="L36" s="13">
        <v>2</v>
      </c>
      <c r="M36" s="13">
        <v>-3.7</v>
      </c>
      <c r="N36" s="13">
        <v>-0.7</v>
      </c>
      <c r="O36" s="13">
        <v>2.2999999999999998</v>
      </c>
      <c r="P36" s="13">
        <v>2.2000000000000002</v>
      </c>
      <c r="Q36" s="13">
        <v>3.3</v>
      </c>
      <c r="R36" s="13">
        <v>4.0999999999999996</v>
      </c>
      <c r="S36" s="13">
        <v>1.1000000000000001</v>
      </c>
      <c r="T36" s="13">
        <v>2.5</v>
      </c>
      <c r="U36" s="13">
        <v>4.5999999999999996</v>
      </c>
      <c r="V36" s="13">
        <v>2.9</v>
      </c>
      <c r="W36" s="13">
        <v>2.2999999999999998</v>
      </c>
      <c r="X36" s="13">
        <v>1.4</v>
      </c>
      <c r="Y36" s="13">
        <v>-0.5</v>
      </c>
      <c r="Z36" s="13">
        <v>3</v>
      </c>
      <c r="AA36" s="13">
        <v>2.9</v>
      </c>
      <c r="AB36" s="13"/>
      <c r="AC36" s="13">
        <v>4.0999999999999996</v>
      </c>
      <c r="AD36" s="13">
        <v>4.7</v>
      </c>
      <c r="AE36" s="13">
        <v>5.5</v>
      </c>
      <c r="AF36" s="13">
        <v>5.2</v>
      </c>
      <c r="AG36" s="13">
        <v>3</v>
      </c>
      <c r="AH36" s="13">
        <v>3</v>
      </c>
      <c r="AI36" s="13">
        <v>0</v>
      </c>
      <c r="AJ36" s="13">
        <v>0.1</v>
      </c>
      <c r="AK36" s="13">
        <v>0.5</v>
      </c>
      <c r="AL36" s="13">
        <v>1.5</v>
      </c>
      <c r="AM36" s="13">
        <v>3.4</v>
      </c>
      <c r="AN36" s="13">
        <v>5.2</v>
      </c>
      <c r="AO36" s="13">
        <v>0.7</v>
      </c>
      <c r="AP36" s="13">
        <v>-2.6</v>
      </c>
      <c r="AQ36" s="13">
        <v>-0.1</v>
      </c>
      <c r="AR36" s="13">
        <v>0.4</v>
      </c>
      <c r="AS36" s="13">
        <v>-2.2000000000000002</v>
      </c>
      <c r="AT36" s="13">
        <v>-0.6</v>
      </c>
      <c r="AU36" s="13">
        <v>0.1</v>
      </c>
      <c r="AV36" s="13">
        <v>6.9</v>
      </c>
      <c r="AW36" s="13">
        <v>-0.7</v>
      </c>
      <c r="AX36" s="13">
        <v>2.2999999999999998</v>
      </c>
      <c r="AY36" s="13">
        <v>2.4</v>
      </c>
      <c r="AZ36" s="13">
        <v>3</v>
      </c>
      <c r="BA36" s="13">
        <v>-4.2</v>
      </c>
      <c r="BB36" s="13">
        <v>4.5999999999999996</v>
      </c>
      <c r="BC36" s="13">
        <v>3.8</v>
      </c>
      <c r="BD36" s="13">
        <v>0.8</v>
      </c>
      <c r="BE36" s="13">
        <v>1.5</v>
      </c>
      <c r="BF36" s="13">
        <v>2</v>
      </c>
      <c r="BG36" s="13">
        <v>1.7</v>
      </c>
      <c r="BH36" s="13">
        <v>1.7</v>
      </c>
      <c r="BI36" s="13">
        <v>1.8</v>
      </c>
    </row>
    <row r="37" spans="1:61" ht="15" customHeight="1" x14ac:dyDescent="0.35">
      <c r="A37" s="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row>
    <row r="38" spans="1:61" ht="15" customHeight="1" x14ac:dyDescent="0.35">
      <c r="A38" s="11" t="s">
        <v>337</v>
      </c>
      <c r="B38" s="13">
        <v>13.1</v>
      </c>
      <c r="C38" s="13">
        <v>9.1999999999999993</v>
      </c>
      <c r="D38" s="13">
        <v>9.6999999999999993</v>
      </c>
      <c r="E38" s="13">
        <v>12</v>
      </c>
      <c r="F38" s="13">
        <v>2.7</v>
      </c>
      <c r="G38" s="13">
        <v>-3.8</v>
      </c>
      <c r="H38" s="13">
        <v>9.6999999999999993</v>
      </c>
      <c r="I38" s="13">
        <v>-1</v>
      </c>
      <c r="J38" s="13">
        <v>2.5</v>
      </c>
      <c r="K38" s="13">
        <v>8.1999999999999993</v>
      </c>
      <c r="L38" s="13">
        <v>0.9</v>
      </c>
      <c r="M38" s="13">
        <v>2.8</v>
      </c>
      <c r="N38" s="13">
        <v>-1.8</v>
      </c>
      <c r="O38" s="13">
        <v>3.3</v>
      </c>
      <c r="P38" s="13">
        <v>7.9</v>
      </c>
      <c r="Q38" s="13">
        <v>3.9</v>
      </c>
      <c r="R38" s="13">
        <v>1.6</v>
      </c>
      <c r="S38" s="13">
        <v>4.9000000000000004</v>
      </c>
      <c r="T38" s="13">
        <v>8.3000000000000007</v>
      </c>
      <c r="U38" s="13">
        <v>8.6999999999999993</v>
      </c>
      <c r="V38" s="13">
        <v>5.9</v>
      </c>
      <c r="W38" s="13">
        <v>7</v>
      </c>
      <c r="X38" s="13">
        <v>3.6</v>
      </c>
      <c r="Y38" s="13">
        <v>4.2</v>
      </c>
      <c r="Z38" s="13">
        <v>8.6999999999999993</v>
      </c>
      <c r="AA38" s="13">
        <v>9.9</v>
      </c>
      <c r="AB38" s="13"/>
      <c r="AC38" s="13">
        <v>4.0999999999999996</v>
      </c>
      <c r="AD38" s="13">
        <v>9.6999999999999993</v>
      </c>
      <c r="AE38" s="13">
        <v>6.7</v>
      </c>
      <c r="AF38" s="13">
        <v>9</v>
      </c>
      <c r="AG38" s="13">
        <v>12.4</v>
      </c>
      <c r="AH38" s="13">
        <v>1.5</v>
      </c>
      <c r="AI38" s="13">
        <v>0.6</v>
      </c>
      <c r="AJ38" s="13">
        <v>1.8</v>
      </c>
      <c r="AK38" s="13">
        <v>8.1999999999999993</v>
      </c>
      <c r="AL38" s="13">
        <v>5.8</v>
      </c>
      <c r="AM38" s="13">
        <v>7.2</v>
      </c>
      <c r="AN38" s="13">
        <v>5.4</v>
      </c>
      <c r="AO38" s="13">
        <v>1.6</v>
      </c>
      <c r="AP38" s="13">
        <v>-8.6</v>
      </c>
      <c r="AQ38" s="13">
        <v>9.6999999999999993</v>
      </c>
      <c r="AR38" s="13">
        <v>5.2</v>
      </c>
      <c r="AS38" s="13">
        <v>3.3</v>
      </c>
      <c r="AT38" s="13">
        <v>2.5</v>
      </c>
      <c r="AU38" s="13">
        <v>4.5</v>
      </c>
      <c r="AV38" s="13">
        <v>7.4</v>
      </c>
      <c r="AW38" s="13">
        <v>1.7</v>
      </c>
      <c r="AX38" s="13">
        <v>6.5</v>
      </c>
      <c r="AY38" s="13">
        <v>4.3</v>
      </c>
      <c r="AZ38" s="13">
        <v>2</v>
      </c>
      <c r="BA38" s="13">
        <v>-4.3</v>
      </c>
      <c r="BB38" s="13">
        <v>8</v>
      </c>
      <c r="BC38" s="13">
        <v>4.5</v>
      </c>
      <c r="BD38" s="13">
        <v>-1.2</v>
      </c>
      <c r="BE38" s="13">
        <v>0.6</v>
      </c>
      <c r="BF38" s="13">
        <v>2.5</v>
      </c>
      <c r="BG38" s="13">
        <v>2.2000000000000002</v>
      </c>
      <c r="BH38" s="13">
        <v>2.1</v>
      </c>
      <c r="BI38" s="13">
        <v>2</v>
      </c>
    </row>
    <row r="39" spans="1:61" ht="15" customHeight="1" x14ac:dyDescent="0.35">
      <c r="A39" s="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row>
    <row r="40" spans="1:61" ht="15" customHeight="1" x14ac:dyDescent="0.35">
      <c r="A40" s="11" t="s">
        <v>322</v>
      </c>
      <c r="B40" s="13">
        <v>8.3000000000000007</v>
      </c>
      <c r="C40" s="13">
        <v>4.4000000000000004</v>
      </c>
      <c r="D40" s="13">
        <v>3.4</v>
      </c>
      <c r="E40" s="13">
        <v>6.3</v>
      </c>
      <c r="F40" s="13">
        <v>2.5</v>
      </c>
      <c r="G40" s="13">
        <v>-0.9</v>
      </c>
      <c r="H40" s="13">
        <v>5.7</v>
      </c>
      <c r="I40" s="13">
        <v>2.2999999999999998</v>
      </c>
      <c r="J40" s="13">
        <v>3</v>
      </c>
      <c r="K40" s="13">
        <v>3.5</v>
      </c>
      <c r="L40" s="13">
        <v>1.6</v>
      </c>
      <c r="M40" s="13">
        <v>-1.5</v>
      </c>
      <c r="N40" s="13">
        <v>-1.1000000000000001</v>
      </c>
      <c r="O40" s="13">
        <v>2.6</v>
      </c>
      <c r="P40" s="13">
        <v>4.2</v>
      </c>
      <c r="Q40" s="13">
        <v>3.6</v>
      </c>
      <c r="R40" s="13">
        <v>3.1</v>
      </c>
      <c r="S40" s="13">
        <v>2.4</v>
      </c>
      <c r="T40" s="13">
        <v>4.5</v>
      </c>
      <c r="U40" s="13">
        <v>6.1</v>
      </c>
      <c r="V40" s="13">
        <v>4</v>
      </c>
      <c r="W40" s="13">
        <v>4</v>
      </c>
      <c r="X40" s="13">
        <v>2.2000000000000002</v>
      </c>
      <c r="Y40" s="13">
        <v>1.2</v>
      </c>
      <c r="Z40" s="13">
        <v>5</v>
      </c>
      <c r="AA40" s="13">
        <v>5.5</v>
      </c>
      <c r="AB40" s="13"/>
      <c r="AC40" s="13">
        <v>4.0999999999999996</v>
      </c>
      <c r="AD40" s="13">
        <v>6.6</v>
      </c>
      <c r="AE40" s="13">
        <v>6</v>
      </c>
      <c r="AF40" s="13">
        <v>6.7</v>
      </c>
      <c r="AG40" s="13">
        <v>6.7</v>
      </c>
      <c r="AH40" s="13">
        <v>2.4</v>
      </c>
      <c r="AI40" s="13">
        <v>0.2</v>
      </c>
      <c r="AJ40" s="13">
        <v>0.8</v>
      </c>
      <c r="AK40" s="13">
        <v>3.5</v>
      </c>
      <c r="AL40" s="13">
        <v>3.2</v>
      </c>
      <c r="AM40" s="13">
        <v>5</v>
      </c>
      <c r="AN40" s="13">
        <v>5.3</v>
      </c>
      <c r="AO40" s="13">
        <v>1.1000000000000001</v>
      </c>
      <c r="AP40" s="13">
        <v>-5.2</v>
      </c>
      <c r="AQ40" s="13">
        <v>3.9</v>
      </c>
      <c r="AR40" s="13">
        <v>2.4</v>
      </c>
      <c r="AS40" s="13">
        <v>0.3</v>
      </c>
      <c r="AT40" s="13">
        <v>0.8</v>
      </c>
      <c r="AU40" s="13">
        <v>2.2000000000000002</v>
      </c>
      <c r="AV40" s="13">
        <v>7.1</v>
      </c>
      <c r="AW40" s="13">
        <v>0.4</v>
      </c>
      <c r="AX40" s="13">
        <v>4.3</v>
      </c>
      <c r="AY40" s="13">
        <v>3.4</v>
      </c>
      <c r="AZ40" s="13">
        <v>2.5</v>
      </c>
      <c r="BA40" s="13">
        <v>-4.3</v>
      </c>
      <c r="BB40" s="13">
        <v>6.2</v>
      </c>
      <c r="BC40" s="13">
        <v>4.0999999999999996</v>
      </c>
      <c r="BD40" s="13">
        <v>-0.3</v>
      </c>
      <c r="BE40" s="13">
        <v>1.1000000000000001</v>
      </c>
      <c r="BF40" s="13">
        <v>2.2000000000000002</v>
      </c>
      <c r="BG40" s="13">
        <v>1.9</v>
      </c>
      <c r="BH40" s="13">
        <v>1.9</v>
      </c>
      <c r="BI40" s="13">
        <v>1.9</v>
      </c>
    </row>
    <row r="41" spans="1:61" ht="15" customHeight="1" x14ac:dyDescent="0.35">
      <c r="A41" s="11"/>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row>
    <row r="42" spans="1:61" ht="15" customHeight="1" x14ac:dyDescent="0.35">
      <c r="A42" s="11" t="s">
        <v>338</v>
      </c>
      <c r="B42" s="13">
        <v>5.2</v>
      </c>
      <c r="C42" s="13">
        <v>5.8</v>
      </c>
      <c r="D42" s="13">
        <v>1</v>
      </c>
      <c r="E42" s="13">
        <v>1.1000000000000001</v>
      </c>
      <c r="F42" s="13">
        <v>3.3</v>
      </c>
      <c r="G42" s="13">
        <v>5.6</v>
      </c>
      <c r="H42" s="13">
        <v>3.4</v>
      </c>
      <c r="I42" s="13">
        <v>2.2999999999999998</v>
      </c>
      <c r="J42" s="13">
        <v>2.9</v>
      </c>
      <c r="K42" s="13">
        <v>2.6</v>
      </c>
      <c r="L42" s="13">
        <v>2.2999999999999998</v>
      </c>
      <c r="M42" s="13">
        <v>1.5</v>
      </c>
      <c r="N42" s="13">
        <v>0.8</v>
      </c>
      <c r="O42" s="13">
        <v>1.6</v>
      </c>
      <c r="P42" s="13">
        <v>1</v>
      </c>
      <c r="Q42" s="13">
        <v>3.1</v>
      </c>
      <c r="R42" s="13">
        <v>0.5</v>
      </c>
      <c r="S42" s="13">
        <v>3.2</v>
      </c>
      <c r="T42" s="13">
        <v>1.7</v>
      </c>
      <c r="U42" s="13">
        <v>1.2</v>
      </c>
      <c r="V42" s="13">
        <v>2.7</v>
      </c>
      <c r="W42" s="13">
        <v>2.2999999999999998</v>
      </c>
      <c r="X42" s="13">
        <v>2.9</v>
      </c>
      <c r="Y42" s="13">
        <v>2.1</v>
      </c>
      <c r="Z42" s="13">
        <v>2.7</v>
      </c>
      <c r="AA42" s="13">
        <v>2</v>
      </c>
      <c r="AB42" s="13"/>
      <c r="AC42" s="13">
        <v>0</v>
      </c>
      <c r="AD42" s="13">
        <v>2.8</v>
      </c>
      <c r="AE42" s="13">
        <v>3.9</v>
      </c>
      <c r="AF42" s="13">
        <v>3.7</v>
      </c>
      <c r="AG42" s="13">
        <v>3.4</v>
      </c>
      <c r="AH42" s="13">
        <v>4.8</v>
      </c>
      <c r="AI42" s="13">
        <v>5</v>
      </c>
      <c r="AJ42" s="13">
        <v>2.6</v>
      </c>
      <c r="AK42" s="13">
        <v>-1.2</v>
      </c>
      <c r="AL42" s="13">
        <v>0.7</v>
      </c>
      <c r="AM42" s="13">
        <v>8.3000000000000007</v>
      </c>
      <c r="AN42" s="13">
        <v>2.8</v>
      </c>
      <c r="AO42" s="13">
        <v>3.3</v>
      </c>
      <c r="AP42" s="13">
        <v>4.5999999999999996</v>
      </c>
      <c r="AQ42" s="13">
        <v>0.2</v>
      </c>
      <c r="AR42" s="13">
        <v>-0.5</v>
      </c>
      <c r="AS42" s="13">
        <v>-2.1</v>
      </c>
      <c r="AT42" s="13">
        <v>-0.4</v>
      </c>
      <c r="AU42" s="13">
        <v>0.1</v>
      </c>
      <c r="AV42" s="13">
        <v>0.5</v>
      </c>
      <c r="AW42" s="13">
        <v>1.3</v>
      </c>
      <c r="AX42" s="13">
        <v>1</v>
      </c>
      <c r="AY42" s="13">
        <v>1.7</v>
      </c>
      <c r="AZ42" s="13">
        <v>2.7</v>
      </c>
      <c r="BA42" s="13">
        <v>1.9</v>
      </c>
      <c r="BB42" s="13">
        <v>4.3</v>
      </c>
      <c r="BC42" s="13">
        <v>0.8</v>
      </c>
      <c r="BD42" s="13">
        <v>2.2999999999999998</v>
      </c>
      <c r="BE42" s="13">
        <v>3.2</v>
      </c>
      <c r="BF42" s="13">
        <v>1.4</v>
      </c>
      <c r="BG42" s="13">
        <v>2.1</v>
      </c>
      <c r="BH42" s="13">
        <v>2.4</v>
      </c>
      <c r="BI42" s="13">
        <v>2.2999999999999998</v>
      </c>
    </row>
    <row r="43" spans="1:61" ht="15" customHeight="1" x14ac:dyDescent="0.35">
      <c r="A43" s="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row>
    <row r="44" spans="1:61" ht="15" customHeight="1" x14ac:dyDescent="0.35">
      <c r="A44" s="19" t="s">
        <v>195</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row>
    <row r="45" spans="1:61" ht="15" customHeight="1" x14ac:dyDescent="0.35">
      <c r="A45" s="23" t="s">
        <v>339</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row>
    <row r="46" spans="1:61" ht="15" customHeight="1" x14ac:dyDescent="0.35">
      <c r="A46" s="11" t="s">
        <v>298</v>
      </c>
      <c r="B46" s="13">
        <v>12.5</v>
      </c>
      <c r="C46" s="13">
        <v>15.5</v>
      </c>
      <c r="D46" s="13">
        <v>13.6</v>
      </c>
      <c r="E46" s="13">
        <v>16.600000000000001</v>
      </c>
      <c r="F46" s="13">
        <v>19.399999999999999</v>
      </c>
      <c r="G46" s="13">
        <v>17.3</v>
      </c>
      <c r="H46" s="13">
        <v>8.9</v>
      </c>
      <c r="I46" s="13">
        <v>9.1999999999999993</v>
      </c>
      <c r="J46" s="13">
        <v>9.5</v>
      </c>
      <c r="K46" s="13">
        <v>6.5</v>
      </c>
      <c r="L46" s="13">
        <v>4.8</v>
      </c>
      <c r="M46" s="13">
        <v>2</v>
      </c>
      <c r="N46" s="13">
        <v>5.4</v>
      </c>
      <c r="O46" s="13">
        <v>4.3</v>
      </c>
      <c r="P46" s="13">
        <v>0.3</v>
      </c>
      <c r="Q46" s="13">
        <v>3.2</v>
      </c>
      <c r="R46" s="13">
        <v>2.7</v>
      </c>
      <c r="S46" s="13">
        <v>2</v>
      </c>
      <c r="T46" s="13">
        <v>0.5</v>
      </c>
      <c r="U46" s="13">
        <v>0.6</v>
      </c>
      <c r="V46" s="13">
        <v>3.3</v>
      </c>
      <c r="W46" s="13">
        <v>5.4</v>
      </c>
      <c r="X46" s="13">
        <v>3.8</v>
      </c>
      <c r="Y46" s="13">
        <v>3.9</v>
      </c>
      <c r="Z46" s="13">
        <v>2.4</v>
      </c>
      <c r="AA46" s="13">
        <v>1.8</v>
      </c>
      <c r="AB46" s="13"/>
      <c r="AC46" s="13">
        <v>0.9</v>
      </c>
      <c r="AD46" s="13">
        <v>3</v>
      </c>
      <c r="AE46" s="13">
        <v>3.9</v>
      </c>
      <c r="AF46" s="13">
        <v>4.2</v>
      </c>
      <c r="AG46" s="13">
        <v>6.7</v>
      </c>
      <c r="AH46" s="13">
        <v>3.3</v>
      </c>
      <c r="AI46" s="13">
        <v>5.2</v>
      </c>
      <c r="AJ46" s="13">
        <v>3.6</v>
      </c>
      <c r="AK46" s="13">
        <v>1.7</v>
      </c>
      <c r="AL46" s="13">
        <v>2.5</v>
      </c>
      <c r="AM46" s="13">
        <v>2</v>
      </c>
      <c r="AN46" s="13">
        <v>3.1</v>
      </c>
      <c r="AO46" s="13">
        <v>3.8</v>
      </c>
      <c r="AP46" s="13">
        <v>3.2</v>
      </c>
      <c r="AQ46" s="13">
        <v>0.9</v>
      </c>
      <c r="AR46" s="13">
        <v>1.8</v>
      </c>
      <c r="AS46" s="13">
        <v>2.7</v>
      </c>
      <c r="AT46" s="13">
        <v>1.5</v>
      </c>
      <c r="AU46" s="13">
        <v>1</v>
      </c>
      <c r="AV46" s="13">
        <v>0.1</v>
      </c>
      <c r="AW46" s="13">
        <v>0.9</v>
      </c>
      <c r="AX46" s="13">
        <v>1.1000000000000001</v>
      </c>
      <c r="AY46" s="13">
        <v>1.9</v>
      </c>
      <c r="AZ46" s="13">
        <v>2.5</v>
      </c>
      <c r="BA46" s="13">
        <v>7.4</v>
      </c>
      <c r="BB46" s="13">
        <v>-0.1</v>
      </c>
      <c r="BC46" s="13">
        <v>4.2</v>
      </c>
      <c r="BD46" s="13">
        <v>6.8</v>
      </c>
      <c r="BE46" s="13">
        <v>6.2</v>
      </c>
      <c r="BF46" s="13">
        <v>4.2</v>
      </c>
      <c r="BG46" s="13">
        <v>4.2</v>
      </c>
      <c r="BH46" s="13">
        <v>4.2</v>
      </c>
      <c r="BI46" s="13">
        <v>3.8</v>
      </c>
    </row>
    <row r="47" spans="1:61" ht="15" customHeight="1" x14ac:dyDescent="0.35">
      <c r="A47" s="3" t="s">
        <v>0</v>
      </c>
      <c r="B47" s="13">
        <v>13.8</v>
      </c>
      <c r="C47" s="13">
        <v>16.3</v>
      </c>
      <c r="D47" s="13">
        <v>14.3</v>
      </c>
      <c r="E47" s="13">
        <v>18</v>
      </c>
      <c r="F47" s="13">
        <v>19.899999999999999</v>
      </c>
      <c r="G47" s="13">
        <v>17.2</v>
      </c>
      <c r="H47" s="13">
        <v>9.4</v>
      </c>
      <c r="I47" s="13">
        <v>9.5</v>
      </c>
      <c r="J47" s="13">
        <v>9.9</v>
      </c>
      <c r="K47" s="13">
        <v>7</v>
      </c>
      <c r="L47" s="13">
        <v>5</v>
      </c>
      <c r="M47" s="13">
        <v>2.7</v>
      </c>
      <c r="N47" s="13">
        <v>6.2</v>
      </c>
      <c r="O47" s="13">
        <v>4.9000000000000004</v>
      </c>
      <c r="P47" s="13">
        <v>0.4</v>
      </c>
      <c r="Q47" s="13">
        <v>3.9</v>
      </c>
      <c r="R47" s="13">
        <v>3.1</v>
      </c>
      <c r="S47" s="13">
        <v>2.1</v>
      </c>
      <c r="T47" s="13">
        <v>0.7</v>
      </c>
      <c r="U47" s="13">
        <v>0.6</v>
      </c>
      <c r="V47" s="13">
        <v>3.4</v>
      </c>
      <c r="W47" s="13">
        <v>5.3</v>
      </c>
      <c r="X47" s="13">
        <v>3.5</v>
      </c>
      <c r="Y47" s="13">
        <v>3.4</v>
      </c>
      <c r="Z47" s="13">
        <v>2.2999999999999998</v>
      </c>
      <c r="AA47" s="13">
        <v>1.7</v>
      </c>
      <c r="AB47" s="13"/>
      <c r="AC47" s="13">
        <v>0.9</v>
      </c>
      <c r="AD47" s="13">
        <v>2.9</v>
      </c>
      <c r="AE47" s="13">
        <v>3.8</v>
      </c>
      <c r="AF47" s="13">
        <v>4.2</v>
      </c>
      <c r="AG47" s="13">
        <v>7</v>
      </c>
      <c r="AH47" s="13">
        <v>3</v>
      </c>
      <c r="AI47" s="13">
        <v>5.4</v>
      </c>
      <c r="AJ47" s="13">
        <v>3.9</v>
      </c>
      <c r="AK47" s="13">
        <v>1.3</v>
      </c>
      <c r="AL47" s="13">
        <v>2.2999999999999998</v>
      </c>
      <c r="AM47" s="13">
        <v>1.7</v>
      </c>
      <c r="AN47" s="13">
        <v>3</v>
      </c>
      <c r="AO47" s="13">
        <v>3.9</v>
      </c>
      <c r="AP47" s="13">
        <v>3.1</v>
      </c>
      <c r="AQ47" s="13">
        <v>0.7</v>
      </c>
      <c r="AR47" s="13">
        <v>1.6</v>
      </c>
      <c r="AS47" s="13">
        <v>2.7</v>
      </c>
      <c r="AT47" s="13">
        <v>1.6</v>
      </c>
      <c r="AU47" s="13">
        <v>1.1000000000000001</v>
      </c>
      <c r="AV47" s="13">
        <v>-0.3</v>
      </c>
      <c r="AW47" s="13">
        <v>0.5</v>
      </c>
      <c r="AX47" s="13">
        <v>0.7</v>
      </c>
      <c r="AY47" s="13">
        <v>1.8</v>
      </c>
      <c r="AZ47" s="13">
        <v>2.6</v>
      </c>
      <c r="BA47" s="13">
        <v>8.1</v>
      </c>
      <c r="BB47" s="13">
        <v>-0.1</v>
      </c>
      <c r="BC47" s="13">
        <v>3.6</v>
      </c>
      <c r="BD47" s="13">
        <v>7.1</v>
      </c>
      <c r="BE47" s="13">
        <v>6.2</v>
      </c>
      <c r="BF47" s="13">
        <v>4.0999999999999996</v>
      </c>
      <c r="BG47" s="13">
        <v>4.2</v>
      </c>
      <c r="BH47" s="13">
        <v>4</v>
      </c>
      <c r="BI47" s="13">
        <v>3.8</v>
      </c>
    </row>
    <row r="48" spans="1:61" ht="15" customHeight="1" x14ac:dyDescent="0.35">
      <c r="A48" s="3" t="s">
        <v>1</v>
      </c>
      <c r="B48" s="13">
        <v>8.1999999999999993</v>
      </c>
      <c r="C48" s="13">
        <v>12.7</v>
      </c>
      <c r="D48" s="13">
        <v>11.2</v>
      </c>
      <c r="E48" s="13">
        <v>12</v>
      </c>
      <c r="F48" s="13">
        <v>17.899999999999999</v>
      </c>
      <c r="G48" s="13">
        <v>17.399999999999999</v>
      </c>
      <c r="H48" s="13">
        <v>7.5</v>
      </c>
      <c r="I48" s="13">
        <v>8.3000000000000007</v>
      </c>
      <c r="J48" s="13">
        <v>8.5</v>
      </c>
      <c r="K48" s="13">
        <v>4.8</v>
      </c>
      <c r="L48" s="13">
        <v>4.2</v>
      </c>
      <c r="M48" s="13">
        <v>-0.1</v>
      </c>
      <c r="N48" s="13">
        <v>2.9</v>
      </c>
      <c r="O48" s="13">
        <v>2.4</v>
      </c>
      <c r="P48" s="13">
        <v>-0.3</v>
      </c>
      <c r="Q48" s="13">
        <v>0.9</v>
      </c>
      <c r="R48" s="13">
        <v>1.3</v>
      </c>
      <c r="S48" s="13">
        <v>1.3</v>
      </c>
      <c r="T48" s="13">
        <v>0</v>
      </c>
      <c r="U48" s="13">
        <v>0.3</v>
      </c>
      <c r="V48" s="13">
        <v>2.8</v>
      </c>
      <c r="W48" s="13">
        <v>5.8</v>
      </c>
      <c r="X48" s="13">
        <v>4.8</v>
      </c>
      <c r="Y48" s="13">
        <v>5.7</v>
      </c>
      <c r="Z48" s="13">
        <v>2.7</v>
      </c>
      <c r="AA48" s="13">
        <v>2.2000000000000002</v>
      </c>
      <c r="AB48" s="13"/>
      <c r="AC48" s="13">
        <v>1</v>
      </c>
      <c r="AD48" s="13">
        <v>3.8</v>
      </c>
      <c r="AE48" s="13">
        <v>4</v>
      </c>
      <c r="AF48" s="13">
        <v>4</v>
      </c>
      <c r="AG48" s="13">
        <v>5.0999999999999996</v>
      </c>
      <c r="AH48" s="13">
        <v>4.5999999999999996</v>
      </c>
      <c r="AI48" s="13">
        <v>4.0999999999999996</v>
      </c>
      <c r="AJ48" s="13">
        <v>2.6</v>
      </c>
      <c r="AK48" s="13">
        <v>3.7</v>
      </c>
      <c r="AL48" s="13">
        <v>3.7</v>
      </c>
      <c r="AM48" s="13">
        <v>3.3</v>
      </c>
      <c r="AN48" s="13">
        <v>3.3</v>
      </c>
      <c r="AO48" s="13">
        <v>3.8</v>
      </c>
      <c r="AP48" s="13">
        <v>3.4</v>
      </c>
      <c r="AQ48" s="13">
        <v>1.8</v>
      </c>
      <c r="AR48" s="13">
        <v>2.4</v>
      </c>
      <c r="AS48" s="13">
        <v>2.7</v>
      </c>
      <c r="AT48" s="13">
        <v>1</v>
      </c>
      <c r="AU48" s="13">
        <v>0.2</v>
      </c>
      <c r="AV48" s="13">
        <v>2.1</v>
      </c>
      <c r="AW48" s="13">
        <v>2.5</v>
      </c>
      <c r="AX48" s="13">
        <v>3</v>
      </c>
      <c r="AY48" s="13">
        <v>2.6</v>
      </c>
      <c r="AZ48" s="13">
        <v>2.2999999999999998</v>
      </c>
      <c r="BA48" s="13">
        <v>4.3</v>
      </c>
      <c r="BB48" s="13">
        <v>-0.1</v>
      </c>
      <c r="BC48" s="13">
        <v>6.7</v>
      </c>
      <c r="BD48" s="13">
        <v>5.7</v>
      </c>
      <c r="BE48" s="13">
        <v>6.4</v>
      </c>
      <c r="BF48" s="13">
        <v>4.4000000000000004</v>
      </c>
      <c r="BG48" s="13">
        <v>3.8</v>
      </c>
      <c r="BH48" s="13">
        <v>4.7</v>
      </c>
      <c r="BI48" s="13">
        <v>4</v>
      </c>
    </row>
    <row r="49" spans="1:61" ht="15" customHeight="1" x14ac:dyDescent="0.35">
      <c r="A49" s="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row>
    <row r="50" spans="1:61" ht="15" customHeight="1" x14ac:dyDescent="0.35">
      <c r="A50" s="11" t="s">
        <v>300</v>
      </c>
      <c r="B50" s="13">
        <v>8.5</v>
      </c>
      <c r="C50" s="13">
        <v>10.7</v>
      </c>
      <c r="D50" s="13">
        <v>8.4</v>
      </c>
      <c r="E50" s="13">
        <v>7.7</v>
      </c>
      <c r="F50" s="13">
        <v>11.8</v>
      </c>
      <c r="G50" s="13">
        <v>11.3</v>
      </c>
      <c r="H50" s="13">
        <v>9.4</v>
      </c>
      <c r="I50" s="13">
        <v>6.1</v>
      </c>
      <c r="J50" s="13">
        <v>6.3</v>
      </c>
      <c r="K50" s="13">
        <v>6.2</v>
      </c>
      <c r="L50" s="13">
        <v>7</v>
      </c>
      <c r="M50" s="13">
        <v>6.7</v>
      </c>
      <c r="N50" s="13">
        <v>3.9</v>
      </c>
      <c r="O50" s="13">
        <v>1.7</v>
      </c>
      <c r="P50" s="13">
        <v>1.3</v>
      </c>
      <c r="Q50" s="13">
        <v>0.3</v>
      </c>
      <c r="R50" s="13">
        <v>-0.4</v>
      </c>
      <c r="S50" s="13">
        <v>1</v>
      </c>
      <c r="T50" s="13">
        <v>1.4</v>
      </c>
      <c r="U50" s="13">
        <v>1.2</v>
      </c>
      <c r="V50" s="13">
        <v>1.6</v>
      </c>
      <c r="W50" s="13">
        <v>1.9</v>
      </c>
      <c r="X50" s="13">
        <v>1.8</v>
      </c>
      <c r="Y50" s="13">
        <v>1.3</v>
      </c>
      <c r="Z50" s="13">
        <v>0.7</v>
      </c>
      <c r="AA50" s="13">
        <v>1</v>
      </c>
      <c r="AB50" s="13"/>
      <c r="AC50" s="13">
        <v>1</v>
      </c>
      <c r="AD50" s="13">
        <v>1.2</v>
      </c>
      <c r="AE50" s="13">
        <v>0.8</v>
      </c>
      <c r="AF50" s="13">
        <v>1.5</v>
      </c>
      <c r="AG50" s="13">
        <v>3.5</v>
      </c>
      <c r="AH50" s="13">
        <v>3.4</v>
      </c>
      <c r="AI50" s="13">
        <v>3.2</v>
      </c>
      <c r="AJ50" s="13">
        <v>1.7</v>
      </c>
      <c r="AK50" s="13">
        <v>1.5</v>
      </c>
      <c r="AL50" s="13">
        <v>1.4</v>
      </c>
      <c r="AM50" s="13">
        <v>2.2000000000000002</v>
      </c>
      <c r="AN50" s="13">
        <v>2.2000000000000002</v>
      </c>
      <c r="AO50" s="13">
        <v>2.2999999999999998</v>
      </c>
      <c r="AP50" s="13">
        <v>1.7</v>
      </c>
      <c r="AQ50" s="13">
        <v>1.4</v>
      </c>
      <c r="AR50" s="13">
        <v>-0.8</v>
      </c>
      <c r="AS50" s="13">
        <v>-0.2</v>
      </c>
      <c r="AT50" s="13">
        <v>0.6</v>
      </c>
      <c r="AU50" s="13">
        <v>-0.2</v>
      </c>
      <c r="AV50" s="13">
        <v>0.1</v>
      </c>
      <c r="AW50" s="13">
        <v>0.2</v>
      </c>
      <c r="AX50" s="13">
        <v>0.7</v>
      </c>
      <c r="AY50" s="13">
        <v>2.7</v>
      </c>
      <c r="AZ50" s="13">
        <v>3</v>
      </c>
      <c r="BA50" s="13">
        <v>2.8</v>
      </c>
      <c r="BB50" s="13">
        <v>3.6</v>
      </c>
      <c r="BC50" s="13">
        <v>6.5</v>
      </c>
      <c r="BD50" s="13">
        <v>4.0999999999999996</v>
      </c>
      <c r="BE50" s="13">
        <v>3.3</v>
      </c>
      <c r="BF50" s="13">
        <v>2.1</v>
      </c>
      <c r="BG50" s="13">
        <v>2.2000000000000002</v>
      </c>
      <c r="BH50" s="13">
        <v>2.1</v>
      </c>
      <c r="BI50" s="13">
        <v>2</v>
      </c>
    </row>
    <row r="51" spans="1:61" ht="15" customHeight="1" x14ac:dyDescent="0.35">
      <c r="A51" s="3" t="s">
        <v>0</v>
      </c>
      <c r="B51" s="13">
        <v>8.6</v>
      </c>
      <c r="C51" s="13">
        <v>10.7</v>
      </c>
      <c r="D51" s="13">
        <v>8.1999999999999993</v>
      </c>
      <c r="E51" s="13">
        <v>7.2</v>
      </c>
      <c r="F51" s="13">
        <v>11.8</v>
      </c>
      <c r="G51" s="13">
        <v>11.7</v>
      </c>
      <c r="H51" s="13">
        <v>9.4</v>
      </c>
      <c r="I51" s="13">
        <v>5.7</v>
      </c>
      <c r="J51" s="13">
        <v>6.2</v>
      </c>
      <c r="K51" s="13">
        <v>5.8</v>
      </c>
      <c r="L51" s="13">
        <v>6.7</v>
      </c>
      <c r="M51" s="13">
        <v>6.9</v>
      </c>
      <c r="N51" s="13">
        <v>4.2</v>
      </c>
      <c r="O51" s="13">
        <v>2</v>
      </c>
      <c r="P51" s="13">
        <v>1.1000000000000001</v>
      </c>
      <c r="Q51" s="13">
        <v>0.1</v>
      </c>
      <c r="R51" s="13">
        <v>-0.2</v>
      </c>
      <c r="S51" s="13">
        <v>1.2</v>
      </c>
      <c r="T51" s="13">
        <v>1.5</v>
      </c>
      <c r="U51" s="13">
        <v>0.9</v>
      </c>
      <c r="V51" s="13">
        <v>1.4</v>
      </c>
      <c r="W51" s="13">
        <v>1.8</v>
      </c>
      <c r="X51" s="13">
        <v>1.8</v>
      </c>
      <c r="Y51" s="13">
        <v>1.3</v>
      </c>
      <c r="Z51" s="13">
        <v>0.8</v>
      </c>
      <c r="AA51" s="13">
        <v>1</v>
      </c>
      <c r="AB51" s="13"/>
      <c r="AC51" s="13">
        <v>1</v>
      </c>
      <c r="AD51" s="13">
        <v>1.5</v>
      </c>
      <c r="AE51" s="13">
        <v>0.9</v>
      </c>
      <c r="AF51" s="13">
        <v>1.5</v>
      </c>
      <c r="AG51" s="13">
        <v>3.6</v>
      </c>
      <c r="AH51" s="13">
        <v>3.4</v>
      </c>
      <c r="AI51" s="13">
        <v>3.4</v>
      </c>
      <c r="AJ51" s="13">
        <v>1.7</v>
      </c>
      <c r="AK51" s="13">
        <v>1.6</v>
      </c>
      <c r="AL51" s="13">
        <v>1.5</v>
      </c>
      <c r="AM51" s="13">
        <v>2.2999999999999998</v>
      </c>
      <c r="AN51" s="13">
        <v>2.1</v>
      </c>
      <c r="AO51" s="13">
        <v>2.1</v>
      </c>
      <c r="AP51" s="13">
        <v>1.9</v>
      </c>
      <c r="AQ51" s="13">
        <v>1.2</v>
      </c>
      <c r="AR51" s="13">
        <v>-1.2</v>
      </c>
      <c r="AS51" s="13">
        <v>-0.4</v>
      </c>
      <c r="AT51" s="13">
        <v>0.4</v>
      </c>
      <c r="AU51" s="13">
        <v>-0.2</v>
      </c>
      <c r="AV51" s="13">
        <v>0.2</v>
      </c>
      <c r="AW51" s="13">
        <v>0.3</v>
      </c>
      <c r="AX51" s="13">
        <v>0.6</v>
      </c>
      <c r="AY51" s="13">
        <v>2.8</v>
      </c>
      <c r="AZ51" s="13">
        <v>3.1</v>
      </c>
      <c r="BA51" s="13">
        <v>3</v>
      </c>
      <c r="BB51" s="13">
        <v>3.7</v>
      </c>
      <c r="BC51" s="13">
        <v>6.4</v>
      </c>
      <c r="BD51" s="13">
        <v>4</v>
      </c>
      <c r="BE51" s="13">
        <v>3.4</v>
      </c>
      <c r="BF51" s="13">
        <v>2.2000000000000002</v>
      </c>
      <c r="BG51" s="13">
        <v>2.2000000000000002</v>
      </c>
      <c r="BH51" s="13">
        <v>2.1</v>
      </c>
      <c r="BI51" s="13">
        <v>2</v>
      </c>
    </row>
    <row r="52" spans="1:61" ht="15" customHeight="1" x14ac:dyDescent="0.35">
      <c r="A52" s="3" t="s">
        <v>1</v>
      </c>
      <c r="B52" s="13">
        <v>8.3000000000000007</v>
      </c>
      <c r="C52" s="13">
        <v>10.7</v>
      </c>
      <c r="D52" s="13">
        <v>8.9</v>
      </c>
      <c r="E52" s="13">
        <v>9.9</v>
      </c>
      <c r="F52" s="13">
        <v>12</v>
      </c>
      <c r="G52" s="13">
        <v>9.9</v>
      </c>
      <c r="H52" s="13">
        <v>9.1</v>
      </c>
      <c r="I52" s="13">
        <v>7.6</v>
      </c>
      <c r="J52" s="13">
        <v>7</v>
      </c>
      <c r="K52" s="13">
        <v>7.4</v>
      </c>
      <c r="L52" s="13">
        <v>7.8</v>
      </c>
      <c r="M52" s="13">
        <v>6.1</v>
      </c>
      <c r="N52" s="13">
        <v>2.8</v>
      </c>
      <c r="O52" s="13">
        <v>0.6</v>
      </c>
      <c r="P52" s="13">
        <v>1.7</v>
      </c>
      <c r="Q52" s="13">
        <v>1.1000000000000001</v>
      </c>
      <c r="R52" s="13">
        <v>-0.9</v>
      </c>
      <c r="S52" s="13">
        <v>0.3</v>
      </c>
      <c r="T52" s="13">
        <v>1</v>
      </c>
      <c r="U52" s="13">
        <v>2.2999999999999998</v>
      </c>
      <c r="V52" s="13">
        <v>2.2999999999999998</v>
      </c>
      <c r="W52" s="13">
        <v>2.5</v>
      </c>
      <c r="X52" s="13">
        <v>1.6</v>
      </c>
      <c r="Y52" s="13">
        <v>1.3</v>
      </c>
      <c r="Z52" s="13">
        <v>0.5</v>
      </c>
      <c r="AA52" s="13">
        <v>0.9</v>
      </c>
      <c r="AB52" s="13"/>
      <c r="AC52" s="13">
        <v>0.9</v>
      </c>
      <c r="AD52" s="13">
        <v>0.1</v>
      </c>
      <c r="AE52" s="13">
        <v>0.6</v>
      </c>
      <c r="AF52" s="13">
        <v>1.3</v>
      </c>
      <c r="AG52" s="13">
        <v>3.2</v>
      </c>
      <c r="AH52" s="13">
        <v>3.7</v>
      </c>
      <c r="AI52" s="13">
        <v>2.6</v>
      </c>
      <c r="AJ52" s="13">
        <v>2</v>
      </c>
      <c r="AK52" s="13">
        <v>0.8</v>
      </c>
      <c r="AL52" s="13">
        <v>1</v>
      </c>
      <c r="AM52" s="13">
        <v>2.1</v>
      </c>
      <c r="AN52" s="13">
        <v>2.5</v>
      </c>
      <c r="AO52" s="13">
        <v>3</v>
      </c>
      <c r="AP52" s="13">
        <v>0.9</v>
      </c>
      <c r="AQ52" s="13">
        <v>2.8</v>
      </c>
      <c r="AR52" s="13">
        <v>0.8</v>
      </c>
      <c r="AS52" s="13">
        <v>0.6</v>
      </c>
      <c r="AT52" s="13">
        <v>1.4</v>
      </c>
      <c r="AU52" s="13">
        <v>0.2</v>
      </c>
      <c r="AV52" s="13">
        <v>-0.2</v>
      </c>
      <c r="AW52" s="13">
        <v>-0.2</v>
      </c>
      <c r="AX52" s="13">
        <v>1.3</v>
      </c>
      <c r="AY52" s="13">
        <v>2.1</v>
      </c>
      <c r="AZ52" s="13">
        <v>2.2000000000000002</v>
      </c>
      <c r="BA52" s="13">
        <v>1.5</v>
      </c>
      <c r="BB52" s="13">
        <v>3.2</v>
      </c>
      <c r="BC52" s="13">
        <v>6.8</v>
      </c>
      <c r="BD52" s="13">
        <v>4.4000000000000004</v>
      </c>
      <c r="BE52" s="13">
        <v>3</v>
      </c>
      <c r="BF52" s="13">
        <v>2</v>
      </c>
      <c r="BG52" s="13">
        <v>2.2000000000000002</v>
      </c>
      <c r="BH52" s="13">
        <v>2.1</v>
      </c>
      <c r="BI52" s="13">
        <v>2.1</v>
      </c>
    </row>
    <row r="53" spans="1:61" ht="15" customHeight="1" x14ac:dyDescent="0.35">
      <c r="A53" s="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row>
    <row r="54" spans="1:61" ht="15" customHeight="1" x14ac:dyDescent="0.35">
      <c r="A54" s="11" t="s">
        <v>302</v>
      </c>
      <c r="B54" s="13">
        <v>5.7</v>
      </c>
      <c r="C54" s="13">
        <v>8.6999999999999993</v>
      </c>
      <c r="D54" s="13">
        <v>8.5</v>
      </c>
      <c r="E54" s="13">
        <v>8.6</v>
      </c>
      <c r="F54" s="13">
        <v>9.9</v>
      </c>
      <c r="G54" s="13">
        <v>10.4</v>
      </c>
      <c r="H54" s="13">
        <v>9.1999999999999993</v>
      </c>
      <c r="I54" s="13">
        <v>5.8</v>
      </c>
      <c r="J54" s="13">
        <v>5.0999999999999996</v>
      </c>
      <c r="K54" s="13">
        <v>4.9000000000000004</v>
      </c>
      <c r="L54" s="13">
        <v>6.5</v>
      </c>
      <c r="M54" s="13">
        <v>6.5</v>
      </c>
      <c r="N54" s="13">
        <v>4.7</v>
      </c>
      <c r="O54" s="13">
        <v>1.4</v>
      </c>
      <c r="P54" s="13">
        <v>2.4</v>
      </c>
      <c r="Q54" s="13">
        <v>0.7</v>
      </c>
      <c r="R54" s="13">
        <v>0.6</v>
      </c>
      <c r="S54" s="13">
        <v>-0.7</v>
      </c>
      <c r="T54" s="13">
        <v>1.3</v>
      </c>
      <c r="U54" s="13">
        <v>1.2</v>
      </c>
      <c r="V54" s="13">
        <v>1.8</v>
      </c>
      <c r="W54" s="13">
        <v>3.2</v>
      </c>
      <c r="X54" s="13">
        <v>2.6</v>
      </c>
      <c r="Y54" s="13">
        <v>1.8</v>
      </c>
      <c r="Z54" s="13">
        <v>2.1</v>
      </c>
      <c r="AA54" s="13">
        <v>2.2000000000000002</v>
      </c>
      <c r="AB54" s="13"/>
      <c r="AC54" s="13">
        <v>1</v>
      </c>
      <c r="AD54" s="13">
        <v>2.6</v>
      </c>
      <c r="AE54" s="13">
        <v>2.1</v>
      </c>
      <c r="AF54" s="13">
        <v>1.3</v>
      </c>
      <c r="AG54" s="13">
        <v>3.4</v>
      </c>
      <c r="AH54" s="13">
        <v>4.2</v>
      </c>
      <c r="AI54" s="13">
        <v>3.8</v>
      </c>
      <c r="AJ54" s="13">
        <v>2.2000000000000002</v>
      </c>
      <c r="AK54" s="13">
        <v>1.2</v>
      </c>
      <c r="AL54" s="13">
        <v>2</v>
      </c>
      <c r="AM54" s="13">
        <v>2.6</v>
      </c>
      <c r="AN54" s="13">
        <v>2.1</v>
      </c>
      <c r="AO54" s="13">
        <v>2.2999999999999998</v>
      </c>
      <c r="AP54" s="13">
        <v>0.2</v>
      </c>
      <c r="AQ54" s="13">
        <v>0.9</v>
      </c>
      <c r="AR54" s="13">
        <v>0.2</v>
      </c>
      <c r="AS54" s="13">
        <v>1.4</v>
      </c>
      <c r="AT54" s="13">
        <v>1.3</v>
      </c>
      <c r="AU54" s="13">
        <v>0.3</v>
      </c>
      <c r="AV54" s="13">
        <v>0.8</v>
      </c>
      <c r="AW54" s="13">
        <v>0.5</v>
      </c>
      <c r="AX54" s="13">
        <v>1.3</v>
      </c>
      <c r="AY54" s="13">
        <v>2.4</v>
      </c>
      <c r="AZ54" s="13">
        <v>3</v>
      </c>
      <c r="BA54" s="13">
        <v>1.9</v>
      </c>
      <c r="BB54" s="13">
        <v>2.9</v>
      </c>
      <c r="BC54" s="13">
        <v>5.5</v>
      </c>
      <c r="BD54" s="13">
        <v>7.7</v>
      </c>
      <c r="BE54" s="13">
        <v>4</v>
      </c>
      <c r="BF54" s="13">
        <v>2.2999999999999998</v>
      </c>
      <c r="BG54" s="13">
        <v>2.6</v>
      </c>
      <c r="BH54" s="13">
        <v>2.6</v>
      </c>
      <c r="BI54" s="13">
        <v>2.5</v>
      </c>
    </row>
    <row r="55" spans="1:61" ht="15" customHeight="1" x14ac:dyDescent="0.35">
      <c r="A55" s="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row>
    <row r="56" spans="1:61" ht="15" customHeight="1" x14ac:dyDescent="0.35">
      <c r="A56" s="11" t="s">
        <v>340</v>
      </c>
      <c r="B56" s="13">
        <v>7.5</v>
      </c>
      <c r="C56" s="13">
        <v>5.8</v>
      </c>
      <c r="D56" s="13">
        <v>1.9</v>
      </c>
      <c r="E56" s="13">
        <v>9.5</v>
      </c>
      <c r="F56" s="13">
        <v>34</v>
      </c>
      <c r="G56" s="13">
        <v>6.2</v>
      </c>
      <c r="H56" s="13">
        <v>6.9</v>
      </c>
      <c r="I56" s="13">
        <v>4.9000000000000004</v>
      </c>
      <c r="J56" s="13">
        <v>1.8</v>
      </c>
      <c r="K56" s="13">
        <v>8.1999999999999993</v>
      </c>
      <c r="L56" s="13">
        <v>11.9</v>
      </c>
      <c r="M56" s="13">
        <v>9.3000000000000007</v>
      </c>
      <c r="N56" s="13">
        <v>3.5</v>
      </c>
      <c r="O56" s="13">
        <v>1.1000000000000001</v>
      </c>
      <c r="P56" s="13">
        <v>3.4</v>
      </c>
      <c r="Q56" s="13">
        <v>3.5</v>
      </c>
      <c r="R56" s="13">
        <v>-15.9</v>
      </c>
      <c r="S56" s="13">
        <v>-2.5</v>
      </c>
      <c r="T56" s="13">
        <v>-0.5</v>
      </c>
      <c r="U56" s="13">
        <v>4.3</v>
      </c>
      <c r="V56" s="13">
        <v>-1.1000000000000001</v>
      </c>
      <c r="W56" s="13">
        <v>-0.2</v>
      </c>
      <c r="X56" s="13">
        <v>-1.6</v>
      </c>
      <c r="Y56" s="13">
        <v>-2.7</v>
      </c>
      <c r="Z56" s="13">
        <v>0</v>
      </c>
      <c r="AA56" s="13">
        <v>0.2</v>
      </c>
      <c r="AB56" s="13"/>
      <c r="AC56" s="13">
        <v>0.8</v>
      </c>
      <c r="AD56" s="13">
        <v>1.5</v>
      </c>
      <c r="AE56" s="13">
        <v>-2.8</v>
      </c>
      <c r="AF56" s="13">
        <v>-0.8</v>
      </c>
      <c r="AG56" s="13">
        <v>5.7</v>
      </c>
      <c r="AH56" s="13">
        <v>-0.8</v>
      </c>
      <c r="AI56" s="13">
        <v>-2.6</v>
      </c>
      <c r="AJ56" s="13">
        <v>-1</v>
      </c>
      <c r="AK56" s="13">
        <v>1.3</v>
      </c>
      <c r="AL56" s="13">
        <v>2.7</v>
      </c>
      <c r="AM56" s="13">
        <v>2.7</v>
      </c>
      <c r="AN56" s="13">
        <v>1.7</v>
      </c>
      <c r="AO56" s="13">
        <v>4.5999999999999996</v>
      </c>
      <c r="AP56" s="13">
        <v>-6.6</v>
      </c>
      <c r="AQ56" s="13">
        <v>6.4</v>
      </c>
      <c r="AR56" s="13">
        <v>6.3</v>
      </c>
      <c r="AS56" s="13">
        <v>2.4</v>
      </c>
      <c r="AT56" s="13">
        <v>-1.2</v>
      </c>
      <c r="AU56" s="13">
        <v>-1.8</v>
      </c>
      <c r="AV56" s="13">
        <v>-3</v>
      </c>
      <c r="AW56" s="13">
        <v>-3.4</v>
      </c>
      <c r="AX56" s="13">
        <v>2.8</v>
      </c>
      <c r="AY56" s="13">
        <v>2.2000000000000002</v>
      </c>
      <c r="AZ56" s="13">
        <v>-0.2</v>
      </c>
      <c r="BA56" s="13">
        <v>-3.6</v>
      </c>
      <c r="BB56" s="13">
        <v>10</v>
      </c>
      <c r="BC56" s="13">
        <v>20.7</v>
      </c>
      <c r="BD56" s="13">
        <v>-3.2</v>
      </c>
      <c r="BE56" s="13">
        <v>-0.1</v>
      </c>
      <c r="BF56" s="13">
        <v>1.4</v>
      </c>
      <c r="BG56" s="13">
        <v>0.7</v>
      </c>
      <c r="BH56" s="13">
        <v>0.7</v>
      </c>
      <c r="BI56" s="13">
        <v>0.8</v>
      </c>
    </row>
    <row r="57" spans="1:61" ht="15" customHeight="1" x14ac:dyDescent="0.35">
      <c r="A57" s="11"/>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row>
    <row r="58" spans="1:61" ht="15" customHeight="1" x14ac:dyDescent="0.35">
      <c r="A58" s="11" t="s">
        <v>304</v>
      </c>
      <c r="B58" s="13">
        <v>6.3</v>
      </c>
      <c r="C58" s="13">
        <v>7.8</v>
      </c>
      <c r="D58" s="13">
        <v>6.6</v>
      </c>
      <c r="E58" s="13">
        <v>8.9</v>
      </c>
      <c r="F58" s="13">
        <v>16.600000000000001</v>
      </c>
      <c r="G58" s="13">
        <v>9.1</v>
      </c>
      <c r="H58" s="13">
        <v>8.5</v>
      </c>
      <c r="I58" s="13">
        <v>5.5</v>
      </c>
      <c r="J58" s="13">
        <v>4.0999999999999996</v>
      </c>
      <c r="K58" s="13">
        <v>5.9</v>
      </c>
      <c r="L58" s="13">
        <v>8.1999999999999993</v>
      </c>
      <c r="M58" s="13">
        <v>7.4</v>
      </c>
      <c r="N58" s="13">
        <v>4.3</v>
      </c>
      <c r="O58" s="13">
        <v>1.3</v>
      </c>
      <c r="P58" s="13">
        <v>2.7</v>
      </c>
      <c r="Q58" s="13">
        <v>1.7</v>
      </c>
      <c r="R58" s="13">
        <v>-5.4</v>
      </c>
      <c r="S58" s="13">
        <v>-1.3</v>
      </c>
      <c r="T58" s="13">
        <v>0.7</v>
      </c>
      <c r="U58" s="13">
        <v>2.2000000000000002</v>
      </c>
      <c r="V58" s="13">
        <v>0.8</v>
      </c>
      <c r="W58" s="13">
        <v>2</v>
      </c>
      <c r="X58" s="13">
        <v>1.2</v>
      </c>
      <c r="Y58" s="13">
        <v>0.3</v>
      </c>
      <c r="Z58" s="13">
        <v>1.4</v>
      </c>
      <c r="AA58" s="13">
        <v>1.5</v>
      </c>
      <c r="AB58" s="13"/>
      <c r="AC58" s="13">
        <v>0.9</v>
      </c>
      <c r="AD58" s="13">
        <v>2.2000000000000002</v>
      </c>
      <c r="AE58" s="13">
        <v>0.3</v>
      </c>
      <c r="AF58" s="13">
        <v>0.6</v>
      </c>
      <c r="AG58" s="13">
        <v>4.3</v>
      </c>
      <c r="AH58" s="13">
        <v>2.2999999999999998</v>
      </c>
      <c r="AI58" s="13">
        <v>1.5</v>
      </c>
      <c r="AJ58" s="13">
        <v>1.1000000000000001</v>
      </c>
      <c r="AK58" s="13">
        <v>1.2</v>
      </c>
      <c r="AL58" s="13">
        <v>2.2999999999999998</v>
      </c>
      <c r="AM58" s="13">
        <v>2.6</v>
      </c>
      <c r="AN58" s="13">
        <v>1.9</v>
      </c>
      <c r="AO58" s="13">
        <v>3.1</v>
      </c>
      <c r="AP58" s="13">
        <v>-2.2999999999999998</v>
      </c>
      <c r="AQ58" s="13">
        <v>3</v>
      </c>
      <c r="AR58" s="13">
        <v>2.6</v>
      </c>
      <c r="AS58" s="13">
        <v>1.8</v>
      </c>
      <c r="AT58" s="13">
        <v>0.2</v>
      </c>
      <c r="AU58" s="13">
        <v>-0.6</v>
      </c>
      <c r="AV58" s="13">
        <v>-0.9</v>
      </c>
      <c r="AW58" s="13">
        <v>-1.2</v>
      </c>
      <c r="AX58" s="13">
        <v>1.9</v>
      </c>
      <c r="AY58" s="13">
        <v>2.2999999999999998</v>
      </c>
      <c r="AZ58" s="13">
        <v>1.7</v>
      </c>
      <c r="BA58" s="13">
        <v>-0.4</v>
      </c>
      <c r="BB58" s="13">
        <v>5.8</v>
      </c>
      <c r="BC58" s="13">
        <v>11.9</v>
      </c>
      <c r="BD58" s="13">
        <v>2.8</v>
      </c>
      <c r="BE58" s="13">
        <v>2.2999999999999998</v>
      </c>
      <c r="BF58" s="13">
        <v>1.9</v>
      </c>
      <c r="BG58" s="13">
        <v>1.8</v>
      </c>
      <c r="BH58" s="13">
        <v>1.8</v>
      </c>
      <c r="BI58" s="13">
        <v>1.8</v>
      </c>
    </row>
    <row r="59" spans="1:61" ht="15" customHeight="1" x14ac:dyDescent="0.35">
      <c r="A59" s="11"/>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row>
    <row r="60" spans="1:61" ht="15" customHeight="1" x14ac:dyDescent="0.35">
      <c r="A60" s="11" t="s">
        <v>315</v>
      </c>
      <c r="B60" s="13">
        <v>5.9</v>
      </c>
      <c r="C60" s="13">
        <v>9.3000000000000007</v>
      </c>
      <c r="D60" s="13">
        <v>8.3000000000000007</v>
      </c>
      <c r="E60" s="13">
        <v>9.6999999999999993</v>
      </c>
      <c r="F60" s="13">
        <v>11.4</v>
      </c>
      <c r="G60" s="13">
        <v>10.3</v>
      </c>
      <c r="H60" s="13">
        <v>9.5</v>
      </c>
      <c r="I60" s="13">
        <v>6.6</v>
      </c>
      <c r="J60" s="13">
        <v>5.5</v>
      </c>
      <c r="K60" s="13">
        <v>4.5999999999999996</v>
      </c>
      <c r="L60" s="13">
        <v>6.2</v>
      </c>
      <c r="M60" s="13">
        <v>4.5999999999999996</v>
      </c>
      <c r="N60" s="13">
        <v>4.5</v>
      </c>
      <c r="O60" s="13">
        <v>1.9</v>
      </c>
      <c r="P60" s="13">
        <v>1.8</v>
      </c>
      <c r="Q60" s="13">
        <v>1.9</v>
      </c>
      <c r="R60" s="13">
        <v>0.2</v>
      </c>
      <c r="S60" s="13">
        <v>0.6</v>
      </c>
      <c r="T60" s="13">
        <v>0.7</v>
      </c>
      <c r="U60" s="13">
        <v>1.4</v>
      </c>
      <c r="V60" s="13">
        <v>1.9</v>
      </c>
      <c r="W60" s="13">
        <v>3.6</v>
      </c>
      <c r="X60" s="13">
        <v>3.5</v>
      </c>
      <c r="Y60" s="13">
        <v>2</v>
      </c>
      <c r="Z60" s="13">
        <v>2.4</v>
      </c>
      <c r="AA60" s="13">
        <v>2.2000000000000002</v>
      </c>
      <c r="AB60" s="13"/>
      <c r="AC60" s="13">
        <v>1.2</v>
      </c>
      <c r="AD60" s="13">
        <v>2.2000000000000002</v>
      </c>
      <c r="AE60" s="13">
        <v>1.8</v>
      </c>
      <c r="AF60" s="13">
        <v>2.1</v>
      </c>
      <c r="AG60" s="13">
        <v>3.3</v>
      </c>
      <c r="AH60" s="13">
        <v>3.5</v>
      </c>
      <c r="AI60" s="13">
        <v>3.9</v>
      </c>
      <c r="AJ60" s="13">
        <v>2.6</v>
      </c>
      <c r="AK60" s="13">
        <v>1.5</v>
      </c>
      <c r="AL60" s="13">
        <v>1.8</v>
      </c>
      <c r="AM60" s="13">
        <v>2.5</v>
      </c>
      <c r="AN60" s="13">
        <v>2.2999999999999998</v>
      </c>
      <c r="AO60" s="13">
        <v>2.2000000000000002</v>
      </c>
      <c r="AP60" s="13">
        <v>-0.2</v>
      </c>
      <c r="AQ60" s="13">
        <v>1.9</v>
      </c>
      <c r="AR60" s="13">
        <v>1.5</v>
      </c>
      <c r="AS60" s="13">
        <v>1.7</v>
      </c>
      <c r="AT60" s="13">
        <v>1.4</v>
      </c>
      <c r="AU60" s="13">
        <v>0.8</v>
      </c>
      <c r="AV60" s="13">
        <v>0.1</v>
      </c>
      <c r="AW60" s="13">
        <v>0.4</v>
      </c>
      <c r="AX60" s="13">
        <v>1.5</v>
      </c>
      <c r="AY60" s="13">
        <v>2.6</v>
      </c>
      <c r="AZ60" s="13">
        <v>2.8</v>
      </c>
      <c r="BA60" s="13">
        <v>1.6</v>
      </c>
      <c r="BB60" s="13">
        <v>3</v>
      </c>
      <c r="BC60" s="13">
        <v>6.4</v>
      </c>
      <c r="BD60" s="13">
        <v>7.5</v>
      </c>
      <c r="BE60" s="13">
        <v>2.6</v>
      </c>
      <c r="BF60" s="13">
        <v>2.2000000000000002</v>
      </c>
      <c r="BG60" s="13">
        <v>2.7</v>
      </c>
      <c r="BH60" s="13">
        <v>2.7</v>
      </c>
      <c r="BI60" s="13">
        <v>2.6</v>
      </c>
    </row>
    <row r="61" spans="1:61" ht="15" customHeight="1" x14ac:dyDescent="0.35">
      <c r="A61" s="11" t="s">
        <v>6</v>
      </c>
      <c r="B61" s="13">
        <v>5</v>
      </c>
      <c r="C61" s="13">
        <v>8.5</v>
      </c>
      <c r="D61" s="13">
        <v>7</v>
      </c>
      <c r="E61" s="13">
        <v>9.1</v>
      </c>
      <c r="F61" s="13">
        <v>10.4</v>
      </c>
      <c r="G61" s="13">
        <v>9.1999999999999993</v>
      </c>
      <c r="H61" s="13">
        <v>9.3000000000000007</v>
      </c>
      <c r="I61" s="13">
        <v>6.5</v>
      </c>
      <c r="J61" s="13">
        <v>4.9000000000000004</v>
      </c>
      <c r="K61" s="13">
        <v>4.2</v>
      </c>
      <c r="L61" s="13">
        <v>6.8</v>
      </c>
      <c r="M61" s="13">
        <v>5.3</v>
      </c>
      <c r="N61" s="13">
        <v>4.8</v>
      </c>
      <c r="O61" s="13">
        <v>2.7</v>
      </c>
      <c r="P61" s="13">
        <v>2.9</v>
      </c>
      <c r="Q61" s="13">
        <v>2.4</v>
      </c>
      <c r="R61" s="13">
        <v>-0.3</v>
      </c>
      <c r="S61" s="13">
        <v>0</v>
      </c>
      <c r="T61" s="13">
        <v>0.8</v>
      </c>
      <c r="U61" s="13">
        <v>1.7</v>
      </c>
      <c r="V61" s="13">
        <v>1.5</v>
      </c>
      <c r="W61" s="13">
        <v>3.4</v>
      </c>
      <c r="X61" s="13">
        <v>3.2</v>
      </c>
      <c r="Y61" s="13">
        <v>2.2000000000000002</v>
      </c>
      <c r="Z61" s="13">
        <v>2.6</v>
      </c>
      <c r="AA61" s="13">
        <v>2</v>
      </c>
      <c r="AB61" s="13"/>
      <c r="AC61" s="13">
        <v>1.3</v>
      </c>
      <c r="AD61" s="13">
        <v>2.2999999999999998</v>
      </c>
      <c r="AE61" s="13">
        <v>1.8</v>
      </c>
      <c r="AF61" s="13">
        <v>1.8</v>
      </c>
      <c r="AG61" s="13">
        <v>3</v>
      </c>
      <c r="AH61" s="13">
        <v>3.2</v>
      </c>
      <c r="AI61" s="13">
        <v>3.4</v>
      </c>
      <c r="AJ61" s="13">
        <v>2.2999999999999998</v>
      </c>
      <c r="AK61" s="13">
        <v>1.3</v>
      </c>
      <c r="AL61" s="13">
        <v>1.8</v>
      </c>
      <c r="AM61" s="13">
        <v>2.8</v>
      </c>
      <c r="AN61" s="13">
        <v>2</v>
      </c>
      <c r="AO61" s="13">
        <v>2.1</v>
      </c>
      <c r="AP61" s="13">
        <v>-1.5</v>
      </c>
      <c r="AQ61" s="13">
        <v>1.6</v>
      </c>
      <c r="AR61" s="13">
        <v>2.1</v>
      </c>
      <c r="AS61" s="13">
        <v>1.3</v>
      </c>
      <c r="AT61" s="13">
        <v>2.1</v>
      </c>
      <c r="AU61" s="13">
        <v>0.9</v>
      </c>
      <c r="AV61" s="13">
        <v>0.2</v>
      </c>
      <c r="AW61" s="13">
        <v>0.6</v>
      </c>
      <c r="AX61" s="13">
        <v>1.4</v>
      </c>
      <c r="AY61" s="13">
        <v>2.2000000000000002</v>
      </c>
      <c r="AZ61" s="13">
        <v>2.6</v>
      </c>
      <c r="BA61" s="13">
        <v>1.3</v>
      </c>
      <c r="BB61" s="13">
        <v>3.1</v>
      </c>
      <c r="BC61" s="13">
        <v>6.9</v>
      </c>
      <c r="BD61" s="13">
        <v>8.9</v>
      </c>
      <c r="BE61" s="13">
        <v>1.3</v>
      </c>
      <c r="BF61" s="13">
        <v>1.8</v>
      </c>
      <c r="BG61" s="13">
        <v>2.5</v>
      </c>
      <c r="BH61" s="13">
        <v>2.6</v>
      </c>
      <c r="BI61" s="13">
        <v>2.5</v>
      </c>
    </row>
    <row r="62" spans="1:61" ht="15" customHeight="1" x14ac:dyDescent="0.35">
      <c r="A62" s="11" t="s">
        <v>5</v>
      </c>
      <c r="B62" s="13">
        <v>8.6999999999999993</v>
      </c>
      <c r="C62" s="13">
        <v>11.4</v>
      </c>
      <c r="D62" s="13">
        <v>11.7</v>
      </c>
      <c r="E62" s="13">
        <v>11.2</v>
      </c>
      <c r="F62" s="13">
        <v>14.1</v>
      </c>
      <c r="G62" s="13">
        <v>12.8</v>
      </c>
      <c r="H62" s="13">
        <v>9.8000000000000007</v>
      </c>
      <c r="I62" s="13">
        <v>6.6</v>
      </c>
      <c r="J62" s="13">
        <v>6.7</v>
      </c>
      <c r="K62" s="13">
        <v>5.7</v>
      </c>
      <c r="L62" s="13">
        <v>4.9000000000000004</v>
      </c>
      <c r="M62" s="13">
        <v>3.2</v>
      </c>
      <c r="N62" s="13">
        <v>3.9</v>
      </c>
      <c r="O62" s="13">
        <v>0.2</v>
      </c>
      <c r="P62" s="13">
        <v>-0.5</v>
      </c>
      <c r="Q62" s="13">
        <v>0.8</v>
      </c>
      <c r="R62" s="13">
        <v>1.4</v>
      </c>
      <c r="S62" s="13">
        <v>1.9</v>
      </c>
      <c r="T62" s="13">
        <v>0.4</v>
      </c>
      <c r="U62" s="13">
        <v>0.8</v>
      </c>
      <c r="V62" s="13">
        <v>2.7</v>
      </c>
      <c r="W62" s="13">
        <v>4</v>
      </c>
      <c r="X62" s="13">
        <v>4.0999999999999996</v>
      </c>
      <c r="Y62" s="13">
        <v>1.7</v>
      </c>
      <c r="Z62" s="13">
        <v>2.1</v>
      </c>
      <c r="AA62" s="13">
        <v>2.5</v>
      </c>
      <c r="AB62" s="13"/>
      <c r="AC62" s="13">
        <v>0.9</v>
      </c>
      <c r="AD62" s="13">
        <v>1.9</v>
      </c>
      <c r="AE62" s="13">
        <v>1.9</v>
      </c>
      <c r="AF62" s="13">
        <v>2.9</v>
      </c>
      <c r="AG62" s="13">
        <v>4.0999999999999996</v>
      </c>
      <c r="AH62" s="13">
        <v>4.2</v>
      </c>
      <c r="AI62" s="13">
        <v>5</v>
      </c>
      <c r="AJ62" s="13">
        <v>3.1</v>
      </c>
      <c r="AK62" s="13">
        <v>1.9</v>
      </c>
      <c r="AL62" s="13">
        <v>1.8</v>
      </c>
      <c r="AM62" s="13">
        <v>2</v>
      </c>
      <c r="AN62" s="13">
        <v>2.9</v>
      </c>
      <c r="AO62" s="13">
        <v>2.4</v>
      </c>
      <c r="AP62" s="13">
        <v>2.1</v>
      </c>
      <c r="AQ62" s="13">
        <v>2.2999999999999998</v>
      </c>
      <c r="AR62" s="13">
        <v>0.4</v>
      </c>
      <c r="AS62" s="13">
        <v>2.5</v>
      </c>
      <c r="AT62" s="13">
        <v>0.2</v>
      </c>
      <c r="AU62" s="13">
        <v>0.7</v>
      </c>
      <c r="AV62" s="13">
        <v>0</v>
      </c>
      <c r="AW62" s="13">
        <v>0.1</v>
      </c>
      <c r="AX62" s="13">
        <v>1.7</v>
      </c>
      <c r="AY62" s="13">
        <v>3.3</v>
      </c>
      <c r="AZ62" s="13">
        <v>3.2</v>
      </c>
      <c r="BA62" s="13">
        <v>2.1</v>
      </c>
      <c r="BB62" s="13">
        <v>2.9</v>
      </c>
      <c r="BC62" s="13">
        <v>5.6</v>
      </c>
      <c r="BD62" s="13">
        <v>5.3</v>
      </c>
      <c r="BE62" s="13">
        <v>4.8</v>
      </c>
      <c r="BF62" s="13">
        <v>2.8</v>
      </c>
      <c r="BG62" s="13">
        <v>3</v>
      </c>
      <c r="BH62" s="13">
        <v>2.9</v>
      </c>
      <c r="BI62" s="13">
        <v>2.7</v>
      </c>
    </row>
    <row r="63" spans="1:61" ht="15" customHeight="1" x14ac:dyDescent="0.35">
      <c r="A63" s="11" t="s">
        <v>7</v>
      </c>
      <c r="B63" s="13">
        <v>7.4</v>
      </c>
      <c r="C63" s="13">
        <v>11.1</v>
      </c>
      <c r="D63" s="13">
        <v>14.6</v>
      </c>
      <c r="E63" s="13">
        <v>10.5</v>
      </c>
      <c r="F63" s="13">
        <v>12.4</v>
      </c>
      <c r="G63" s="13">
        <v>16.2</v>
      </c>
      <c r="H63" s="13">
        <v>12.3</v>
      </c>
      <c r="I63" s="13">
        <v>7.5</v>
      </c>
      <c r="J63" s="13">
        <v>7.4</v>
      </c>
      <c r="K63" s="13">
        <v>5.5</v>
      </c>
      <c r="L63" s="13">
        <v>5.4</v>
      </c>
      <c r="M63" s="13">
        <v>5.6</v>
      </c>
      <c r="N63" s="13">
        <v>6.7</v>
      </c>
      <c r="O63" s="13">
        <v>3.6</v>
      </c>
      <c r="P63" s="13">
        <v>-1.9</v>
      </c>
      <c r="Q63" s="13">
        <v>1.1000000000000001</v>
      </c>
      <c r="R63" s="13">
        <v>3.2</v>
      </c>
      <c r="S63" s="13">
        <v>0.9</v>
      </c>
      <c r="T63" s="13">
        <v>0.6</v>
      </c>
      <c r="U63" s="13">
        <v>1.3</v>
      </c>
      <c r="V63" s="13">
        <v>2.5</v>
      </c>
      <c r="W63" s="13">
        <v>4.5</v>
      </c>
      <c r="X63" s="13">
        <v>2.8</v>
      </c>
      <c r="Y63" s="13">
        <v>1.9</v>
      </c>
      <c r="Z63" s="13">
        <v>0.9</v>
      </c>
      <c r="AA63" s="13">
        <v>1.6</v>
      </c>
      <c r="AB63" s="13"/>
      <c r="AC63" s="13">
        <v>0.3</v>
      </c>
      <c r="AD63" s="13">
        <v>3</v>
      </c>
      <c r="AE63" s="13">
        <v>2.5</v>
      </c>
      <c r="AF63" s="13">
        <v>3.9</v>
      </c>
      <c r="AG63" s="13">
        <v>4.5</v>
      </c>
      <c r="AH63" s="13">
        <v>6</v>
      </c>
      <c r="AI63" s="13">
        <v>6.4</v>
      </c>
      <c r="AJ63" s="13">
        <v>2.9</v>
      </c>
      <c r="AK63" s="13">
        <v>1.1000000000000001</v>
      </c>
      <c r="AL63" s="13">
        <v>0.8</v>
      </c>
      <c r="AM63" s="13">
        <v>2</v>
      </c>
      <c r="AN63" s="13">
        <v>2</v>
      </c>
      <c r="AO63" s="13">
        <v>2</v>
      </c>
      <c r="AP63" s="13">
        <v>1.2</v>
      </c>
      <c r="AQ63" s="13">
        <v>1.4</v>
      </c>
      <c r="AR63" s="13">
        <v>-0.8</v>
      </c>
      <c r="AS63" s="13">
        <v>3</v>
      </c>
      <c r="AT63" s="13">
        <v>1.5</v>
      </c>
      <c r="AU63" s="13">
        <v>0.5</v>
      </c>
      <c r="AV63" s="13">
        <v>0.1</v>
      </c>
      <c r="AW63" s="13">
        <v>1</v>
      </c>
      <c r="AX63" s="13">
        <v>0.8</v>
      </c>
      <c r="AY63" s="13">
        <v>2.2999999999999998</v>
      </c>
      <c r="AZ63" s="13">
        <v>3.2</v>
      </c>
      <c r="BA63" s="13">
        <v>2.7</v>
      </c>
      <c r="BB63" s="13">
        <v>3.7</v>
      </c>
      <c r="BC63" s="13">
        <v>2.2000000000000002</v>
      </c>
      <c r="BD63" s="13">
        <v>5.4</v>
      </c>
      <c r="BE63" s="13">
        <v>5.6</v>
      </c>
      <c r="BF63" s="13">
        <v>2.7</v>
      </c>
      <c r="BG63" s="13">
        <v>2.5</v>
      </c>
      <c r="BH63" s="13">
        <v>2.4</v>
      </c>
      <c r="BI63" s="13">
        <v>2.2000000000000002</v>
      </c>
    </row>
    <row r="64" spans="1:61" ht="15" customHeight="1" x14ac:dyDescent="0.35">
      <c r="A64" s="11" t="s">
        <v>8</v>
      </c>
      <c r="B64" s="13">
        <v>9.6</v>
      </c>
      <c r="C64" s="13">
        <v>12.1</v>
      </c>
      <c r="D64" s="13">
        <v>12.1</v>
      </c>
      <c r="E64" s="13">
        <v>12</v>
      </c>
      <c r="F64" s="13">
        <v>14.6</v>
      </c>
      <c r="G64" s="13">
        <v>12.5</v>
      </c>
      <c r="H64" s="13">
        <v>9.1999999999999993</v>
      </c>
      <c r="I64" s="13">
        <v>6.5</v>
      </c>
      <c r="J64" s="13">
        <v>6.9</v>
      </c>
      <c r="K64" s="13">
        <v>5.6</v>
      </c>
      <c r="L64" s="13">
        <v>4.0999999999999996</v>
      </c>
      <c r="M64" s="13">
        <v>1.5</v>
      </c>
      <c r="N64" s="13">
        <v>2.8</v>
      </c>
      <c r="O64" s="13">
        <v>-1.3</v>
      </c>
      <c r="P64" s="13">
        <v>-0.9</v>
      </c>
      <c r="Q64" s="13">
        <v>0.5</v>
      </c>
      <c r="R64" s="13">
        <v>1.4</v>
      </c>
      <c r="S64" s="13">
        <v>2.2999999999999998</v>
      </c>
      <c r="T64" s="13">
        <v>0.5</v>
      </c>
      <c r="U64" s="13">
        <v>0.5</v>
      </c>
      <c r="V64" s="13">
        <v>3.1</v>
      </c>
      <c r="W64" s="13">
        <v>3.7</v>
      </c>
      <c r="X64" s="13">
        <v>5.2</v>
      </c>
      <c r="Y64" s="13">
        <v>2.2000000000000002</v>
      </c>
      <c r="Z64" s="13">
        <v>2.5</v>
      </c>
      <c r="AA64" s="13">
        <v>3.1</v>
      </c>
      <c r="AB64" s="13"/>
      <c r="AC64" s="13">
        <v>0.1</v>
      </c>
      <c r="AD64" s="13">
        <v>1</v>
      </c>
      <c r="AE64" s="13">
        <v>1.8</v>
      </c>
      <c r="AF64" s="13">
        <v>2.5</v>
      </c>
      <c r="AG64" s="13">
        <v>3.8</v>
      </c>
      <c r="AH64" s="13">
        <v>3.1</v>
      </c>
      <c r="AI64" s="13">
        <v>3.9</v>
      </c>
      <c r="AJ64" s="13">
        <v>2.9</v>
      </c>
      <c r="AK64" s="13">
        <v>3.2</v>
      </c>
      <c r="AL64" s="13">
        <v>1.9</v>
      </c>
      <c r="AM64" s="13">
        <v>1.2</v>
      </c>
      <c r="AN64" s="13">
        <v>1.6</v>
      </c>
      <c r="AO64" s="13">
        <v>3</v>
      </c>
      <c r="AP64" s="13">
        <v>2.7</v>
      </c>
      <c r="AQ64" s="13">
        <v>0.3</v>
      </c>
      <c r="AR64" s="13">
        <v>0.9</v>
      </c>
      <c r="AS64" s="13">
        <v>1.3</v>
      </c>
      <c r="AT64" s="13">
        <v>-0.4</v>
      </c>
      <c r="AU64" s="13">
        <v>1</v>
      </c>
      <c r="AV64" s="13">
        <v>0.9</v>
      </c>
      <c r="AW64" s="13">
        <v>2.2999999999999998</v>
      </c>
      <c r="AX64" s="13">
        <v>0.9</v>
      </c>
      <c r="AY64" s="13">
        <v>4.0999999999999996</v>
      </c>
      <c r="AZ64" s="13">
        <v>3</v>
      </c>
      <c r="BA64" s="13">
        <v>2.2000000000000002</v>
      </c>
      <c r="BB64" s="13">
        <v>1.7</v>
      </c>
      <c r="BC64" s="13">
        <v>4.8</v>
      </c>
      <c r="BD64" s="13">
        <v>5.0999999999999996</v>
      </c>
      <c r="BE64" s="13">
        <v>5.6</v>
      </c>
      <c r="BF64" s="13">
        <v>4.4000000000000004</v>
      </c>
      <c r="BG64" s="13">
        <v>3.4</v>
      </c>
      <c r="BH64" s="13">
        <v>4.3</v>
      </c>
      <c r="BI64" s="13">
        <v>3.9</v>
      </c>
    </row>
    <row r="65" spans="1:61" ht="15" customHeight="1" x14ac:dyDescent="0.35">
      <c r="A65" s="11" t="s">
        <v>9</v>
      </c>
      <c r="B65" s="13">
        <v>6.5</v>
      </c>
      <c r="C65" s="13">
        <v>9.1999999999999993</v>
      </c>
      <c r="D65" s="13">
        <v>7</v>
      </c>
      <c r="E65" s="13">
        <v>8.8000000000000007</v>
      </c>
      <c r="F65" s="13">
        <v>14.3</v>
      </c>
      <c r="G65" s="13">
        <v>10</v>
      </c>
      <c r="H65" s="13">
        <v>9</v>
      </c>
      <c r="I65" s="13">
        <v>6.1</v>
      </c>
      <c r="J65" s="13">
        <v>5.3</v>
      </c>
      <c r="K65" s="13">
        <v>6.3</v>
      </c>
      <c r="L65" s="13">
        <v>6.4</v>
      </c>
      <c r="M65" s="13">
        <v>5.2</v>
      </c>
      <c r="N65" s="13">
        <v>3.8</v>
      </c>
      <c r="O65" s="13">
        <v>0.4</v>
      </c>
      <c r="P65" s="13">
        <v>1.8</v>
      </c>
      <c r="Q65" s="13">
        <v>1.4</v>
      </c>
      <c r="R65" s="13">
        <v>-0.7</v>
      </c>
      <c r="S65" s="13">
        <v>2.4</v>
      </c>
      <c r="T65" s="13">
        <v>0.1</v>
      </c>
      <c r="U65" s="13">
        <v>0.8</v>
      </c>
      <c r="V65" s="13">
        <v>2.2000000000000002</v>
      </c>
      <c r="W65" s="13">
        <v>4</v>
      </c>
      <c r="X65" s="13">
        <v>3.8</v>
      </c>
      <c r="Y65" s="13">
        <v>0.4</v>
      </c>
      <c r="Z65" s="13">
        <v>2.9</v>
      </c>
      <c r="AA65" s="13">
        <v>2.5</v>
      </c>
      <c r="AB65" s="13"/>
      <c r="AC65" s="13">
        <v>3</v>
      </c>
      <c r="AD65" s="13">
        <v>2.1</v>
      </c>
      <c r="AE65" s="13">
        <v>1.3</v>
      </c>
      <c r="AF65" s="13">
        <v>2.5</v>
      </c>
      <c r="AG65" s="13">
        <v>4.2</v>
      </c>
      <c r="AH65" s="13">
        <v>3.5</v>
      </c>
      <c r="AI65" s="13">
        <v>4.9000000000000004</v>
      </c>
      <c r="AJ65" s="13">
        <v>3.6</v>
      </c>
      <c r="AK65" s="13">
        <v>1.1000000000000001</v>
      </c>
      <c r="AL65" s="13">
        <v>2.9</v>
      </c>
      <c r="AM65" s="13">
        <v>3</v>
      </c>
      <c r="AN65" s="13">
        <v>6.3</v>
      </c>
      <c r="AO65" s="13">
        <v>2.2000000000000002</v>
      </c>
      <c r="AP65" s="13">
        <v>2.5</v>
      </c>
      <c r="AQ65" s="13">
        <v>6.8</v>
      </c>
      <c r="AR65" s="13">
        <v>1.7</v>
      </c>
      <c r="AS65" s="13">
        <v>3.5</v>
      </c>
      <c r="AT65" s="13">
        <v>-1.1000000000000001</v>
      </c>
      <c r="AU65" s="13">
        <v>0.6</v>
      </c>
      <c r="AV65" s="13">
        <v>-1.2</v>
      </c>
      <c r="AW65" s="13">
        <v>-4.4000000000000004</v>
      </c>
      <c r="AX65" s="13">
        <v>4.5999999999999996</v>
      </c>
      <c r="AY65" s="13">
        <v>3.9</v>
      </c>
      <c r="AZ65" s="13">
        <v>3.6</v>
      </c>
      <c r="BA65" s="13">
        <v>0.9</v>
      </c>
      <c r="BB65" s="13">
        <v>3.1</v>
      </c>
      <c r="BC65" s="13">
        <v>12.6</v>
      </c>
      <c r="BD65" s="13">
        <v>5.5</v>
      </c>
      <c r="BE65" s="13">
        <v>2.5</v>
      </c>
      <c r="BF65" s="13">
        <v>1</v>
      </c>
      <c r="BG65" s="13">
        <v>3.4</v>
      </c>
      <c r="BH65" s="13">
        <v>2.1</v>
      </c>
      <c r="BI65" s="13">
        <v>1.9</v>
      </c>
    </row>
    <row r="66" spans="1:61" ht="15" customHeight="1" x14ac:dyDescent="0.35">
      <c r="A66" s="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row>
    <row r="67" spans="1:61" ht="15" customHeight="1" x14ac:dyDescent="0.35">
      <c r="A67" s="11" t="s">
        <v>318</v>
      </c>
      <c r="B67" s="13">
        <v>8.8000000000000007</v>
      </c>
      <c r="C67" s="13">
        <v>11.3</v>
      </c>
      <c r="D67" s="13">
        <v>8.9</v>
      </c>
      <c r="E67" s="13">
        <v>8.3000000000000007</v>
      </c>
      <c r="F67" s="13">
        <v>11.5</v>
      </c>
      <c r="G67" s="13">
        <v>11</v>
      </c>
      <c r="H67" s="13">
        <v>9.3000000000000007</v>
      </c>
      <c r="I67" s="13">
        <v>6.5</v>
      </c>
      <c r="J67" s="13">
        <v>6.3</v>
      </c>
      <c r="K67" s="13">
        <v>6.4</v>
      </c>
      <c r="L67" s="13">
        <v>7.2</v>
      </c>
      <c r="M67" s="13">
        <v>6.5</v>
      </c>
      <c r="N67" s="13">
        <v>3.4</v>
      </c>
      <c r="O67" s="13">
        <v>1</v>
      </c>
      <c r="P67" s="13">
        <v>0.9</v>
      </c>
      <c r="Q67" s="13">
        <v>-0.1</v>
      </c>
      <c r="R67" s="13">
        <v>-0.6</v>
      </c>
      <c r="S67" s="13">
        <v>0.8</v>
      </c>
      <c r="T67" s="13">
        <v>1.4</v>
      </c>
      <c r="U67" s="13">
        <v>1.1000000000000001</v>
      </c>
      <c r="V67" s="13">
        <v>1.5</v>
      </c>
      <c r="W67" s="13">
        <v>1.8</v>
      </c>
      <c r="X67" s="13">
        <v>1.8</v>
      </c>
      <c r="Y67" s="13">
        <v>1.3</v>
      </c>
      <c r="Z67" s="13">
        <v>0.8</v>
      </c>
      <c r="AA67" s="13">
        <v>1</v>
      </c>
      <c r="AB67" s="13"/>
      <c r="AC67" s="13">
        <v>1</v>
      </c>
      <c r="AD67" s="13">
        <v>1.2</v>
      </c>
      <c r="AE67" s="13">
        <v>0.8</v>
      </c>
      <c r="AF67" s="13">
        <v>1.5</v>
      </c>
      <c r="AG67" s="13">
        <v>3.5</v>
      </c>
      <c r="AH67" s="13">
        <v>3.4</v>
      </c>
      <c r="AI67" s="13">
        <v>3.2</v>
      </c>
      <c r="AJ67" s="13">
        <v>1.7</v>
      </c>
      <c r="AK67" s="13">
        <v>1.5</v>
      </c>
      <c r="AL67" s="13">
        <v>1.4</v>
      </c>
      <c r="AM67" s="13">
        <v>2.2000000000000002</v>
      </c>
      <c r="AN67" s="13">
        <v>2.2000000000000002</v>
      </c>
      <c r="AO67" s="13">
        <v>2.2999999999999998</v>
      </c>
      <c r="AP67" s="13">
        <v>1.7</v>
      </c>
      <c r="AQ67" s="13">
        <v>1.4</v>
      </c>
      <c r="AR67" s="13">
        <v>-0.8</v>
      </c>
      <c r="AS67" s="13">
        <v>-0.2</v>
      </c>
      <c r="AT67" s="13">
        <v>0.6</v>
      </c>
      <c r="AU67" s="13">
        <v>-0.2</v>
      </c>
      <c r="AV67" s="13">
        <v>0.1</v>
      </c>
      <c r="AW67" s="13">
        <v>0.2</v>
      </c>
      <c r="AX67" s="13">
        <v>0.7</v>
      </c>
      <c r="AY67" s="13">
        <v>2.7</v>
      </c>
      <c r="AZ67" s="13">
        <v>3</v>
      </c>
      <c r="BA67" s="13">
        <v>2.8</v>
      </c>
      <c r="BB67" s="13">
        <v>3.6</v>
      </c>
      <c r="BC67" s="13">
        <v>6.5</v>
      </c>
      <c r="BD67" s="13">
        <v>4.0999999999999996</v>
      </c>
      <c r="BE67" s="13">
        <v>3.3</v>
      </c>
      <c r="BF67" s="13">
        <v>2.1</v>
      </c>
      <c r="BG67" s="13">
        <v>2.2000000000000002</v>
      </c>
      <c r="BH67" s="13">
        <v>2.1</v>
      </c>
      <c r="BI67" s="13">
        <v>2</v>
      </c>
    </row>
    <row r="68" spans="1:61" ht="15" customHeight="1" x14ac:dyDescent="0.35">
      <c r="A68" s="11" t="s">
        <v>10</v>
      </c>
      <c r="B68" s="13">
        <v>8.9</v>
      </c>
      <c r="C68" s="13">
        <v>11.4</v>
      </c>
      <c r="D68" s="13">
        <v>8.5</v>
      </c>
      <c r="E68" s="13">
        <v>7.9</v>
      </c>
      <c r="F68" s="13">
        <v>11.5</v>
      </c>
      <c r="G68" s="13">
        <v>11.1</v>
      </c>
      <c r="H68" s="13">
        <v>9.1</v>
      </c>
      <c r="I68" s="13">
        <v>6.4</v>
      </c>
      <c r="J68" s="13">
        <v>6.3</v>
      </c>
      <c r="K68" s="13">
        <v>6.5</v>
      </c>
      <c r="L68" s="13">
        <v>7.2</v>
      </c>
      <c r="M68" s="13">
        <v>6.8</v>
      </c>
      <c r="N68" s="13">
        <v>3.5</v>
      </c>
      <c r="O68" s="13">
        <v>1.1000000000000001</v>
      </c>
      <c r="P68" s="13">
        <v>0.8</v>
      </c>
      <c r="Q68" s="13">
        <v>-0.1</v>
      </c>
      <c r="R68" s="13">
        <v>-0.6</v>
      </c>
      <c r="S68" s="13">
        <v>0.9</v>
      </c>
      <c r="T68" s="13">
        <v>1.5</v>
      </c>
      <c r="U68" s="13">
        <v>1.1000000000000001</v>
      </c>
      <c r="V68" s="13">
        <v>1.5</v>
      </c>
      <c r="W68" s="13">
        <v>1.7</v>
      </c>
      <c r="X68" s="13">
        <v>1.9</v>
      </c>
      <c r="Y68" s="13">
        <v>1.3</v>
      </c>
      <c r="Z68" s="13">
        <v>0.8</v>
      </c>
      <c r="AA68" s="13">
        <v>1</v>
      </c>
      <c r="AB68" s="13"/>
      <c r="AC68" s="13">
        <v>1</v>
      </c>
      <c r="AD68" s="13">
        <v>1.4</v>
      </c>
      <c r="AE68" s="13">
        <v>0.9</v>
      </c>
      <c r="AF68" s="13">
        <v>1.5</v>
      </c>
      <c r="AG68" s="13">
        <v>3.6</v>
      </c>
      <c r="AH68" s="13">
        <v>3.3</v>
      </c>
      <c r="AI68" s="13">
        <v>3.3</v>
      </c>
      <c r="AJ68" s="13">
        <v>1.6</v>
      </c>
      <c r="AK68" s="13">
        <v>1.6</v>
      </c>
      <c r="AL68" s="13">
        <v>1.4</v>
      </c>
      <c r="AM68" s="13">
        <v>2.2000000000000002</v>
      </c>
      <c r="AN68" s="13">
        <v>2</v>
      </c>
      <c r="AO68" s="13">
        <v>2</v>
      </c>
      <c r="AP68" s="13">
        <v>1.9</v>
      </c>
      <c r="AQ68" s="13">
        <v>1</v>
      </c>
      <c r="AR68" s="13">
        <v>-1.3</v>
      </c>
      <c r="AS68" s="13">
        <v>-0.4</v>
      </c>
      <c r="AT68" s="13">
        <v>0.3</v>
      </c>
      <c r="AU68" s="13">
        <v>-0.3</v>
      </c>
      <c r="AV68" s="13">
        <v>0.2</v>
      </c>
      <c r="AW68" s="13">
        <v>0.3</v>
      </c>
      <c r="AX68" s="13">
        <v>0.6</v>
      </c>
      <c r="AY68" s="13">
        <v>2.8</v>
      </c>
      <c r="AZ68" s="13">
        <v>3.1</v>
      </c>
      <c r="BA68" s="13">
        <v>3</v>
      </c>
      <c r="BB68" s="13">
        <v>3.7</v>
      </c>
      <c r="BC68" s="13">
        <v>6.5</v>
      </c>
      <c r="BD68" s="13">
        <v>4</v>
      </c>
      <c r="BE68" s="13">
        <v>3.4</v>
      </c>
      <c r="BF68" s="13">
        <v>2.2000000000000002</v>
      </c>
      <c r="BG68" s="13">
        <v>2.2000000000000002</v>
      </c>
      <c r="BH68" s="13">
        <v>2.1</v>
      </c>
      <c r="BI68" s="13">
        <v>2</v>
      </c>
    </row>
    <row r="69" spans="1:61" ht="15" customHeight="1" x14ac:dyDescent="0.35">
      <c r="A69" s="11" t="s">
        <v>25</v>
      </c>
      <c r="B69" s="13">
        <v>9.4</v>
      </c>
      <c r="C69" s="13">
        <v>13.2</v>
      </c>
      <c r="D69" s="13">
        <v>11.2</v>
      </c>
      <c r="E69" s="13">
        <v>11</v>
      </c>
      <c r="F69" s="13">
        <v>12.1</v>
      </c>
      <c r="G69" s="13">
        <v>10.7</v>
      </c>
      <c r="H69" s="13">
        <v>10.6</v>
      </c>
      <c r="I69" s="13">
        <v>8.6</v>
      </c>
      <c r="J69" s="13">
        <v>8.3000000000000007</v>
      </c>
      <c r="K69" s="13">
        <v>8.9</v>
      </c>
      <c r="L69" s="13">
        <v>9.3000000000000007</v>
      </c>
      <c r="M69" s="13">
        <v>6.9</v>
      </c>
      <c r="N69" s="13">
        <v>2.1</v>
      </c>
      <c r="O69" s="13">
        <v>-0.3</v>
      </c>
      <c r="P69" s="13">
        <v>1.7</v>
      </c>
      <c r="Q69" s="13">
        <v>-0.8</v>
      </c>
      <c r="R69" s="13">
        <v>-0.1</v>
      </c>
      <c r="S69" s="13">
        <v>1.3</v>
      </c>
      <c r="T69" s="13">
        <v>2.2999999999999998</v>
      </c>
      <c r="U69" s="13">
        <v>0.8</v>
      </c>
      <c r="V69" s="13">
        <v>2.6</v>
      </c>
      <c r="W69" s="13">
        <v>2.1</v>
      </c>
      <c r="X69" s="13">
        <v>3.6</v>
      </c>
      <c r="Y69" s="13">
        <v>2.8</v>
      </c>
      <c r="Z69" s="13">
        <v>2.4</v>
      </c>
      <c r="AA69" s="13">
        <v>2.5</v>
      </c>
      <c r="AB69" s="13"/>
      <c r="AC69" s="13">
        <v>4.2</v>
      </c>
      <c r="AD69" s="13">
        <v>3</v>
      </c>
      <c r="AE69" s="13">
        <v>3.6</v>
      </c>
      <c r="AF69" s="13">
        <v>5.2</v>
      </c>
      <c r="AG69" s="13">
        <v>6.8</v>
      </c>
      <c r="AH69" s="13">
        <v>7</v>
      </c>
      <c r="AI69" s="13">
        <v>6.3</v>
      </c>
      <c r="AJ69" s="13">
        <v>4.5</v>
      </c>
      <c r="AK69" s="13">
        <v>3.1</v>
      </c>
      <c r="AL69" s="13">
        <v>2.6</v>
      </c>
      <c r="AM69" s="13">
        <v>3.9</v>
      </c>
      <c r="AN69" s="13">
        <v>2</v>
      </c>
      <c r="AO69" s="13">
        <v>2.8</v>
      </c>
      <c r="AP69" s="13">
        <v>3</v>
      </c>
      <c r="AQ69" s="13">
        <v>1</v>
      </c>
      <c r="AR69" s="13">
        <v>-4.5</v>
      </c>
      <c r="AS69" s="13">
        <v>-3.3</v>
      </c>
      <c r="AT69" s="13">
        <v>-1.8</v>
      </c>
      <c r="AU69" s="13">
        <v>-2.6</v>
      </c>
      <c r="AV69" s="13">
        <v>-2.5</v>
      </c>
      <c r="AW69" s="13">
        <v>-0.6</v>
      </c>
      <c r="AX69" s="13">
        <v>0.4</v>
      </c>
      <c r="AY69" s="13">
        <v>5</v>
      </c>
      <c r="AZ69" s="13">
        <v>5.0999999999999996</v>
      </c>
      <c r="BA69" s="13">
        <v>5.6</v>
      </c>
      <c r="BB69" s="13">
        <v>5.4</v>
      </c>
      <c r="BC69" s="13">
        <v>7</v>
      </c>
      <c r="BD69" s="13">
        <v>3.3</v>
      </c>
      <c r="BE69" s="13">
        <v>2.9</v>
      </c>
      <c r="BF69" s="13">
        <v>2.1</v>
      </c>
      <c r="BG69" s="13">
        <v>2.2000000000000002</v>
      </c>
      <c r="BH69" s="13">
        <v>2.1</v>
      </c>
      <c r="BI69" s="13">
        <v>2</v>
      </c>
    </row>
    <row r="70" spans="1:61" ht="15" customHeight="1" x14ac:dyDescent="0.35">
      <c r="A70" s="11" t="s">
        <v>26</v>
      </c>
      <c r="B70" s="13">
        <v>8.6999999999999993</v>
      </c>
      <c r="C70" s="13">
        <v>10.6</v>
      </c>
      <c r="D70" s="13">
        <v>7.1</v>
      </c>
      <c r="E70" s="13">
        <v>6.4</v>
      </c>
      <c r="F70" s="13">
        <v>11.1</v>
      </c>
      <c r="G70" s="13">
        <v>11.2</v>
      </c>
      <c r="H70" s="13">
        <v>8.5</v>
      </c>
      <c r="I70" s="13">
        <v>5.2</v>
      </c>
      <c r="J70" s="13">
        <v>5.2</v>
      </c>
      <c r="K70" s="13">
        <v>5.2</v>
      </c>
      <c r="L70" s="13">
        <v>6</v>
      </c>
      <c r="M70" s="13">
        <v>6.7</v>
      </c>
      <c r="N70" s="13">
        <v>4.2</v>
      </c>
      <c r="O70" s="13">
        <v>1.8</v>
      </c>
      <c r="P70" s="13">
        <v>0.4</v>
      </c>
      <c r="Q70" s="13">
        <v>0.2</v>
      </c>
      <c r="R70" s="13">
        <v>-0.8</v>
      </c>
      <c r="S70" s="13">
        <v>0.7</v>
      </c>
      <c r="T70" s="13">
        <v>1.2</v>
      </c>
      <c r="U70" s="13">
        <v>1.2</v>
      </c>
      <c r="V70" s="13">
        <v>1.1000000000000001</v>
      </c>
      <c r="W70" s="13">
        <v>1.6</v>
      </c>
      <c r="X70" s="13">
        <v>1.2</v>
      </c>
      <c r="Y70" s="13">
        <v>0.8</v>
      </c>
      <c r="Z70" s="13">
        <v>0.2</v>
      </c>
      <c r="AA70" s="13">
        <v>0.4</v>
      </c>
      <c r="AB70" s="13"/>
      <c r="AC70" s="13">
        <v>-0.3</v>
      </c>
      <c r="AD70" s="13">
        <v>0.7</v>
      </c>
      <c r="AE70" s="13">
        <v>-0.2</v>
      </c>
      <c r="AF70" s="13">
        <v>0</v>
      </c>
      <c r="AG70" s="13">
        <v>2.2999999999999998</v>
      </c>
      <c r="AH70" s="13">
        <v>1.7</v>
      </c>
      <c r="AI70" s="13">
        <v>1.9</v>
      </c>
      <c r="AJ70" s="13">
        <v>0.2</v>
      </c>
      <c r="AK70" s="13">
        <v>0.8</v>
      </c>
      <c r="AL70" s="13">
        <v>0.8</v>
      </c>
      <c r="AM70" s="13">
        <v>1.3</v>
      </c>
      <c r="AN70" s="13">
        <v>2</v>
      </c>
      <c r="AO70" s="13">
        <v>1.6</v>
      </c>
      <c r="AP70" s="13">
        <v>1.4</v>
      </c>
      <c r="AQ70" s="13">
        <v>1</v>
      </c>
      <c r="AR70" s="13">
        <v>-0.1</v>
      </c>
      <c r="AS70" s="13">
        <v>0.5</v>
      </c>
      <c r="AT70" s="13">
        <v>0.9</v>
      </c>
      <c r="AU70" s="13">
        <v>0.4</v>
      </c>
      <c r="AV70" s="13">
        <v>0.8</v>
      </c>
      <c r="AW70" s="13">
        <v>0.5</v>
      </c>
      <c r="AX70" s="13">
        <v>0.6</v>
      </c>
      <c r="AY70" s="13">
        <v>1.9</v>
      </c>
      <c r="AZ70" s="13">
        <v>2.2999999999999998</v>
      </c>
      <c r="BA70" s="13">
        <v>2</v>
      </c>
      <c r="BB70" s="13">
        <v>2.9</v>
      </c>
      <c r="BC70" s="13">
        <v>6.3</v>
      </c>
      <c r="BD70" s="13">
        <v>4.3</v>
      </c>
      <c r="BE70" s="13">
        <v>3.6</v>
      </c>
      <c r="BF70" s="13">
        <v>2.2000000000000002</v>
      </c>
      <c r="BG70" s="13">
        <v>2.2000000000000002</v>
      </c>
      <c r="BH70" s="13">
        <v>2.1</v>
      </c>
      <c r="BI70" s="13">
        <v>2</v>
      </c>
    </row>
    <row r="71" spans="1:61" ht="15" customHeight="1" x14ac:dyDescent="0.35">
      <c r="A71" s="11" t="s">
        <v>11</v>
      </c>
      <c r="B71" s="13">
        <v>8.1999999999999993</v>
      </c>
      <c r="C71" s="13">
        <v>11.1</v>
      </c>
      <c r="D71" s="13">
        <v>10.3</v>
      </c>
      <c r="E71" s="13">
        <v>9.9</v>
      </c>
      <c r="F71" s="13">
        <v>11.8</v>
      </c>
      <c r="G71" s="13">
        <v>10.6</v>
      </c>
      <c r="H71" s="13">
        <v>9.8000000000000007</v>
      </c>
      <c r="I71" s="13">
        <v>6.8</v>
      </c>
      <c r="J71" s="13">
        <v>6.4</v>
      </c>
      <c r="K71" s="13">
        <v>6.2</v>
      </c>
      <c r="L71" s="13">
        <v>7.2</v>
      </c>
      <c r="M71" s="13">
        <v>5.6</v>
      </c>
      <c r="N71" s="13">
        <v>3.1</v>
      </c>
      <c r="O71" s="13">
        <v>0.7</v>
      </c>
      <c r="P71" s="13">
        <v>1.1000000000000001</v>
      </c>
      <c r="Q71" s="13">
        <v>-0.1</v>
      </c>
      <c r="R71" s="13">
        <v>-0.5</v>
      </c>
      <c r="S71" s="13">
        <v>0.6</v>
      </c>
      <c r="T71" s="13">
        <v>0.8</v>
      </c>
      <c r="U71" s="13">
        <v>1</v>
      </c>
      <c r="V71" s="13">
        <v>1.6</v>
      </c>
      <c r="W71" s="13">
        <v>2.1</v>
      </c>
      <c r="X71" s="13">
        <v>1.3</v>
      </c>
      <c r="Y71" s="13">
        <v>1.1000000000000001</v>
      </c>
      <c r="Z71" s="13">
        <v>0.5</v>
      </c>
      <c r="AA71" s="13">
        <v>0.6</v>
      </c>
      <c r="AB71" s="13"/>
      <c r="AC71" s="13">
        <v>0.8</v>
      </c>
      <c r="AD71" s="13">
        <v>0.2</v>
      </c>
      <c r="AE71" s="13">
        <v>0.6</v>
      </c>
      <c r="AF71" s="13">
        <v>1.4</v>
      </c>
      <c r="AG71" s="13">
        <v>3.3</v>
      </c>
      <c r="AH71" s="13">
        <v>3.9</v>
      </c>
      <c r="AI71" s="13">
        <v>2.8</v>
      </c>
      <c r="AJ71" s="13">
        <v>2.2000000000000002</v>
      </c>
      <c r="AK71" s="13">
        <v>0.8</v>
      </c>
      <c r="AL71" s="13">
        <v>1.2</v>
      </c>
      <c r="AM71" s="13">
        <v>2.4</v>
      </c>
      <c r="AN71" s="13">
        <v>2.8</v>
      </c>
      <c r="AO71" s="13">
        <v>3.5</v>
      </c>
      <c r="AP71" s="13">
        <v>1</v>
      </c>
      <c r="AQ71" s="13">
        <v>3.1</v>
      </c>
      <c r="AR71" s="13">
        <v>0.9</v>
      </c>
      <c r="AS71" s="13">
        <v>0.8</v>
      </c>
      <c r="AT71" s="13">
        <v>1.6</v>
      </c>
      <c r="AU71" s="13">
        <v>0.3</v>
      </c>
      <c r="AV71" s="13">
        <v>-0.3</v>
      </c>
      <c r="AW71" s="13">
        <v>-0.2</v>
      </c>
      <c r="AX71" s="13">
        <v>1.3</v>
      </c>
      <c r="AY71" s="13">
        <v>2.2000000000000002</v>
      </c>
      <c r="AZ71" s="13">
        <v>2.2000000000000002</v>
      </c>
      <c r="BA71" s="13">
        <v>1.5</v>
      </c>
      <c r="BB71" s="13">
        <v>3.2</v>
      </c>
      <c r="BC71" s="13">
        <v>6.3</v>
      </c>
      <c r="BD71" s="13">
        <v>4.4000000000000004</v>
      </c>
      <c r="BE71" s="13">
        <v>3</v>
      </c>
      <c r="BF71" s="13">
        <v>2</v>
      </c>
      <c r="BG71" s="13">
        <v>2.2000000000000002</v>
      </c>
      <c r="BH71" s="13">
        <v>2.1</v>
      </c>
      <c r="BI71" s="13">
        <v>2.1</v>
      </c>
    </row>
    <row r="72" spans="1:61" ht="15" customHeight="1" x14ac:dyDescent="0.35">
      <c r="A72" s="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row>
    <row r="73" spans="1:61" ht="15" customHeight="1" x14ac:dyDescent="0.35">
      <c r="A73" s="11" t="s">
        <v>320</v>
      </c>
      <c r="B73" s="13">
        <v>6.7</v>
      </c>
      <c r="C73" s="13">
        <v>9.8000000000000007</v>
      </c>
      <c r="D73" s="13">
        <v>8.4</v>
      </c>
      <c r="E73" s="13">
        <v>9.3000000000000007</v>
      </c>
      <c r="F73" s="13">
        <v>11.7</v>
      </c>
      <c r="G73" s="13">
        <v>10.1</v>
      </c>
      <c r="H73" s="13">
        <v>9.4</v>
      </c>
      <c r="I73" s="13">
        <v>6.6</v>
      </c>
      <c r="J73" s="13">
        <v>5.6</v>
      </c>
      <c r="K73" s="13">
        <v>5.0999999999999996</v>
      </c>
      <c r="L73" s="13">
        <v>6.5</v>
      </c>
      <c r="M73" s="13">
        <v>5</v>
      </c>
      <c r="N73" s="13">
        <v>4.3</v>
      </c>
      <c r="O73" s="13">
        <v>1.7</v>
      </c>
      <c r="P73" s="13">
        <v>1.7</v>
      </c>
      <c r="Q73" s="13">
        <v>1.4</v>
      </c>
      <c r="R73" s="13">
        <v>-0.2</v>
      </c>
      <c r="S73" s="13">
        <v>0.7</v>
      </c>
      <c r="T73" s="13">
        <v>0.9</v>
      </c>
      <c r="U73" s="13">
        <v>1.4</v>
      </c>
      <c r="V73" s="13">
        <v>1.8</v>
      </c>
      <c r="W73" s="13">
        <v>3</v>
      </c>
      <c r="X73" s="13">
        <v>3.1</v>
      </c>
      <c r="Y73" s="13">
        <v>1.9</v>
      </c>
      <c r="Z73" s="13">
        <v>2.1</v>
      </c>
      <c r="AA73" s="13">
        <v>1.9</v>
      </c>
      <c r="AB73" s="13"/>
      <c r="AC73" s="13">
        <v>1.1000000000000001</v>
      </c>
      <c r="AD73" s="13">
        <v>1.9</v>
      </c>
      <c r="AE73" s="13">
        <v>1.6</v>
      </c>
      <c r="AF73" s="13">
        <v>1.9</v>
      </c>
      <c r="AG73" s="13">
        <v>3.3</v>
      </c>
      <c r="AH73" s="13">
        <v>3.5</v>
      </c>
      <c r="AI73" s="13">
        <v>3.7</v>
      </c>
      <c r="AJ73" s="13">
        <v>2.4</v>
      </c>
      <c r="AK73" s="13">
        <v>1.5</v>
      </c>
      <c r="AL73" s="13">
        <v>1.7</v>
      </c>
      <c r="AM73" s="13">
        <v>2.5</v>
      </c>
      <c r="AN73" s="13">
        <v>2.2999999999999998</v>
      </c>
      <c r="AO73" s="13">
        <v>2.2000000000000002</v>
      </c>
      <c r="AP73" s="13">
        <v>0.2</v>
      </c>
      <c r="AQ73" s="13">
        <v>1.8</v>
      </c>
      <c r="AR73" s="13">
        <v>0.9</v>
      </c>
      <c r="AS73" s="13">
        <v>1.3</v>
      </c>
      <c r="AT73" s="13">
        <v>1.2</v>
      </c>
      <c r="AU73" s="13">
        <v>0.6</v>
      </c>
      <c r="AV73" s="13">
        <v>0</v>
      </c>
      <c r="AW73" s="13">
        <v>0.4</v>
      </c>
      <c r="AX73" s="13">
        <v>1.3</v>
      </c>
      <c r="AY73" s="13">
        <v>2.6</v>
      </c>
      <c r="AZ73" s="13">
        <v>2.8</v>
      </c>
      <c r="BA73" s="13">
        <v>1.9</v>
      </c>
      <c r="BB73" s="13">
        <v>3.1</v>
      </c>
      <c r="BC73" s="13">
        <v>6.7</v>
      </c>
      <c r="BD73" s="13">
        <v>6.3</v>
      </c>
      <c r="BE73" s="13">
        <v>3.3</v>
      </c>
      <c r="BF73" s="13">
        <v>2.2000000000000002</v>
      </c>
      <c r="BG73" s="13">
        <v>2.6</v>
      </c>
      <c r="BH73" s="13">
        <v>2.6</v>
      </c>
      <c r="BI73" s="13">
        <v>2.5</v>
      </c>
    </row>
    <row r="74" spans="1:61" ht="15" customHeight="1" x14ac:dyDescent="0.35">
      <c r="A74" s="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row>
    <row r="75" spans="1:61" ht="15" customHeight="1" x14ac:dyDescent="0.35">
      <c r="A75" s="11" t="s">
        <v>337</v>
      </c>
      <c r="B75" s="13">
        <v>5.2</v>
      </c>
      <c r="C75" s="13">
        <v>3.4</v>
      </c>
      <c r="D75" s="13">
        <v>2.6</v>
      </c>
      <c r="E75" s="13">
        <v>8</v>
      </c>
      <c r="F75" s="13">
        <v>27.6</v>
      </c>
      <c r="G75" s="13">
        <v>6.9</v>
      </c>
      <c r="H75" s="13">
        <v>6.7</v>
      </c>
      <c r="I75" s="13">
        <v>3.4</v>
      </c>
      <c r="J75" s="13">
        <v>0.6</v>
      </c>
      <c r="K75" s="13">
        <v>7.8</v>
      </c>
      <c r="L75" s="13">
        <v>11.9</v>
      </c>
      <c r="M75" s="13">
        <v>12.1</v>
      </c>
      <c r="N75" s="13">
        <v>4.4000000000000004</v>
      </c>
      <c r="O75" s="13">
        <v>0.5</v>
      </c>
      <c r="P75" s="13">
        <v>4.5999999999999996</v>
      </c>
      <c r="Q75" s="13">
        <v>2.1</v>
      </c>
      <c r="R75" s="13">
        <v>-14</v>
      </c>
      <c r="S75" s="13">
        <v>-5</v>
      </c>
      <c r="T75" s="13">
        <v>0.3</v>
      </c>
      <c r="U75" s="13">
        <v>3.7</v>
      </c>
      <c r="V75" s="13">
        <v>-0.8</v>
      </c>
      <c r="W75" s="13">
        <v>0.3</v>
      </c>
      <c r="X75" s="13">
        <v>-2</v>
      </c>
      <c r="Y75" s="13">
        <v>-2.2999999999999998</v>
      </c>
      <c r="Z75" s="13">
        <v>0.4</v>
      </c>
      <c r="AA75" s="13">
        <v>0.8</v>
      </c>
      <c r="AB75" s="13"/>
      <c r="AC75" s="13">
        <v>0.7</v>
      </c>
      <c r="AD75" s="13">
        <v>2.7</v>
      </c>
      <c r="AE75" s="13">
        <v>-1.6</v>
      </c>
      <c r="AF75" s="13">
        <v>-1.5</v>
      </c>
      <c r="AG75" s="13">
        <v>5.7</v>
      </c>
      <c r="AH75" s="13">
        <v>0.7</v>
      </c>
      <c r="AI75" s="13">
        <v>-1.8</v>
      </c>
      <c r="AJ75" s="13">
        <v>-1</v>
      </c>
      <c r="AK75" s="13">
        <v>0.8</v>
      </c>
      <c r="AL75" s="13">
        <v>3.1</v>
      </c>
      <c r="AM75" s="13">
        <v>2.9</v>
      </c>
      <c r="AN75" s="13">
        <v>1.4</v>
      </c>
      <c r="AO75" s="13">
        <v>4.4000000000000004</v>
      </c>
      <c r="AP75" s="13">
        <v>-5.8</v>
      </c>
      <c r="AQ75" s="13">
        <v>4.5999999999999996</v>
      </c>
      <c r="AR75" s="13">
        <v>4.7</v>
      </c>
      <c r="AS75" s="13">
        <v>2.4</v>
      </c>
      <c r="AT75" s="13">
        <v>-0.8</v>
      </c>
      <c r="AU75" s="13">
        <v>-1.9</v>
      </c>
      <c r="AV75" s="13">
        <v>-1.9</v>
      </c>
      <c r="AW75" s="13">
        <v>-2.8</v>
      </c>
      <c r="AX75" s="13">
        <v>2.6</v>
      </c>
      <c r="AY75" s="13">
        <v>2.1</v>
      </c>
      <c r="AZ75" s="13">
        <v>0.4</v>
      </c>
      <c r="BA75" s="13">
        <v>-2.9</v>
      </c>
      <c r="BB75" s="13">
        <v>8.8000000000000007</v>
      </c>
      <c r="BC75" s="13">
        <v>17.399999999999999</v>
      </c>
      <c r="BD75" s="13">
        <v>-0.7</v>
      </c>
      <c r="BE75" s="13">
        <v>1.1000000000000001</v>
      </c>
      <c r="BF75" s="13">
        <v>1.5</v>
      </c>
      <c r="BG75" s="13">
        <v>1</v>
      </c>
      <c r="BH75" s="13">
        <v>0.9</v>
      </c>
      <c r="BI75" s="13">
        <v>1</v>
      </c>
    </row>
    <row r="76" spans="1:61" ht="15" customHeight="1" x14ac:dyDescent="0.35">
      <c r="A76" s="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row>
    <row r="77" spans="1:61" ht="15" customHeight="1" x14ac:dyDescent="0.35">
      <c r="A77" s="11" t="s">
        <v>322</v>
      </c>
      <c r="B77" s="13">
        <v>6.3</v>
      </c>
      <c r="C77" s="13">
        <v>7.8</v>
      </c>
      <c r="D77" s="13">
        <v>6.6</v>
      </c>
      <c r="E77" s="13">
        <v>8.9</v>
      </c>
      <c r="F77" s="13">
        <v>16.600000000000001</v>
      </c>
      <c r="G77" s="13">
        <v>9.1</v>
      </c>
      <c r="H77" s="13">
        <v>8.5</v>
      </c>
      <c r="I77" s="13">
        <v>5.5</v>
      </c>
      <c r="J77" s="13">
        <v>4.0999999999999996</v>
      </c>
      <c r="K77" s="13">
        <v>5.9</v>
      </c>
      <c r="L77" s="13">
        <v>8.1999999999999993</v>
      </c>
      <c r="M77" s="13">
        <v>7.4</v>
      </c>
      <c r="N77" s="13">
        <v>4.3</v>
      </c>
      <c r="O77" s="13">
        <v>1.3</v>
      </c>
      <c r="P77" s="13">
        <v>2.7</v>
      </c>
      <c r="Q77" s="13">
        <v>1.7</v>
      </c>
      <c r="R77" s="13">
        <v>-5.4</v>
      </c>
      <c r="S77" s="13">
        <v>-1.3</v>
      </c>
      <c r="T77" s="13">
        <v>0.7</v>
      </c>
      <c r="U77" s="13">
        <v>2.2000000000000002</v>
      </c>
      <c r="V77" s="13">
        <v>0.8</v>
      </c>
      <c r="W77" s="13">
        <v>2</v>
      </c>
      <c r="X77" s="13">
        <v>1.2</v>
      </c>
      <c r="Y77" s="13">
        <v>0.3</v>
      </c>
      <c r="Z77" s="13">
        <v>1.4</v>
      </c>
      <c r="AA77" s="13">
        <v>1.5</v>
      </c>
      <c r="AB77" s="13"/>
      <c r="AC77" s="13">
        <v>0.9</v>
      </c>
      <c r="AD77" s="13">
        <v>2.2000000000000002</v>
      </c>
      <c r="AE77" s="13">
        <v>0.3</v>
      </c>
      <c r="AF77" s="13">
        <v>0.6</v>
      </c>
      <c r="AG77" s="13">
        <v>4.3</v>
      </c>
      <c r="AH77" s="13">
        <v>2.2999999999999998</v>
      </c>
      <c r="AI77" s="13">
        <v>1.5</v>
      </c>
      <c r="AJ77" s="13">
        <v>1.1000000000000001</v>
      </c>
      <c r="AK77" s="13">
        <v>1.2</v>
      </c>
      <c r="AL77" s="13">
        <v>2.2999999999999998</v>
      </c>
      <c r="AM77" s="13">
        <v>2.6</v>
      </c>
      <c r="AN77" s="13">
        <v>1.9</v>
      </c>
      <c r="AO77" s="13">
        <v>3.1</v>
      </c>
      <c r="AP77" s="13">
        <v>-2.2999999999999998</v>
      </c>
      <c r="AQ77" s="13">
        <v>3</v>
      </c>
      <c r="AR77" s="13">
        <v>2.6</v>
      </c>
      <c r="AS77" s="13">
        <v>1.8</v>
      </c>
      <c r="AT77" s="13">
        <v>0.2</v>
      </c>
      <c r="AU77" s="13">
        <v>-0.6</v>
      </c>
      <c r="AV77" s="13">
        <v>-0.9</v>
      </c>
      <c r="AW77" s="13">
        <v>-1.2</v>
      </c>
      <c r="AX77" s="13">
        <v>1.9</v>
      </c>
      <c r="AY77" s="13">
        <v>2.2999999999999998</v>
      </c>
      <c r="AZ77" s="13">
        <v>1.7</v>
      </c>
      <c r="BA77" s="13">
        <v>-0.4</v>
      </c>
      <c r="BB77" s="13">
        <v>5.8</v>
      </c>
      <c r="BC77" s="13">
        <v>11.9</v>
      </c>
      <c r="BD77" s="13">
        <v>2.8</v>
      </c>
      <c r="BE77" s="13">
        <v>2.2999999999999998</v>
      </c>
      <c r="BF77" s="13">
        <v>1.9</v>
      </c>
      <c r="BG77" s="13">
        <v>1.8</v>
      </c>
      <c r="BH77" s="13">
        <v>1.8</v>
      </c>
      <c r="BI77" s="13">
        <v>1.8</v>
      </c>
    </row>
    <row r="78" spans="1:61" ht="15" customHeight="1" x14ac:dyDescent="0.35">
      <c r="A78" s="1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row>
    <row r="79" spans="1:61" ht="15" customHeight="1" x14ac:dyDescent="0.35">
      <c r="A79" s="11" t="s">
        <v>338</v>
      </c>
      <c r="B79" s="13">
        <v>8.6</v>
      </c>
      <c r="C79" s="13">
        <v>11.3</v>
      </c>
      <c r="D79" s="13">
        <v>11.4</v>
      </c>
      <c r="E79" s="13">
        <v>10.9</v>
      </c>
      <c r="F79" s="13">
        <v>13.6</v>
      </c>
      <c r="G79" s="13">
        <v>12.4</v>
      </c>
      <c r="H79" s="13">
        <v>9.8000000000000007</v>
      </c>
      <c r="I79" s="13">
        <v>6.7</v>
      </c>
      <c r="J79" s="13">
        <v>6.7</v>
      </c>
      <c r="K79" s="13">
        <v>5.8</v>
      </c>
      <c r="L79" s="13">
        <v>5.3</v>
      </c>
      <c r="M79" s="13">
        <v>3.6</v>
      </c>
      <c r="N79" s="13">
        <v>3.8</v>
      </c>
      <c r="O79" s="13">
        <v>0.3</v>
      </c>
      <c r="P79" s="13">
        <v>-0.3</v>
      </c>
      <c r="Q79" s="13">
        <v>0.7</v>
      </c>
      <c r="R79" s="13">
        <v>1.1000000000000001</v>
      </c>
      <c r="S79" s="13">
        <v>1.7</v>
      </c>
      <c r="T79" s="13">
        <v>0.5</v>
      </c>
      <c r="U79" s="13">
        <v>0.8</v>
      </c>
      <c r="V79" s="13">
        <v>2.5</v>
      </c>
      <c r="W79" s="13">
        <v>3.7</v>
      </c>
      <c r="X79" s="13">
        <v>3.7</v>
      </c>
      <c r="Y79" s="13">
        <v>1.6</v>
      </c>
      <c r="Z79" s="13">
        <v>1.9</v>
      </c>
      <c r="AA79" s="13">
        <v>2.2000000000000002</v>
      </c>
      <c r="AB79" s="13"/>
      <c r="AC79" s="13">
        <v>0.9</v>
      </c>
      <c r="AD79" s="13">
        <v>1.7</v>
      </c>
      <c r="AE79" s="13">
        <v>1.7</v>
      </c>
      <c r="AF79" s="13">
        <v>2.7</v>
      </c>
      <c r="AG79" s="13">
        <v>4</v>
      </c>
      <c r="AH79" s="13">
        <v>4.0999999999999996</v>
      </c>
      <c r="AI79" s="13">
        <v>4.5999999999999996</v>
      </c>
      <c r="AJ79" s="13">
        <v>2.9</v>
      </c>
      <c r="AK79" s="13">
        <v>1.8</v>
      </c>
      <c r="AL79" s="13">
        <v>1.7</v>
      </c>
      <c r="AM79" s="13">
        <v>2</v>
      </c>
      <c r="AN79" s="13">
        <v>2.9</v>
      </c>
      <c r="AO79" s="13">
        <v>2.6</v>
      </c>
      <c r="AP79" s="13">
        <v>1.9</v>
      </c>
      <c r="AQ79" s="13">
        <v>2.4</v>
      </c>
      <c r="AR79" s="13">
        <v>0.5</v>
      </c>
      <c r="AS79" s="13">
        <v>2.2999999999999998</v>
      </c>
      <c r="AT79" s="13">
        <v>0.4</v>
      </c>
      <c r="AU79" s="13">
        <v>0.6</v>
      </c>
      <c r="AV79" s="13">
        <v>0</v>
      </c>
      <c r="AW79" s="13">
        <v>0.1</v>
      </c>
      <c r="AX79" s="13">
        <v>1.7</v>
      </c>
      <c r="AY79" s="13">
        <v>3.2</v>
      </c>
      <c r="AZ79" s="13">
        <v>3.1</v>
      </c>
      <c r="BA79" s="13">
        <v>2</v>
      </c>
      <c r="BB79" s="13">
        <v>2.9</v>
      </c>
      <c r="BC79" s="13">
        <v>5.7</v>
      </c>
      <c r="BD79" s="13">
        <v>5.2</v>
      </c>
      <c r="BE79" s="13">
        <v>4.5999999999999996</v>
      </c>
      <c r="BF79" s="13">
        <v>2.7</v>
      </c>
      <c r="BG79" s="13">
        <v>2.9</v>
      </c>
      <c r="BH79" s="13">
        <v>2.8</v>
      </c>
      <c r="BI79" s="13">
        <v>2.6</v>
      </c>
    </row>
    <row r="80" spans="1:61" ht="15" customHeight="1" x14ac:dyDescent="0.35">
      <c r="A80" s="37"/>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row>
    <row r="81" spans="1:61" ht="15" customHeight="1" x14ac:dyDescent="0.35">
      <c r="A81" s="10" t="s">
        <v>273</v>
      </c>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row>
    <row r="82" spans="1:61" ht="15" customHeight="1" x14ac:dyDescent="0.35">
      <c r="A82" s="26"/>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row>
    <row r="83" spans="1:61" x14ac:dyDescent="0.25">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row>
  </sheetData>
  <hyperlinks>
    <hyperlink ref="A1" location="inhoudsopgave!A1" display="naar inhoudsopgave" xr:uid="{00000000-0004-0000-0F00-000000000000}"/>
  </hyperlink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I53"/>
  <sheetViews>
    <sheetView workbookViewId="0"/>
  </sheetViews>
  <sheetFormatPr defaultColWidth="11.453125" defaultRowHeight="12.5" x14ac:dyDescent="0.25"/>
  <cols>
    <col min="1" max="1" width="51.7265625" customWidth="1"/>
    <col min="2" max="26" width="8" customWidth="1"/>
    <col min="27" max="28" width="11.54296875" customWidth="1"/>
    <col min="29" max="61" width="8" customWidth="1"/>
  </cols>
  <sheetData>
    <row r="1" spans="1:61" ht="15" customHeight="1" x14ac:dyDescent="0.35">
      <c r="A1" s="4" t="s">
        <v>100</v>
      </c>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61" ht="37.5" customHeight="1" x14ac:dyDescent="0.35">
      <c r="A2" s="17" t="s">
        <v>341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19" t="s">
        <v>342</v>
      </c>
      <c r="B4" s="3"/>
      <c r="C4" s="3"/>
      <c r="D4" s="3"/>
      <c r="E4" s="3"/>
      <c r="F4" s="3"/>
      <c r="G4" s="3"/>
      <c r="H4" s="3"/>
      <c r="I4" s="3"/>
      <c r="J4" s="3"/>
      <c r="K4" s="3"/>
      <c r="L4" s="3"/>
      <c r="M4" s="3"/>
      <c r="N4" s="3"/>
      <c r="O4" s="3"/>
      <c r="P4" s="3"/>
      <c r="Q4" s="3"/>
      <c r="R4" s="3"/>
      <c r="S4" s="3"/>
      <c r="T4" s="3"/>
      <c r="U4" s="3"/>
      <c r="V4" s="3"/>
      <c r="W4" s="3"/>
      <c r="X4" s="3"/>
      <c r="Y4" s="3"/>
      <c r="Z4" s="3"/>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19"/>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35">
      <c r="A6" s="2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35">
      <c r="A7" s="11" t="s">
        <v>334</v>
      </c>
      <c r="B7" s="13">
        <v>33.1</v>
      </c>
      <c r="C7" s="13">
        <v>38.1</v>
      </c>
      <c r="D7" s="13">
        <v>42.7</v>
      </c>
      <c r="E7" s="13">
        <v>49.6</v>
      </c>
      <c r="F7" s="13">
        <v>57.6</v>
      </c>
      <c r="G7" s="13">
        <v>65.2</v>
      </c>
      <c r="H7" s="13">
        <v>72.599999999999994</v>
      </c>
      <c r="I7" s="13">
        <v>79.400000000000006</v>
      </c>
      <c r="J7" s="13">
        <v>86.2</v>
      </c>
      <c r="K7" s="13">
        <v>92.6</v>
      </c>
      <c r="L7" s="13">
        <v>98.5</v>
      </c>
      <c r="M7" s="13">
        <v>100.5</v>
      </c>
      <c r="N7" s="13">
        <v>103.5</v>
      </c>
      <c r="O7" s="13">
        <v>105.2</v>
      </c>
      <c r="P7" s="13">
        <v>105.6</v>
      </c>
      <c r="Q7" s="13">
        <v>109.3</v>
      </c>
      <c r="R7" s="13">
        <v>114.4</v>
      </c>
      <c r="S7" s="13">
        <v>118.2</v>
      </c>
      <c r="T7" s="13">
        <v>121.5</v>
      </c>
      <c r="U7" s="13">
        <v>125.1</v>
      </c>
      <c r="V7" s="13">
        <v>133.30000000000001</v>
      </c>
      <c r="W7" s="13">
        <v>141.9</v>
      </c>
      <c r="X7" s="13">
        <v>150.6</v>
      </c>
      <c r="Y7" s="13">
        <v>154.4</v>
      </c>
      <c r="Z7" s="13">
        <v>158.6</v>
      </c>
      <c r="AA7" s="13">
        <v>164.7</v>
      </c>
      <c r="AB7" s="13">
        <v>165.5</v>
      </c>
      <c r="AC7" s="13">
        <v>171.9</v>
      </c>
      <c r="AD7" s="13">
        <v>181.6</v>
      </c>
      <c r="AE7" s="13">
        <v>194.6</v>
      </c>
      <c r="AF7" s="13">
        <v>209.5</v>
      </c>
      <c r="AG7" s="13">
        <v>226.7</v>
      </c>
      <c r="AH7" s="13">
        <v>239.1</v>
      </c>
      <c r="AI7" s="13">
        <v>251.1</v>
      </c>
      <c r="AJ7" s="13">
        <v>257.89999999999998</v>
      </c>
      <c r="AK7" s="13">
        <v>261.60000000000002</v>
      </c>
      <c r="AL7" s="13">
        <v>265.8</v>
      </c>
      <c r="AM7" s="13">
        <v>274.60000000000002</v>
      </c>
      <c r="AN7" s="13">
        <v>290.39999999999998</v>
      </c>
      <c r="AO7" s="13">
        <v>307.60000000000002</v>
      </c>
      <c r="AP7" s="13">
        <v>312.2</v>
      </c>
      <c r="AQ7" s="13">
        <v>311.7</v>
      </c>
      <c r="AR7" s="13">
        <v>319.60000000000002</v>
      </c>
      <c r="AS7" s="13">
        <v>323.89999999999998</v>
      </c>
      <c r="AT7" s="13">
        <v>324.7</v>
      </c>
      <c r="AU7" s="13">
        <v>328.2</v>
      </c>
      <c r="AV7" s="13">
        <v>330.3</v>
      </c>
      <c r="AW7" s="13">
        <v>340.6</v>
      </c>
      <c r="AX7" s="13">
        <v>352.8</v>
      </c>
      <c r="AY7" s="13">
        <v>369.8</v>
      </c>
      <c r="AZ7" s="13">
        <v>388.9</v>
      </c>
      <c r="BA7" s="13">
        <v>402.7</v>
      </c>
      <c r="BB7" s="13">
        <v>419.3</v>
      </c>
      <c r="BC7" s="13">
        <v>451.7</v>
      </c>
      <c r="BD7" s="13">
        <v>483.7</v>
      </c>
      <c r="BE7" s="13">
        <v>517.1</v>
      </c>
      <c r="BF7" s="13">
        <v>541.70000000000005</v>
      </c>
      <c r="BG7" s="13">
        <v>565.70000000000005</v>
      </c>
      <c r="BH7" s="13">
        <v>590.5</v>
      </c>
      <c r="BI7" s="13">
        <v>614</v>
      </c>
    </row>
    <row r="8" spans="1:61" ht="15" customHeight="1" x14ac:dyDescent="0.35">
      <c r="A8" s="3" t="s">
        <v>10</v>
      </c>
      <c r="B8" s="13">
        <v>25.9</v>
      </c>
      <c r="C8" s="13">
        <v>29.7</v>
      </c>
      <c r="D8" s="13">
        <v>33.1</v>
      </c>
      <c r="E8" s="13">
        <v>38.6</v>
      </c>
      <c r="F8" s="13">
        <v>44.7</v>
      </c>
      <c r="G8" s="13">
        <v>50.2</v>
      </c>
      <c r="H8" s="13">
        <v>55.8</v>
      </c>
      <c r="I8" s="13">
        <v>60.8</v>
      </c>
      <c r="J8" s="13">
        <v>66.099999999999994</v>
      </c>
      <c r="K8" s="13">
        <v>70.900000000000006</v>
      </c>
      <c r="L8" s="13">
        <v>75.7</v>
      </c>
      <c r="M8" s="13">
        <v>77.099999999999994</v>
      </c>
      <c r="N8" s="13">
        <v>79.099999999999994</v>
      </c>
      <c r="O8" s="13">
        <v>80.599999999999994</v>
      </c>
      <c r="P8" s="13">
        <v>81.3</v>
      </c>
      <c r="Q8" s="13">
        <v>84.6</v>
      </c>
      <c r="R8" s="13">
        <v>89.3</v>
      </c>
      <c r="S8" s="13">
        <v>92.5</v>
      </c>
      <c r="T8" s="13">
        <v>95.9</v>
      </c>
      <c r="U8" s="13">
        <v>99.5</v>
      </c>
      <c r="V8" s="13">
        <v>106.7</v>
      </c>
      <c r="W8" s="13">
        <v>114.1</v>
      </c>
      <c r="X8" s="13">
        <v>121.2</v>
      </c>
      <c r="Y8" s="13">
        <v>123.9</v>
      </c>
      <c r="Z8" s="13">
        <v>127.3</v>
      </c>
      <c r="AA8" s="13">
        <v>132.30000000000001</v>
      </c>
      <c r="AB8" s="13">
        <v>134.30000000000001</v>
      </c>
      <c r="AC8" s="13">
        <v>140.4</v>
      </c>
      <c r="AD8" s="13">
        <v>148.69999999999999</v>
      </c>
      <c r="AE8" s="13">
        <v>160.1</v>
      </c>
      <c r="AF8" s="13">
        <v>173.2</v>
      </c>
      <c r="AG8" s="13">
        <v>188.3</v>
      </c>
      <c r="AH8" s="13">
        <v>197.9</v>
      </c>
      <c r="AI8" s="13">
        <v>207</v>
      </c>
      <c r="AJ8" s="13">
        <v>211.5</v>
      </c>
      <c r="AK8" s="13">
        <v>214.3</v>
      </c>
      <c r="AL8" s="13">
        <v>217.9</v>
      </c>
      <c r="AM8" s="13">
        <v>225.6</v>
      </c>
      <c r="AN8" s="13">
        <v>239.6</v>
      </c>
      <c r="AO8" s="13">
        <v>253.8</v>
      </c>
      <c r="AP8" s="13">
        <v>255.5</v>
      </c>
      <c r="AQ8" s="13">
        <v>253.6</v>
      </c>
      <c r="AR8" s="13">
        <v>261.5</v>
      </c>
      <c r="AS8" s="13">
        <v>265.5</v>
      </c>
      <c r="AT8" s="13">
        <v>266.39999999999998</v>
      </c>
      <c r="AU8" s="13">
        <v>269.8</v>
      </c>
      <c r="AV8" s="13">
        <v>271.60000000000002</v>
      </c>
      <c r="AW8" s="13">
        <v>280.39999999999998</v>
      </c>
      <c r="AX8" s="13">
        <v>291</v>
      </c>
      <c r="AY8" s="13">
        <v>305.89999999999998</v>
      </c>
      <c r="AZ8" s="13">
        <v>321.8</v>
      </c>
      <c r="BA8" s="13">
        <v>332.1</v>
      </c>
      <c r="BB8" s="13">
        <v>346.1</v>
      </c>
      <c r="BC8" s="13">
        <v>372.4</v>
      </c>
      <c r="BD8" s="13">
        <v>399.2</v>
      </c>
      <c r="BE8" s="13">
        <v>425.7</v>
      </c>
      <c r="BF8" s="13">
        <v>447</v>
      </c>
      <c r="BG8" s="13">
        <v>466.9</v>
      </c>
      <c r="BH8" s="13">
        <v>486.4</v>
      </c>
      <c r="BI8" s="13">
        <v>506</v>
      </c>
    </row>
    <row r="9" spans="1:61" ht="15" customHeight="1" x14ac:dyDescent="0.35">
      <c r="A9" s="3" t="s">
        <v>11</v>
      </c>
      <c r="B9" s="13">
        <v>7.2</v>
      </c>
      <c r="C9" s="13">
        <v>8.4</v>
      </c>
      <c r="D9" s="13">
        <v>9.6</v>
      </c>
      <c r="E9" s="13">
        <v>10.9</v>
      </c>
      <c r="F9" s="13">
        <v>12.8</v>
      </c>
      <c r="G9" s="13">
        <v>15</v>
      </c>
      <c r="H9" s="13">
        <v>16.899999999999999</v>
      </c>
      <c r="I9" s="13">
        <v>18.600000000000001</v>
      </c>
      <c r="J9" s="13">
        <v>20.2</v>
      </c>
      <c r="K9" s="13">
        <v>21.7</v>
      </c>
      <c r="L9" s="13">
        <v>22.8</v>
      </c>
      <c r="M9" s="13">
        <v>23.5</v>
      </c>
      <c r="N9" s="13">
        <v>24.4</v>
      </c>
      <c r="O9" s="13">
        <v>24.6</v>
      </c>
      <c r="P9" s="13">
        <v>24.4</v>
      </c>
      <c r="Q9" s="13">
        <v>24.7</v>
      </c>
      <c r="R9" s="13">
        <v>25</v>
      </c>
      <c r="S9" s="13">
        <v>25.7</v>
      </c>
      <c r="T9" s="13">
        <v>25.6</v>
      </c>
      <c r="U9" s="13">
        <v>25.6</v>
      </c>
      <c r="V9" s="13">
        <v>26.6</v>
      </c>
      <c r="W9" s="13">
        <v>27.7</v>
      </c>
      <c r="X9" s="13">
        <v>29.4</v>
      </c>
      <c r="Y9" s="13">
        <v>30.5</v>
      </c>
      <c r="Z9" s="13">
        <v>31.3</v>
      </c>
      <c r="AA9" s="13">
        <v>32.4</v>
      </c>
      <c r="AB9" s="13">
        <v>31.2</v>
      </c>
      <c r="AC9" s="13">
        <v>31.5</v>
      </c>
      <c r="AD9" s="13">
        <v>32.799999999999997</v>
      </c>
      <c r="AE9" s="13">
        <v>34.5</v>
      </c>
      <c r="AF9" s="13">
        <v>36.299999999999997</v>
      </c>
      <c r="AG9" s="13">
        <v>38.4</v>
      </c>
      <c r="AH9" s="13">
        <v>41.1</v>
      </c>
      <c r="AI9" s="13">
        <v>44</v>
      </c>
      <c r="AJ9" s="13">
        <v>46.4</v>
      </c>
      <c r="AK9" s="13">
        <v>47.3</v>
      </c>
      <c r="AL9" s="13">
        <v>47.9</v>
      </c>
      <c r="AM9" s="13">
        <v>49</v>
      </c>
      <c r="AN9" s="13">
        <v>50.8</v>
      </c>
      <c r="AO9" s="13">
        <v>53.8</v>
      </c>
      <c r="AP9" s="13">
        <v>56.7</v>
      </c>
      <c r="AQ9" s="13">
        <v>58.1</v>
      </c>
      <c r="AR9" s="13">
        <v>58.1</v>
      </c>
      <c r="AS9" s="13">
        <v>58.4</v>
      </c>
      <c r="AT9" s="13">
        <v>58.3</v>
      </c>
      <c r="AU9" s="13">
        <v>58.4</v>
      </c>
      <c r="AV9" s="13">
        <v>58.7</v>
      </c>
      <c r="AW9" s="13">
        <v>60.2</v>
      </c>
      <c r="AX9" s="13">
        <v>61.8</v>
      </c>
      <c r="AY9" s="13">
        <v>63.9</v>
      </c>
      <c r="AZ9" s="13">
        <v>67</v>
      </c>
      <c r="BA9" s="13">
        <v>70.7</v>
      </c>
      <c r="BB9" s="13">
        <v>73.2</v>
      </c>
      <c r="BC9" s="13">
        <v>79.3</v>
      </c>
      <c r="BD9" s="13">
        <v>84.5</v>
      </c>
      <c r="BE9" s="13">
        <v>91.4</v>
      </c>
      <c r="BF9" s="13">
        <v>94.7</v>
      </c>
      <c r="BG9" s="13">
        <v>98.8</v>
      </c>
      <c r="BH9" s="13">
        <v>104.1</v>
      </c>
      <c r="BI9" s="13">
        <v>108</v>
      </c>
    </row>
    <row r="10" spans="1:61" ht="15" customHeight="1" x14ac:dyDescent="0.35">
      <c r="A10" s="3" t="s">
        <v>299</v>
      </c>
      <c r="B10" s="13">
        <v>15.1</v>
      </c>
      <c r="C10" s="13">
        <v>16</v>
      </c>
      <c r="D10" s="13">
        <v>18</v>
      </c>
      <c r="E10" s="13">
        <v>20.399999999999999</v>
      </c>
      <c r="F10" s="13">
        <v>22.1</v>
      </c>
      <c r="G10" s="13">
        <v>22.1</v>
      </c>
      <c r="H10" s="13">
        <v>27</v>
      </c>
      <c r="I10" s="13">
        <v>26.8</v>
      </c>
      <c r="J10" s="13">
        <v>28.3</v>
      </c>
      <c r="K10" s="13">
        <v>29.9</v>
      </c>
      <c r="L10" s="13">
        <v>33.6</v>
      </c>
      <c r="M10" s="13">
        <v>38.299999999999997</v>
      </c>
      <c r="N10" s="13">
        <v>39.4</v>
      </c>
      <c r="O10" s="13">
        <v>42.6</v>
      </c>
      <c r="P10" s="13">
        <v>50.7</v>
      </c>
      <c r="Q10" s="13">
        <v>52.2</v>
      </c>
      <c r="R10" s="13">
        <v>51.8</v>
      </c>
      <c r="S10" s="13">
        <v>49</v>
      </c>
      <c r="T10" s="13">
        <v>53</v>
      </c>
      <c r="U10" s="13">
        <v>60.1</v>
      </c>
      <c r="V10" s="13">
        <v>62</v>
      </c>
      <c r="W10" s="13">
        <v>64.3</v>
      </c>
      <c r="X10" s="13">
        <v>64.5</v>
      </c>
      <c r="Y10" s="13">
        <v>64.400000000000006</v>
      </c>
      <c r="Z10" s="13">
        <v>73</v>
      </c>
      <c r="AA10" s="13">
        <v>77.5</v>
      </c>
      <c r="AB10" s="13">
        <v>80.400000000000006</v>
      </c>
      <c r="AC10" s="13">
        <v>84.9</v>
      </c>
      <c r="AD10" s="13">
        <v>95.3</v>
      </c>
      <c r="AE10" s="13">
        <v>102.4</v>
      </c>
      <c r="AF10" s="13">
        <v>104.4</v>
      </c>
      <c r="AG10" s="13">
        <v>111.5</v>
      </c>
      <c r="AH10" s="13">
        <v>118.2</v>
      </c>
      <c r="AI10" s="13">
        <v>119.1</v>
      </c>
      <c r="AJ10" s="13">
        <v>119.3</v>
      </c>
      <c r="AK10" s="13">
        <v>127.1</v>
      </c>
      <c r="AL10" s="13">
        <v>137.9</v>
      </c>
      <c r="AM10" s="13">
        <v>154.69999999999999</v>
      </c>
      <c r="AN10" s="13">
        <v>167</v>
      </c>
      <c r="AO10" s="13">
        <v>170.4</v>
      </c>
      <c r="AP10" s="13">
        <v>145.69999999999999</v>
      </c>
      <c r="AQ10" s="13">
        <v>156.1</v>
      </c>
      <c r="AR10" s="13">
        <v>158.69999999999999</v>
      </c>
      <c r="AS10" s="13">
        <v>156.4</v>
      </c>
      <c r="AT10" s="13">
        <v>157.80000000000001</v>
      </c>
      <c r="AU10" s="13">
        <v>159.4</v>
      </c>
      <c r="AV10" s="13">
        <v>173.2</v>
      </c>
      <c r="AW10" s="13">
        <v>174.4</v>
      </c>
      <c r="AX10" s="13">
        <v>185.6</v>
      </c>
      <c r="AY10" s="13">
        <v>193.4</v>
      </c>
      <c r="AZ10" s="13">
        <v>201.2</v>
      </c>
      <c r="BA10" s="13">
        <v>188.8</v>
      </c>
      <c r="BB10" s="13">
        <v>227.3</v>
      </c>
      <c r="BC10" s="13">
        <v>256.3</v>
      </c>
      <c r="BD10" s="13">
        <v>285</v>
      </c>
      <c r="BE10" s="13">
        <v>293</v>
      </c>
      <c r="BF10" s="13">
        <v>300.10000000000002</v>
      </c>
      <c r="BG10" s="13">
        <v>314.39999999999998</v>
      </c>
      <c r="BH10" s="13">
        <v>319.2</v>
      </c>
      <c r="BI10" s="13">
        <v>328.6</v>
      </c>
    </row>
    <row r="11" spans="1:61" ht="15" customHeight="1" x14ac:dyDescent="0.35">
      <c r="A11" s="1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row>
    <row r="12" spans="1:61" ht="15" customHeight="1" x14ac:dyDescent="0.35">
      <c r="A12" s="3" t="s">
        <v>300</v>
      </c>
      <c r="B12" s="13">
        <v>7.3</v>
      </c>
      <c r="C12" s="13">
        <v>8.6999999999999993</v>
      </c>
      <c r="D12" s="13">
        <v>10</v>
      </c>
      <c r="E12" s="13">
        <v>11.4</v>
      </c>
      <c r="F12" s="13">
        <v>13.3</v>
      </c>
      <c r="G12" s="13">
        <v>15.4</v>
      </c>
      <c r="H12" s="13">
        <v>17.399999999999999</v>
      </c>
      <c r="I12" s="13">
        <v>19.2</v>
      </c>
      <c r="J12" s="13">
        <v>21.1</v>
      </c>
      <c r="K12" s="13">
        <v>23.2</v>
      </c>
      <c r="L12" s="13">
        <v>25.6</v>
      </c>
      <c r="M12" s="13">
        <v>28</v>
      </c>
      <c r="N12" s="13">
        <v>29.7</v>
      </c>
      <c r="O12" s="13">
        <v>30.8</v>
      </c>
      <c r="P12" s="13">
        <v>32</v>
      </c>
      <c r="Q12" s="13">
        <v>33.1</v>
      </c>
      <c r="R12" s="13">
        <v>34.299999999999997</v>
      </c>
      <c r="S12" s="13">
        <v>36.1</v>
      </c>
      <c r="T12" s="13">
        <v>38</v>
      </c>
      <c r="U12" s="13">
        <v>40</v>
      </c>
      <c r="V12" s="13">
        <v>42.3</v>
      </c>
      <c r="W12" s="13">
        <v>44.8</v>
      </c>
      <c r="X12" s="13">
        <v>47.3</v>
      </c>
      <c r="Y12" s="13">
        <v>49.3</v>
      </c>
      <c r="Z12" s="13">
        <v>50.8</v>
      </c>
      <c r="AA12" s="13">
        <v>52.5</v>
      </c>
      <c r="AB12" s="13">
        <v>52.4</v>
      </c>
      <c r="AC12" s="13">
        <v>54.4</v>
      </c>
      <c r="AD12" s="13">
        <v>56.7</v>
      </c>
      <c r="AE12" s="13">
        <v>59.6</v>
      </c>
      <c r="AF12" s="13">
        <v>63.6</v>
      </c>
      <c r="AG12" s="13">
        <v>69.099999999999994</v>
      </c>
      <c r="AH12" s="13">
        <v>74.7</v>
      </c>
      <c r="AI12" s="13">
        <v>79.5</v>
      </c>
      <c r="AJ12" s="13">
        <v>82.8</v>
      </c>
      <c r="AK12" s="13">
        <v>85.6</v>
      </c>
      <c r="AL12" s="13">
        <v>88.6</v>
      </c>
      <c r="AM12" s="13">
        <v>92.5</v>
      </c>
      <c r="AN12" s="13">
        <v>97.2</v>
      </c>
      <c r="AO12" s="13">
        <v>102.6</v>
      </c>
      <c r="AP12" s="13">
        <v>106.5</v>
      </c>
      <c r="AQ12" s="13">
        <v>109.8</v>
      </c>
      <c r="AR12" s="13">
        <v>110</v>
      </c>
      <c r="AS12" s="13">
        <v>111.2</v>
      </c>
      <c r="AT12" s="13">
        <v>113.2</v>
      </c>
      <c r="AU12" s="13">
        <v>114.4</v>
      </c>
      <c r="AV12" s="13">
        <v>115.7</v>
      </c>
      <c r="AW12" s="13">
        <v>117.9</v>
      </c>
      <c r="AX12" s="13">
        <v>121.5</v>
      </c>
      <c r="AY12" s="13">
        <v>127.5</v>
      </c>
      <c r="AZ12" s="13">
        <v>133.19999999999999</v>
      </c>
      <c r="BA12" s="13">
        <v>139.4</v>
      </c>
      <c r="BB12" s="13">
        <v>146.69999999999999</v>
      </c>
      <c r="BC12" s="13">
        <v>159.1</v>
      </c>
      <c r="BD12" s="13">
        <v>166.3</v>
      </c>
      <c r="BE12" s="13">
        <v>173.8</v>
      </c>
      <c r="BF12" s="13">
        <v>180.5</v>
      </c>
      <c r="BG12" s="13">
        <v>187.1</v>
      </c>
      <c r="BH12" s="13">
        <v>193.8</v>
      </c>
      <c r="BI12" s="13">
        <v>200.6</v>
      </c>
    </row>
    <row r="13" spans="1:61" ht="15" customHeight="1" x14ac:dyDescent="0.35">
      <c r="A13" s="3" t="s">
        <v>10</v>
      </c>
      <c r="B13" s="13">
        <v>5.9</v>
      </c>
      <c r="C13" s="13">
        <v>7</v>
      </c>
      <c r="D13" s="13">
        <v>8</v>
      </c>
      <c r="E13" s="13">
        <v>9</v>
      </c>
      <c r="F13" s="13">
        <v>10.6</v>
      </c>
      <c r="G13" s="13">
        <v>12.2</v>
      </c>
      <c r="H13" s="13">
        <v>13.8</v>
      </c>
      <c r="I13" s="13">
        <v>15.1</v>
      </c>
      <c r="J13" s="13">
        <v>16.600000000000001</v>
      </c>
      <c r="K13" s="13">
        <v>18.2</v>
      </c>
      <c r="L13" s="13">
        <v>20</v>
      </c>
      <c r="M13" s="13">
        <v>21.9</v>
      </c>
      <c r="N13" s="13">
        <v>23.2</v>
      </c>
      <c r="O13" s="13">
        <v>24.2</v>
      </c>
      <c r="P13" s="13">
        <v>25.1</v>
      </c>
      <c r="Q13" s="13">
        <v>26.1</v>
      </c>
      <c r="R13" s="13">
        <v>27.1</v>
      </c>
      <c r="S13" s="13">
        <v>28.7</v>
      </c>
      <c r="T13" s="13">
        <v>30.4</v>
      </c>
      <c r="U13" s="13">
        <v>32</v>
      </c>
      <c r="V13" s="13">
        <v>34</v>
      </c>
      <c r="W13" s="13">
        <v>36.1</v>
      </c>
      <c r="X13" s="13">
        <v>38.200000000000003</v>
      </c>
      <c r="Y13" s="13">
        <v>39.799999999999997</v>
      </c>
      <c r="Z13" s="13">
        <v>41</v>
      </c>
      <c r="AA13" s="13">
        <v>42.4</v>
      </c>
      <c r="AB13" s="13">
        <v>42.1</v>
      </c>
      <c r="AC13" s="13">
        <v>43.7</v>
      </c>
      <c r="AD13" s="13">
        <v>45.5</v>
      </c>
      <c r="AE13" s="13">
        <v>47.9</v>
      </c>
      <c r="AF13" s="13">
        <v>51.3</v>
      </c>
      <c r="AG13" s="13">
        <v>56</v>
      </c>
      <c r="AH13" s="13">
        <v>60.6</v>
      </c>
      <c r="AI13" s="13">
        <v>64.599999999999994</v>
      </c>
      <c r="AJ13" s="13">
        <v>67.099999999999994</v>
      </c>
      <c r="AK13" s="13">
        <v>69.400000000000006</v>
      </c>
      <c r="AL13" s="13">
        <v>71.8</v>
      </c>
      <c r="AM13" s="13">
        <v>75</v>
      </c>
      <c r="AN13" s="13">
        <v>78.900000000000006</v>
      </c>
      <c r="AO13" s="13">
        <v>83.5</v>
      </c>
      <c r="AP13" s="13">
        <v>86.9</v>
      </c>
      <c r="AQ13" s="13">
        <v>89.3</v>
      </c>
      <c r="AR13" s="13">
        <v>89.1</v>
      </c>
      <c r="AS13" s="13">
        <v>89.9</v>
      </c>
      <c r="AT13" s="13">
        <v>91.4</v>
      </c>
      <c r="AU13" s="13">
        <v>92.4</v>
      </c>
      <c r="AV13" s="13">
        <v>93.6</v>
      </c>
      <c r="AW13" s="13">
        <v>95.6</v>
      </c>
      <c r="AX13" s="13">
        <v>98.5</v>
      </c>
      <c r="AY13" s="13">
        <v>103.7</v>
      </c>
      <c r="AZ13" s="13">
        <v>108.6</v>
      </c>
      <c r="BA13" s="13">
        <v>114</v>
      </c>
      <c r="BB13" s="13">
        <v>120.1</v>
      </c>
      <c r="BC13" s="13">
        <v>130.4</v>
      </c>
      <c r="BD13" s="13">
        <v>135.9</v>
      </c>
      <c r="BE13" s="13">
        <v>142</v>
      </c>
      <c r="BF13" s="13">
        <v>147.6</v>
      </c>
      <c r="BG13" s="13">
        <v>153.1</v>
      </c>
      <c r="BH13" s="13">
        <v>158.6</v>
      </c>
      <c r="BI13" s="13">
        <v>164.2</v>
      </c>
    </row>
    <row r="14" spans="1:61" ht="15" customHeight="1" x14ac:dyDescent="0.35">
      <c r="A14" s="3" t="s">
        <v>11</v>
      </c>
      <c r="B14" s="13">
        <v>1.4</v>
      </c>
      <c r="C14" s="13">
        <v>1.7</v>
      </c>
      <c r="D14" s="13">
        <v>2</v>
      </c>
      <c r="E14" s="13">
        <v>2.2999999999999998</v>
      </c>
      <c r="F14" s="13">
        <v>2.7</v>
      </c>
      <c r="G14" s="13">
        <v>3.2</v>
      </c>
      <c r="H14" s="13">
        <v>3.7</v>
      </c>
      <c r="I14" s="13">
        <v>4.0999999999999996</v>
      </c>
      <c r="J14" s="13">
        <v>4.5</v>
      </c>
      <c r="K14" s="13">
        <v>5</v>
      </c>
      <c r="L14" s="13">
        <v>5.6</v>
      </c>
      <c r="M14" s="13">
        <v>6.1</v>
      </c>
      <c r="N14" s="13">
        <v>6.5</v>
      </c>
      <c r="O14" s="13">
        <v>6.7</v>
      </c>
      <c r="P14" s="13">
        <v>6.9</v>
      </c>
      <c r="Q14" s="13">
        <v>7</v>
      </c>
      <c r="R14" s="13">
        <v>7.1</v>
      </c>
      <c r="S14" s="13">
        <v>7.4</v>
      </c>
      <c r="T14" s="13">
        <v>7.7</v>
      </c>
      <c r="U14" s="13">
        <v>8</v>
      </c>
      <c r="V14" s="13">
        <v>8.3000000000000007</v>
      </c>
      <c r="W14" s="13">
        <v>8.6999999999999993</v>
      </c>
      <c r="X14" s="13">
        <v>9.1</v>
      </c>
      <c r="Y14" s="13">
        <v>9.5</v>
      </c>
      <c r="Z14" s="13">
        <v>9.8000000000000007</v>
      </c>
      <c r="AA14" s="13">
        <v>10.1</v>
      </c>
      <c r="AB14" s="13">
        <v>10.4</v>
      </c>
      <c r="AC14" s="13">
        <v>10.7</v>
      </c>
      <c r="AD14" s="13">
        <v>11.2</v>
      </c>
      <c r="AE14" s="13">
        <v>11.6</v>
      </c>
      <c r="AF14" s="13">
        <v>12.2</v>
      </c>
      <c r="AG14" s="13">
        <v>13.1</v>
      </c>
      <c r="AH14" s="13">
        <v>14</v>
      </c>
      <c r="AI14" s="13">
        <v>14.9</v>
      </c>
      <c r="AJ14" s="13">
        <v>15.7</v>
      </c>
      <c r="AK14" s="13">
        <v>16.2</v>
      </c>
      <c r="AL14" s="13">
        <v>16.8</v>
      </c>
      <c r="AM14" s="13">
        <v>17.5</v>
      </c>
      <c r="AN14" s="13">
        <v>18.3</v>
      </c>
      <c r="AO14" s="13">
        <v>19.100000000000001</v>
      </c>
      <c r="AP14" s="13">
        <v>19.7</v>
      </c>
      <c r="AQ14" s="13">
        <v>20.5</v>
      </c>
      <c r="AR14" s="13">
        <v>20.9</v>
      </c>
      <c r="AS14" s="13">
        <v>21.4</v>
      </c>
      <c r="AT14" s="13">
        <v>21.7</v>
      </c>
      <c r="AU14" s="13">
        <v>22</v>
      </c>
      <c r="AV14" s="13">
        <v>22.2</v>
      </c>
      <c r="AW14" s="13">
        <v>22.3</v>
      </c>
      <c r="AX14" s="13">
        <v>22.9</v>
      </c>
      <c r="AY14" s="13">
        <v>23.7</v>
      </c>
      <c r="AZ14" s="13">
        <v>24.6</v>
      </c>
      <c r="BA14" s="13">
        <v>25.4</v>
      </c>
      <c r="BB14" s="13">
        <v>26.7</v>
      </c>
      <c r="BC14" s="13">
        <v>28.7</v>
      </c>
      <c r="BD14" s="13">
        <v>30.4</v>
      </c>
      <c r="BE14" s="13">
        <v>31.8</v>
      </c>
      <c r="BF14" s="13">
        <v>32.799999999999997</v>
      </c>
      <c r="BG14" s="13">
        <v>34</v>
      </c>
      <c r="BH14" s="13">
        <v>35.200000000000003</v>
      </c>
      <c r="BI14" s="13">
        <v>36.4</v>
      </c>
    </row>
    <row r="15" spans="1:61" ht="15" customHeight="1" x14ac:dyDescent="0.35">
      <c r="A15" s="1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row>
    <row r="16" spans="1:61" ht="15" customHeight="1" x14ac:dyDescent="0.35">
      <c r="A16" s="3" t="s">
        <v>301</v>
      </c>
      <c r="B16" s="13">
        <v>5</v>
      </c>
      <c r="C16" s="13">
        <v>5.9</v>
      </c>
      <c r="D16" s="13">
        <v>6.6</v>
      </c>
      <c r="E16" s="13">
        <v>7.2</v>
      </c>
      <c r="F16" s="13">
        <v>7.5</v>
      </c>
      <c r="G16" s="13">
        <v>8.4</v>
      </c>
      <c r="H16" s="13">
        <v>9.6</v>
      </c>
      <c r="I16" s="13">
        <v>11.5</v>
      </c>
      <c r="J16" s="13">
        <v>12.2</v>
      </c>
      <c r="K16" s="13">
        <v>12.8</v>
      </c>
      <c r="L16" s="13">
        <v>13.2</v>
      </c>
      <c r="M16" s="13">
        <v>13.4</v>
      </c>
      <c r="N16" s="13">
        <v>13.7</v>
      </c>
      <c r="O16" s="13">
        <v>14</v>
      </c>
      <c r="P16" s="13">
        <v>14.9</v>
      </c>
      <c r="Q16" s="13">
        <v>15.4</v>
      </c>
      <c r="R16" s="13">
        <v>16.600000000000001</v>
      </c>
      <c r="S16" s="13">
        <v>16.600000000000001</v>
      </c>
      <c r="T16" s="13">
        <v>17.600000000000001</v>
      </c>
      <c r="U16" s="13">
        <v>18.5</v>
      </c>
      <c r="V16" s="13">
        <v>20.399999999999999</v>
      </c>
      <c r="W16" s="13">
        <v>21.8</v>
      </c>
      <c r="X16" s="13">
        <v>22.7</v>
      </c>
      <c r="Y16" s="13">
        <v>25.5</v>
      </c>
      <c r="Z16" s="13">
        <v>26.4</v>
      </c>
      <c r="AA16" s="13">
        <v>30.7</v>
      </c>
      <c r="AB16" s="13">
        <v>31.2</v>
      </c>
      <c r="AC16" s="13">
        <v>33.4</v>
      </c>
      <c r="AD16" s="13">
        <v>35.6</v>
      </c>
      <c r="AE16" s="13">
        <v>37.700000000000003</v>
      </c>
      <c r="AF16" s="13">
        <v>41.9</v>
      </c>
      <c r="AG16" s="13">
        <v>44.7</v>
      </c>
      <c r="AH16" s="13">
        <v>50</v>
      </c>
      <c r="AI16" s="13">
        <v>51.4</v>
      </c>
      <c r="AJ16" s="13">
        <v>52.9</v>
      </c>
      <c r="AK16" s="13">
        <v>55</v>
      </c>
      <c r="AL16" s="13">
        <v>58.6</v>
      </c>
      <c r="AM16" s="13">
        <v>62.8</v>
      </c>
      <c r="AN16" s="13">
        <v>64.599999999999994</v>
      </c>
      <c r="AO16" s="13">
        <v>66.5</v>
      </c>
      <c r="AP16" s="13">
        <v>60.4</v>
      </c>
      <c r="AQ16" s="13">
        <v>61.6</v>
      </c>
      <c r="AR16" s="13">
        <v>62</v>
      </c>
      <c r="AS16" s="13">
        <v>61.5</v>
      </c>
      <c r="AT16" s="13">
        <v>64.900000000000006</v>
      </c>
      <c r="AU16" s="13">
        <v>69.599999999999994</v>
      </c>
      <c r="AV16" s="13">
        <v>70.8</v>
      </c>
      <c r="AW16" s="13">
        <v>75.400000000000006</v>
      </c>
      <c r="AX16" s="13">
        <v>78.3</v>
      </c>
      <c r="AY16" s="13">
        <v>83.3</v>
      </c>
      <c r="AZ16" s="13">
        <v>89.8</v>
      </c>
      <c r="BA16" s="13">
        <v>65.599999999999994</v>
      </c>
      <c r="BB16" s="13">
        <v>77.2</v>
      </c>
      <c r="BC16" s="13">
        <v>91.5</v>
      </c>
      <c r="BD16" s="13">
        <v>98.2</v>
      </c>
      <c r="BE16" s="13">
        <v>102.2</v>
      </c>
      <c r="BF16" s="13">
        <v>106.8</v>
      </c>
      <c r="BG16" s="13">
        <v>107.9</v>
      </c>
      <c r="BH16" s="13">
        <v>116.5</v>
      </c>
      <c r="BI16" s="13">
        <v>121.4</v>
      </c>
    </row>
    <row r="17" spans="1:61" ht="15" customHeight="1" x14ac:dyDescent="0.35">
      <c r="A17" s="1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row>
    <row r="18" spans="1:61" ht="15" customHeight="1" x14ac:dyDescent="0.35">
      <c r="A18" s="11" t="s">
        <v>302</v>
      </c>
      <c r="B18" s="13">
        <v>60.5</v>
      </c>
      <c r="C18" s="13">
        <v>68.7</v>
      </c>
      <c r="D18" s="13">
        <v>77.3</v>
      </c>
      <c r="E18" s="13">
        <v>88.5</v>
      </c>
      <c r="F18" s="13">
        <v>100.5</v>
      </c>
      <c r="G18" s="13">
        <v>111.1</v>
      </c>
      <c r="H18" s="13">
        <v>126.6</v>
      </c>
      <c r="I18" s="13">
        <v>136.9</v>
      </c>
      <c r="J18" s="13">
        <v>147.80000000000001</v>
      </c>
      <c r="K18" s="13">
        <v>158.4</v>
      </c>
      <c r="L18" s="13">
        <v>170.8</v>
      </c>
      <c r="M18" s="13">
        <v>180.3</v>
      </c>
      <c r="N18" s="13">
        <v>186.3</v>
      </c>
      <c r="O18" s="13">
        <v>192.7</v>
      </c>
      <c r="P18" s="13">
        <v>203.2</v>
      </c>
      <c r="Q18" s="13">
        <v>210</v>
      </c>
      <c r="R18" s="13">
        <v>217.1</v>
      </c>
      <c r="S18" s="13">
        <v>219.9</v>
      </c>
      <c r="T18" s="13">
        <v>230.2</v>
      </c>
      <c r="U18" s="13">
        <v>243.7</v>
      </c>
      <c r="V18" s="13">
        <v>257.89999999999998</v>
      </c>
      <c r="W18" s="13">
        <v>272.8</v>
      </c>
      <c r="X18" s="13">
        <v>285.10000000000002</v>
      </c>
      <c r="Y18" s="13">
        <v>293.60000000000002</v>
      </c>
      <c r="Z18" s="13">
        <v>308.89999999999998</v>
      </c>
      <c r="AA18" s="13">
        <v>325.3</v>
      </c>
      <c r="AB18" s="13">
        <v>329.5</v>
      </c>
      <c r="AC18" s="13">
        <v>344.6</v>
      </c>
      <c r="AD18" s="13">
        <v>369</v>
      </c>
      <c r="AE18" s="13">
        <v>394.3</v>
      </c>
      <c r="AF18" s="13">
        <v>419.5</v>
      </c>
      <c r="AG18" s="13">
        <v>452</v>
      </c>
      <c r="AH18" s="13">
        <v>481.9</v>
      </c>
      <c r="AI18" s="13">
        <v>501.1</v>
      </c>
      <c r="AJ18" s="13">
        <v>512.79999999999995</v>
      </c>
      <c r="AK18" s="13">
        <v>529.29999999999995</v>
      </c>
      <c r="AL18" s="13">
        <v>550.9</v>
      </c>
      <c r="AM18" s="13">
        <v>584.5</v>
      </c>
      <c r="AN18" s="13">
        <v>619.20000000000005</v>
      </c>
      <c r="AO18" s="13">
        <v>647.20000000000005</v>
      </c>
      <c r="AP18" s="13">
        <v>624.79999999999995</v>
      </c>
      <c r="AQ18" s="13">
        <v>639.20000000000005</v>
      </c>
      <c r="AR18" s="13">
        <v>650.4</v>
      </c>
      <c r="AS18" s="13">
        <v>653</v>
      </c>
      <c r="AT18" s="13">
        <v>660.5</v>
      </c>
      <c r="AU18" s="13">
        <v>671.6</v>
      </c>
      <c r="AV18" s="13">
        <v>690</v>
      </c>
      <c r="AW18" s="13">
        <v>708.3</v>
      </c>
      <c r="AX18" s="13">
        <v>738.1</v>
      </c>
      <c r="AY18" s="13">
        <v>774</v>
      </c>
      <c r="AZ18" s="13">
        <v>813.1</v>
      </c>
      <c r="BA18" s="13">
        <v>796.5</v>
      </c>
      <c r="BB18" s="13">
        <v>870.6</v>
      </c>
      <c r="BC18" s="13">
        <v>958.5</v>
      </c>
      <c r="BD18" s="13">
        <v>1033.2</v>
      </c>
      <c r="BE18" s="13">
        <v>1086.0999999999999</v>
      </c>
      <c r="BF18" s="13">
        <v>1129.0999999999999</v>
      </c>
      <c r="BG18" s="13">
        <v>1175.0999999999999</v>
      </c>
      <c r="BH18" s="13">
        <v>1220.0999999999999</v>
      </c>
      <c r="BI18" s="13">
        <v>1264.5999999999999</v>
      </c>
    </row>
    <row r="19" spans="1:61" ht="15" customHeight="1" x14ac:dyDescent="0.35">
      <c r="A19" s="1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row>
    <row r="20" spans="1:61" ht="15" customHeight="1" x14ac:dyDescent="0.35">
      <c r="A20" s="11" t="s">
        <v>335</v>
      </c>
      <c r="B20" s="13">
        <v>25.6</v>
      </c>
      <c r="C20" s="13">
        <v>28.2</v>
      </c>
      <c r="D20" s="13">
        <v>29.5</v>
      </c>
      <c r="E20" s="13">
        <v>35.1</v>
      </c>
      <c r="F20" s="13">
        <v>47.3</v>
      </c>
      <c r="G20" s="13">
        <v>48.6</v>
      </c>
      <c r="H20" s="13">
        <v>56.5</v>
      </c>
      <c r="I20" s="13">
        <v>60.8</v>
      </c>
      <c r="J20" s="13">
        <v>64.099999999999994</v>
      </c>
      <c r="K20" s="13">
        <v>74</v>
      </c>
      <c r="L20" s="13">
        <v>84.9</v>
      </c>
      <c r="M20" s="13">
        <v>90.3</v>
      </c>
      <c r="N20" s="13">
        <v>92.8</v>
      </c>
      <c r="O20" s="13">
        <v>97.5</v>
      </c>
      <c r="P20" s="13">
        <v>107.6</v>
      </c>
      <c r="Q20" s="13">
        <v>117.2</v>
      </c>
      <c r="R20" s="13">
        <v>102.4</v>
      </c>
      <c r="S20" s="13">
        <v>102.9</v>
      </c>
      <c r="T20" s="13">
        <v>109.4</v>
      </c>
      <c r="U20" s="13">
        <v>124.4</v>
      </c>
      <c r="V20" s="13">
        <v>128</v>
      </c>
      <c r="W20" s="13">
        <v>136.69999999999999</v>
      </c>
      <c r="X20" s="13">
        <v>138.5</v>
      </c>
      <c r="Y20" s="13">
        <v>136.4</v>
      </c>
      <c r="Z20" s="13">
        <v>149.19999999999999</v>
      </c>
      <c r="AA20" s="13">
        <v>165.2</v>
      </c>
      <c r="AB20" s="13">
        <v>166.7</v>
      </c>
      <c r="AC20" s="13">
        <v>176.9</v>
      </c>
      <c r="AD20" s="13">
        <v>199.2</v>
      </c>
      <c r="AE20" s="13">
        <v>209.8</v>
      </c>
      <c r="AF20" s="13">
        <v>228.6</v>
      </c>
      <c r="AG20" s="13">
        <v>268.89999999999998</v>
      </c>
      <c r="AH20" s="13">
        <v>273.39999999999998</v>
      </c>
      <c r="AI20" s="13">
        <v>267.2</v>
      </c>
      <c r="AJ20" s="13">
        <v>269.89999999999998</v>
      </c>
      <c r="AK20" s="13">
        <v>290.8</v>
      </c>
      <c r="AL20" s="13">
        <v>315</v>
      </c>
      <c r="AM20" s="13">
        <v>348.3</v>
      </c>
      <c r="AN20" s="13">
        <v>381.9</v>
      </c>
      <c r="AO20" s="13">
        <v>396.5</v>
      </c>
      <c r="AP20" s="13">
        <v>341.5</v>
      </c>
      <c r="AQ20" s="13">
        <v>394.5</v>
      </c>
      <c r="AR20" s="13">
        <v>435.5</v>
      </c>
      <c r="AS20" s="13">
        <v>455.5</v>
      </c>
      <c r="AT20" s="13">
        <v>460.1</v>
      </c>
      <c r="AU20" s="13">
        <v>466.6</v>
      </c>
      <c r="AV20" s="13">
        <v>518.6</v>
      </c>
      <c r="AW20" s="13">
        <v>491</v>
      </c>
      <c r="AX20" s="13">
        <v>536.20000000000005</v>
      </c>
      <c r="AY20" s="13">
        <v>573.79999999999995</v>
      </c>
      <c r="AZ20" s="13">
        <v>591.4</v>
      </c>
      <c r="BA20" s="13">
        <v>543.20000000000005</v>
      </c>
      <c r="BB20" s="13">
        <v>634.20000000000005</v>
      </c>
      <c r="BC20" s="13">
        <v>795.2</v>
      </c>
      <c r="BD20" s="13">
        <v>764.6</v>
      </c>
      <c r="BE20" s="13">
        <v>772.2</v>
      </c>
      <c r="BF20" s="13">
        <v>806.4</v>
      </c>
      <c r="BG20" s="13">
        <v>833.8</v>
      </c>
      <c r="BH20" s="13">
        <v>864.1</v>
      </c>
      <c r="BI20" s="13">
        <v>897.9</v>
      </c>
    </row>
    <row r="21" spans="1:61" ht="15" customHeight="1" x14ac:dyDescent="0.35">
      <c r="A21" s="1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row>
    <row r="22" spans="1:61" ht="15" customHeight="1" x14ac:dyDescent="0.35">
      <c r="A22" s="11" t="s">
        <v>343</v>
      </c>
      <c r="B22" s="13">
        <v>86.1</v>
      </c>
      <c r="C22" s="13">
        <v>96.9</v>
      </c>
      <c r="D22" s="13">
        <v>106.8</v>
      </c>
      <c r="E22" s="13">
        <v>123.6</v>
      </c>
      <c r="F22" s="13">
        <v>147.80000000000001</v>
      </c>
      <c r="G22" s="13">
        <v>159.69999999999999</v>
      </c>
      <c r="H22" s="13">
        <v>183.2</v>
      </c>
      <c r="I22" s="13">
        <v>197.7</v>
      </c>
      <c r="J22" s="13">
        <v>211.9</v>
      </c>
      <c r="K22" s="13">
        <v>232.5</v>
      </c>
      <c r="L22" s="13">
        <v>255.7</v>
      </c>
      <c r="M22" s="13">
        <v>270.5</v>
      </c>
      <c r="N22" s="13">
        <v>279.10000000000002</v>
      </c>
      <c r="O22" s="13">
        <v>290.2</v>
      </c>
      <c r="P22" s="13">
        <v>310.8</v>
      </c>
      <c r="Q22" s="13">
        <v>327.3</v>
      </c>
      <c r="R22" s="13">
        <v>319.39999999999998</v>
      </c>
      <c r="S22" s="13">
        <v>322.89999999999998</v>
      </c>
      <c r="T22" s="13">
        <v>339.6</v>
      </c>
      <c r="U22" s="13">
        <v>368.1</v>
      </c>
      <c r="V22" s="13">
        <v>386</v>
      </c>
      <c r="W22" s="13">
        <v>409.5</v>
      </c>
      <c r="X22" s="13">
        <v>423.6</v>
      </c>
      <c r="Y22" s="13">
        <v>430</v>
      </c>
      <c r="Z22" s="13">
        <v>458.1</v>
      </c>
      <c r="AA22" s="13">
        <v>490.5</v>
      </c>
      <c r="AB22" s="13">
        <v>496.3</v>
      </c>
      <c r="AC22" s="13">
        <v>521.6</v>
      </c>
      <c r="AD22" s="13">
        <v>568.29999999999995</v>
      </c>
      <c r="AE22" s="13">
        <v>604.1</v>
      </c>
      <c r="AF22" s="13">
        <v>648.1</v>
      </c>
      <c r="AG22" s="13">
        <v>720.9</v>
      </c>
      <c r="AH22" s="13">
        <v>755.3</v>
      </c>
      <c r="AI22" s="13">
        <v>768.3</v>
      </c>
      <c r="AJ22" s="13">
        <v>782.7</v>
      </c>
      <c r="AK22" s="13">
        <v>820</v>
      </c>
      <c r="AL22" s="13">
        <v>865.8</v>
      </c>
      <c r="AM22" s="13">
        <v>932.9</v>
      </c>
      <c r="AN22" s="13">
        <v>1001.1</v>
      </c>
      <c r="AO22" s="13">
        <v>1043.7</v>
      </c>
      <c r="AP22" s="13">
        <v>966.3</v>
      </c>
      <c r="AQ22" s="13">
        <v>1033.7</v>
      </c>
      <c r="AR22" s="13">
        <v>1085.9000000000001</v>
      </c>
      <c r="AS22" s="13">
        <v>1108.5</v>
      </c>
      <c r="AT22" s="13">
        <v>1120.5999999999999</v>
      </c>
      <c r="AU22" s="13">
        <v>1138.0999999999999</v>
      </c>
      <c r="AV22" s="13">
        <v>1208.5999999999999</v>
      </c>
      <c r="AW22" s="13">
        <v>1199.4000000000001</v>
      </c>
      <c r="AX22" s="13">
        <v>1274.3</v>
      </c>
      <c r="AY22" s="13">
        <v>1347.8</v>
      </c>
      <c r="AZ22" s="13">
        <v>1404.4</v>
      </c>
      <c r="BA22" s="13">
        <v>1339.7</v>
      </c>
      <c r="BB22" s="13">
        <v>1504.8</v>
      </c>
      <c r="BC22" s="13">
        <v>1753.8</v>
      </c>
      <c r="BD22" s="13">
        <v>1797.8</v>
      </c>
      <c r="BE22" s="13">
        <v>1858.3</v>
      </c>
      <c r="BF22" s="13">
        <v>1935.5</v>
      </c>
      <c r="BG22" s="13">
        <v>2008.9</v>
      </c>
      <c r="BH22" s="13">
        <v>2084.1</v>
      </c>
      <c r="BI22" s="13">
        <v>2162.6</v>
      </c>
    </row>
    <row r="23" spans="1:61" ht="15" customHeight="1" x14ac:dyDescent="0.35">
      <c r="A23" s="1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row>
    <row r="24" spans="1:61" ht="15" customHeight="1" x14ac:dyDescent="0.35">
      <c r="A24" s="3" t="s">
        <v>315</v>
      </c>
      <c r="B24" s="13">
        <v>42.7</v>
      </c>
      <c r="C24" s="13">
        <v>48.3</v>
      </c>
      <c r="D24" s="13">
        <v>54.1</v>
      </c>
      <c r="E24" s="13">
        <v>62</v>
      </c>
      <c r="F24" s="13">
        <v>71.099999999999994</v>
      </c>
      <c r="G24" s="13">
        <v>81.099999999999994</v>
      </c>
      <c r="H24" s="13">
        <v>92.7</v>
      </c>
      <c r="I24" s="13">
        <v>102.4</v>
      </c>
      <c r="J24" s="13">
        <v>111.8</v>
      </c>
      <c r="K24" s="13">
        <v>120</v>
      </c>
      <c r="L24" s="13">
        <v>129.30000000000001</v>
      </c>
      <c r="M24" s="13">
        <v>134.5</v>
      </c>
      <c r="N24" s="13">
        <v>140.30000000000001</v>
      </c>
      <c r="O24" s="13">
        <v>145.19999999999999</v>
      </c>
      <c r="P24" s="13">
        <v>148.4</v>
      </c>
      <c r="Q24" s="13">
        <v>154.6</v>
      </c>
      <c r="R24" s="13">
        <v>158.4</v>
      </c>
      <c r="S24" s="13">
        <v>163.4</v>
      </c>
      <c r="T24" s="13">
        <v>167</v>
      </c>
      <c r="U24" s="13">
        <v>174.1</v>
      </c>
      <c r="V24" s="13">
        <v>182.9</v>
      </c>
      <c r="W24" s="13">
        <v>194.9</v>
      </c>
      <c r="X24" s="13">
        <v>204.3</v>
      </c>
      <c r="Y24" s="13">
        <v>211.4</v>
      </c>
      <c r="Z24" s="13">
        <v>221.3</v>
      </c>
      <c r="AA24" s="13">
        <v>232</v>
      </c>
      <c r="AB24" s="13">
        <v>236.1</v>
      </c>
      <c r="AC24" s="13">
        <v>246</v>
      </c>
      <c r="AD24" s="13">
        <v>261.2</v>
      </c>
      <c r="AE24" s="13">
        <v>279.7</v>
      </c>
      <c r="AF24" s="13">
        <v>299.39999999999998</v>
      </c>
      <c r="AG24" s="13">
        <v>320.39999999999998</v>
      </c>
      <c r="AH24" s="13">
        <v>340.8</v>
      </c>
      <c r="AI24" s="13">
        <v>361.6</v>
      </c>
      <c r="AJ24" s="13">
        <v>373.7</v>
      </c>
      <c r="AK24" s="13">
        <v>380.8</v>
      </c>
      <c r="AL24" s="13">
        <v>391.6</v>
      </c>
      <c r="AM24" s="13">
        <v>411.4</v>
      </c>
      <c r="AN24" s="13">
        <v>430.7</v>
      </c>
      <c r="AO24" s="13">
        <v>447.5</v>
      </c>
      <c r="AP24" s="13">
        <v>448</v>
      </c>
      <c r="AQ24" s="13">
        <v>458.3</v>
      </c>
      <c r="AR24" s="13">
        <v>464.5</v>
      </c>
      <c r="AS24" s="13">
        <v>467.1</v>
      </c>
      <c r="AT24" s="13">
        <v>470.8</v>
      </c>
      <c r="AU24" s="13">
        <v>476.7</v>
      </c>
      <c r="AV24" s="13">
        <v>483.2</v>
      </c>
      <c r="AW24" s="13">
        <v>490.9</v>
      </c>
      <c r="AX24" s="13">
        <v>506.8</v>
      </c>
      <c r="AY24" s="13">
        <v>530.20000000000005</v>
      </c>
      <c r="AZ24" s="13">
        <v>553.70000000000005</v>
      </c>
      <c r="BA24" s="13">
        <v>543</v>
      </c>
      <c r="BB24" s="13">
        <v>585.1</v>
      </c>
      <c r="BC24" s="13">
        <v>651.6</v>
      </c>
      <c r="BD24" s="13">
        <v>709.2</v>
      </c>
      <c r="BE24" s="13">
        <v>748.3</v>
      </c>
      <c r="BF24" s="13">
        <v>779.2</v>
      </c>
      <c r="BG24" s="13">
        <v>813.9</v>
      </c>
      <c r="BH24" s="13">
        <v>853.1</v>
      </c>
      <c r="BI24" s="13">
        <v>889.9</v>
      </c>
    </row>
    <row r="25" spans="1:61" ht="15" customHeight="1" x14ac:dyDescent="0.35">
      <c r="A25" s="11" t="s">
        <v>12</v>
      </c>
      <c r="B25" s="13">
        <v>31.8</v>
      </c>
      <c r="C25" s="13">
        <v>35.299999999999997</v>
      </c>
      <c r="D25" s="13">
        <v>39.1</v>
      </c>
      <c r="E25" s="13">
        <v>44.7</v>
      </c>
      <c r="F25" s="13">
        <v>50.6</v>
      </c>
      <c r="G25" s="13">
        <v>56.8</v>
      </c>
      <c r="H25" s="13">
        <v>65.099999999999994</v>
      </c>
      <c r="I25" s="13">
        <v>71.599999999999994</v>
      </c>
      <c r="J25" s="13">
        <v>78</v>
      </c>
      <c r="K25" s="13">
        <v>83.1</v>
      </c>
      <c r="L25" s="13">
        <v>89.5</v>
      </c>
      <c r="M25" s="13">
        <v>92.4</v>
      </c>
      <c r="N25" s="13">
        <v>96</v>
      </c>
      <c r="O25" s="13">
        <v>99.7</v>
      </c>
      <c r="P25" s="13">
        <v>103.2</v>
      </c>
      <c r="Q25" s="13">
        <v>107.1</v>
      </c>
      <c r="R25" s="13">
        <v>109.6</v>
      </c>
      <c r="S25" s="13">
        <v>112.1</v>
      </c>
      <c r="T25" s="13">
        <v>114.9</v>
      </c>
      <c r="U25" s="13">
        <v>120.8</v>
      </c>
      <c r="V25" s="13">
        <v>127.1</v>
      </c>
      <c r="W25" s="13">
        <v>135.5</v>
      </c>
      <c r="X25" s="13">
        <v>141</v>
      </c>
      <c r="Y25" s="13">
        <v>145.1</v>
      </c>
      <c r="Z25" s="13">
        <v>151.9</v>
      </c>
      <c r="AA25" s="13">
        <v>159.19999999999999</v>
      </c>
      <c r="AB25" s="13">
        <v>162.19999999999999</v>
      </c>
      <c r="AC25" s="13">
        <v>172.4</v>
      </c>
      <c r="AD25" s="13">
        <v>183.7</v>
      </c>
      <c r="AE25" s="13">
        <v>197.5</v>
      </c>
      <c r="AF25" s="13">
        <v>213</v>
      </c>
      <c r="AG25" s="13">
        <v>227.5</v>
      </c>
      <c r="AH25" s="13">
        <v>239.6</v>
      </c>
      <c r="AI25" s="13">
        <v>250.7</v>
      </c>
      <c r="AJ25" s="13">
        <v>256.2</v>
      </c>
      <c r="AK25" s="13">
        <v>261.60000000000002</v>
      </c>
      <c r="AL25" s="13">
        <v>268.89999999999998</v>
      </c>
      <c r="AM25" s="13">
        <v>275.89999999999998</v>
      </c>
      <c r="AN25" s="13">
        <v>286.8</v>
      </c>
      <c r="AO25" s="13">
        <v>295.39999999999998</v>
      </c>
      <c r="AP25" s="13">
        <v>285.5</v>
      </c>
      <c r="AQ25" s="13">
        <v>290.5</v>
      </c>
      <c r="AR25" s="13">
        <v>296.8</v>
      </c>
      <c r="AS25" s="13">
        <v>297.2</v>
      </c>
      <c r="AT25" s="13">
        <v>300.39999999999998</v>
      </c>
      <c r="AU25" s="13">
        <v>304.2</v>
      </c>
      <c r="AV25" s="13">
        <v>310.8</v>
      </c>
      <c r="AW25" s="13">
        <v>316</v>
      </c>
      <c r="AX25" s="13">
        <v>327.3</v>
      </c>
      <c r="AY25" s="13">
        <v>341.6</v>
      </c>
      <c r="AZ25" s="13">
        <v>353.5</v>
      </c>
      <c r="BA25" s="13">
        <v>335.5</v>
      </c>
      <c r="BB25" s="13">
        <v>360.9</v>
      </c>
      <c r="BC25" s="13">
        <v>411.1</v>
      </c>
      <c r="BD25" s="13">
        <v>449.3</v>
      </c>
      <c r="BE25" s="13">
        <v>467.4</v>
      </c>
      <c r="BF25" s="13">
        <v>487.6</v>
      </c>
      <c r="BG25" s="13">
        <v>509.6</v>
      </c>
      <c r="BH25" s="13">
        <v>532</v>
      </c>
      <c r="BI25" s="13">
        <v>555.6</v>
      </c>
    </row>
    <row r="26" spans="1:61" ht="15" customHeight="1" x14ac:dyDescent="0.35">
      <c r="A26" s="11" t="s">
        <v>11</v>
      </c>
      <c r="B26" s="13">
        <v>10.9</v>
      </c>
      <c r="C26" s="13">
        <v>12.9</v>
      </c>
      <c r="D26" s="13">
        <v>15.1</v>
      </c>
      <c r="E26" s="13">
        <v>17.2</v>
      </c>
      <c r="F26" s="13">
        <v>20.6</v>
      </c>
      <c r="G26" s="13">
        <v>24.3</v>
      </c>
      <c r="H26" s="13">
        <v>27.5</v>
      </c>
      <c r="I26" s="13">
        <v>30.7</v>
      </c>
      <c r="J26" s="13">
        <v>33.799999999999997</v>
      </c>
      <c r="K26" s="13">
        <v>37</v>
      </c>
      <c r="L26" s="13">
        <v>39.700000000000003</v>
      </c>
      <c r="M26" s="13">
        <v>42.1</v>
      </c>
      <c r="N26" s="13">
        <v>44.4</v>
      </c>
      <c r="O26" s="13">
        <v>45.4</v>
      </c>
      <c r="P26" s="13">
        <v>45.2</v>
      </c>
      <c r="Q26" s="13">
        <v>47.5</v>
      </c>
      <c r="R26" s="13">
        <v>48.8</v>
      </c>
      <c r="S26" s="13">
        <v>51.4</v>
      </c>
      <c r="T26" s="13">
        <v>52.2</v>
      </c>
      <c r="U26" s="13">
        <v>53.3</v>
      </c>
      <c r="V26" s="13">
        <v>55.8</v>
      </c>
      <c r="W26" s="13">
        <v>59.4</v>
      </c>
      <c r="X26" s="13">
        <v>63.3</v>
      </c>
      <c r="Y26" s="13">
        <v>66.2</v>
      </c>
      <c r="Z26" s="13">
        <v>69.5</v>
      </c>
      <c r="AA26" s="13">
        <v>72.8</v>
      </c>
      <c r="AB26" s="13">
        <v>73.900000000000006</v>
      </c>
      <c r="AC26" s="13">
        <v>73.7</v>
      </c>
      <c r="AD26" s="13">
        <v>77.5</v>
      </c>
      <c r="AE26" s="13">
        <v>82.1</v>
      </c>
      <c r="AF26" s="13">
        <v>86.4</v>
      </c>
      <c r="AG26" s="13">
        <v>92.9</v>
      </c>
      <c r="AH26" s="13">
        <v>101.2</v>
      </c>
      <c r="AI26" s="13">
        <v>110.9</v>
      </c>
      <c r="AJ26" s="13">
        <v>117.4</v>
      </c>
      <c r="AK26" s="13">
        <v>119.1</v>
      </c>
      <c r="AL26" s="13">
        <v>122.7</v>
      </c>
      <c r="AM26" s="13">
        <v>135.6</v>
      </c>
      <c r="AN26" s="13">
        <v>143.9</v>
      </c>
      <c r="AO26" s="13">
        <v>152.1</v>
      </c>
      <c r="AP26" s="13">
        <v>162.4</v>
      </c>
      <c r="AQ26" s="13">
        <v>167.7</v>
      </c>
      <c r="AR26" s="13">
        <v>167.7</v>
      </c>
      <c r="AS26" s="13">
        <v>169.9</v>
      </c>
      <c r="AT26" s="13">
        <v>170.3</v>
      </c>
      <c r="AU26" s="13">
        <v>172.5</v>
      </c>
      <c r="AV26" s="13">
        <v>172.4</v>
      </c>
      <c r="AW26" s="13">
        <v>174.8</v>
      </c>
      <c r="AX26" s="13">
        <v>179.5</v>
      </c>
      <c r="AY26" s="13">
        <v>188.6</v>
      </c>
      <c r="AZ26" s="13">
        <v>200.1</v>
      </c>
      <c r="BA26" s="13">
        <v>207.5</v>
      </c>
      <c r="BB26" s="13">
        <v>224.2</v>
      </c>
      <c r="BC26" s="13">
        <v>240.5</v>
      </c>
      <c r="BD26" s="13">
        <v>259.8</v>
      </c>
      <c r="BE26" s="13">
        <v>280.89999999999998</v>
      </c>
      <c r="BF26" s="13">
        <v>291.60000000000002</v>
      </c>
      <c r="BG26" s="13">
        <v>304.39999999999998</v>
      </c>
      <c r="BH26" s="13">
        <v>321.10000000000002</v>
      </c>
      <c r="BI26" s="13">
        <v>334.2</v>
      </c>
    </row>
    <row r="27" spans="1:61" ht="15" customHeight="1" x14ac:dyDescent="0.35">
      <c r="A27" s="11" t="s">
        <v>7</v>
      </c>
      <c r="B27" s="13">
        <v>1.8</v>
      </c>
      <c r="C27" s="13">
        <v>2.2999999999999998</v>
      </c>
      <c r="D27" s="13">
        <v>2.9</v>
      </c>
      <c r="E27" s="13">
        <v>3.4</v>
      </c>
      <c r="F27" s="13">
        <v>4.0999999999999996</v>
      </c>
      <c r="G27" s="13">
        <v>5.0999999999999996</v>
      </c>
      <c r="H27" s="13">
        <v>5.9</v>
      </c>
      <c r="I27" s="13">
        <v>6.6</v>
      </c>
      <c r="J27" s="13">
        <v>7.3</v>
      </c>
      <c r="K27" s="13">
        <v>8</v>
      </c>
      <c r="L27" s="13">
        <v>8.8000000000000007</v>
      </c>
      <c r="M27" s="13">
        <v>9.6</v>
      </c>
      <c r="N27" s="13">
        <v>10.5</v>
      </c>
      <c r="O27" s="13">
        <v>10.8</v>
      </c>
      <c r="P27" s="13">
        <v>10.7</v>
      </c>
      <c r="Q27" s="13">
        <v>12.1</v>
      </c>
      <c r="R27" s="13">
        <v>13</v>
      </c>
      <c r="S27" s="13">
        <v>14</v>
      </c>
      <c r="T27" s="13">
        <v>14.2</v>
      </c>
      <c r="U27" s="13">
        <v>14.8</v>
      </c>
      <c r="V27" s="13">
        <v>15.7</v>
      </c>
      <c r="W27" s="13">
        <v>17.5</v>
      </c>
      <c r="X27" s="13">
        <v>19.600000000000001</v>
      </c>
      <c r="Y27" s="13">
        <v>20.6</v>
      </c>
      <c r="Z27" s="13">
        <v>21.6</v>
      </c>
      <c r="AA27" s="13">
        <v>22.5</v>
      </c>
      <c r="AB27" s="13">
        <v>23.2</v>
      </c>
      <c r="AC27" s="13">
        <v>22.7</v>
      </c>
      <c r="AD27" s="13">
        <v>24.7</v>
      </c>
      <c r="AE27" s="13">
        <v>26.4</v>
      </c>
      <c r="AF27" s="13">
        <v>28.1</v>
      </c>
      <c r="AG27" s="13">
        <v>30.7</v>
      </c>
      <c r="AH27" s="13">
        <v>33.700000000000003</v>
      </c>
      <c r="AI27" s="13">
        <v>38</v>
      </c>
      <c r="AJ27" s="13">
        <v>40.4</v>
      </c>
      <c r="AK27" s="13">
        <v>41.4</v>
      </c>
      <c r="AL27" s="13">
        <v>42.5</v>
      </c>
      <c r="AM27" s="13">
        <v>52.9</v>
      </c>
      <c r="AN27" s="13">
        <v>56</v>
      </c>
      <c r="AO27" s="13">
        <v>59.7</v>
      </c>
      <c r="AP27" s="13">
        <v>64.599999999999994</v>
      </c>
      <c r="AQ27" s="13">
        <v>66.900000000000006</v>
      </c>
      <c r="AR27" s="13">
        <v>68.099999999999994</v>
      </c>
      <c r="AS27" s="13">
        <v>69.900000000000006</v>
      </c>
      <c r="AT27" s="13">
        <v>70.099999999999994</v>
      </c>
      <c r="AU27" s="13">
        <v>70.7</v>
      </c>
      <c r="AV27" s="13">
        <v>70.900000000000006</v>
      </c>
      <c r="AW27" s="13">
        <v>72.900000000000006</v>
      </c>
      <c r="AX27" s="13">
        <v>75.099999999999994</v>
      </c>
      <c r="AY27" s="13">
        <v>79.2</v>
      </c>
      <c r="AZ27" s="13">
        <v>84.6</v>
      </c>
      <c r="BA27" s="13">
        <v>85.1</v>
      </c>
      <c r="BB27" s="13">
        <v>93.5</v>
      </c>
      <c r="BC27" s="13">
        <v>98.7</v>
      </c>
      <c r="BD27" s="13">
        <v>108</v>
      </c>
      <c r="BE27" s="13">
        <v>118.2</v>
      </c>
      <c r="BF27" s="13">
        <v>124.5</v>
      </c>
      <c r="BG27" s="13">
        <v>131.5</v>
      </c>
      <c r="BH27" s="13">
        <v>140.5</v>
      </c>
      <c r="BI27" s="13">
        <v>148.4</v>
      </c>
    </row>
    <row r="28" spans="1:61" ht="15" customHeight="1" x14ac:dyDescent="0.35">
      <c r="A28" s="11" t="s">
        <v>8</v>
      </c>
      <c r="B28" s="13">
        <v>7.2</v>
      </c>
      <c r="C28" s="13">
        <v>8.4</v>
      </c>
      <c r="D28" s="13">
        <v>9.6</v>
      </c>
      <c r="E28" s="13">
        <v>10.9</v>
      </c>
      <c r="F28" s="13">
        <v>12.8</v>
      </c>
      <c r="G28" s="13">
        <v>15</v>
      </c>
      <c r="H28" s="13">
        <v>16.899999999999999</v>
      </c>
      <c r="I28" s="13">
        <v>18.600000000000001</v>
      </c>
      <c r="J28" s="13">
        <v>20.2</v>
      </c>
      <c r="K28" s="13">
        <v>21.7</v>
      </c>
      <c r="L28" s="13">
        <v>22.8</v>
      </c>
      <c r="M28" s="13">
        <v>23.5</v>
      </c>
      <c r="N28" s="13">
        <v>24.4</v>
      </c>
      <c r="O28" s="13">
        <v>24.6</v>
      </c>
      <c r="P28" s="13">
        <v>24.4</v>
      </c>
      <c r="Q28" s="13">
        <v>24.7</v>
      </c>
      <c r="R28" s="13">
        <v>25</v>
      </c>
      <c r="S28" s="13">
        <v>25.7</v>
      </c>
      <c r="T28" s="13">
        <v>25.6</v>
      </c>
      <c r="U28" s="13">
        <v>25.6</v>
      </c>
      <c r="V28" s="13">
        <v>26.6</v>
      </c>
      <c r="W28" s="13">
        <v>27.7</v>
      </c>
      <c r="X28" s="13">
        <v>29.4</v>
      </c>
      <c r="Y28" s="13">
        <v>30.5</v>
      </c>
      <c r="Z28" s="13">
        <v>31.3</v>
      </c>
      <c r="AA28" s="13">
        <v>32.4</v>
      </c>
      <c r="AB28" s="13">
        <v>31.2</v>
      </c>
      <c r="AC28" s="13">
        <v>31.5</v>
      </c>
      <c r="AD28" s="13">
        <v>32.799999999999997</v>
      </c>
      <c r="AE28" s="13">
        <v>34.5</v>
      </c>
      <c r="AF28" s="13">
        <v>36.299999999999997</v>
      </c>
      <c r="AG28" s="13">
        <v>38.4</v>
      </c>
      <c r="AH28" s="13">
        <v>41.1</v>
      </c>
      <c r="AI28" s="13">
        <v>44</v>
      </c>
      <c r="AJ28" s="13">
        <v>46.4</v>
      </c>
      <c r="AK28" s="13">
        <v>47.3</v>
      </c>
      <c r="AL28" s="13">
        <v>47.9</v>
      </c>
      <c r="AM28" s="13">
        <v>49</v>
      </c>
      <c r="AN28" s="13">
        <v>50.8</v>
      </c>
      <c r="AO28" s="13">
        <v>53.8</v>
      </c>
      <c r="AP28" s="13">
        <v>56.7</v>
      </c>
      <c r="AQ28" s="13">
        <v>58.1</v>
      </c>
      <c r="AR28" s="13">
        <v>58.1</v>
      </c>
      <c r="AS28" s="13">
        <v>58.4</v>
      </c>
      <c r="AT28" s="13">
        <v>58.3</v>
      </c>
      <c r="AU28" s="13">
        <v>58.4</v>
      </c>
      <c r="AV28" s="13">
        <v>58.6</v>
      </c>
      <c r="AW28" s="13">
        <v>60.2</v>
      </c>
      <c r="AX28" s="13">
        <v>61.8</v>
      </c>
      <c r="AY28" s="13">
        <v>63.9</v>
      </c>
      <c r="AZ28" s="13">
        <v>67</v>
      </c>
      <c r="BA28" s="13">
        <v>70.7</v>
      </c>
      <c r="BB28" s="13">
        <v>73.2</v>
      </c>
      <c r="BC28" s="13">
        <v>79.3</v>
      </c>
      <c r="BD28" s="13">
        <v>84.5</v>
      </c>
      <c r="BE28" s="13">
        <v>91.4</v>
      </c>
      <c r="BF28" s="13">
        <v>94.7</v>
      </c>
      <c r="BG28" s="13">
        <v>98.8</v>
      </c>
      <c r="BH28" s="13">
        <v>104.1</v>
      </c>
      <c r="BI28" s="13">
        <v>108</v>
      </c>
    </row>
    <row r="29" spans="1:61" ht="15" customHeight="1" x14ac:dyDescent="0.35">
      <c r="A29" s="11" t="s">
        <v>9</v>
      </c>
      <c r="B29" s="13">
        <v>1.9</v>
      </c>
      <c r="C29" s="13">
        <v>2.2999999999999998</v>
      </c>
      <c r="D29" s="13">
        <v>2.6</v>
      </c>
      <c r="E29" s="13">
        <v>2.9</v>
      </c>
      <c r="F29" s="13">
        <v>3.6</v>
      </c>
      <c r="G29" s="13">
        <v>4.2</v>
      </c>
      <c r="H29" s="13">
        <v>4.8</v>
      </c>
      <c r="I29" s="13">
        <v>5.5</v>
      </c>
      <c r="J29" s="13">
        <v>6.3</v>
      </c>
      <c r="K29" s="13">
        <v>7.3</v>
      </c>
      <c r="L29" s="13">
        <v>8.1</v>
      </c>
      <c r="M29" s="13">
        <v>9</v>
      </c>
      <c r="N29" s="13">
        <v>9.5</v>
      </c>
      <c r="O29" s="13">
        <v>10</v>
      </c>
      <c r="P29" s="13">
        <v>10.199999999999999</v>
      </c>
      <c r="Q29" s="13">
        <v>10.7</v>
      </c>
      <c r="R29" s="13">
        <v>10.8</v>
      </c>
      <c r="S29" s="13">
        <v>11.8</v>
      </c>
      <c r="T29" s="13">
        <v>12.4</v>
      </c>
      <c r="U29" s="13">
        <v>12.9</v>
      </c>
      <c r="V29" s="13">
        <v>13.5</v>
      </c>
      <c r="W29" s="13">
        <v>14.2</v>
      </c>
      <c r="X29" s="13">
        <v>14.3</v>
      </c>
      <c r="Y29" s="13">
        <v>15.1</v>
      </c>
      <c r="Z29" s="13">
        <v>16.600000000000001</v>
      </c>
      <c r="AA29" s="13">
        <v>17.899999999999999</v>
      </c>
      <c r="AB29" s="13">
        <v>19.5</v>
      </c>
      <c r="AC29" s="13">
        <v>19.5</v>
      </c>
      <c r="AD29" s="13">
        <v>20</v>
      </c>
      <c r="AE29" s="13">
        <v>21.2</v>
      </c>
      <c r="AF29" s="13">
        <v>22</v>
      </c>
      <c r="AG29" s="13">
        <v>23.8</v>
      </c>
      <c r="AH29" s="13">
        <v>26.3</v>
      </c>
      <c r="AI29" s="13">
        <v>28.9</v>
      </c>
      <c r="AJ29" s="13">
        <v>30.6</v>
      </c>
      <c r="AK29" s="13">
        <v>30.5</v>
      </c>
      <c r="AL29" s="13">
        <v>32.299999999999997</v>
      </c>
      <c r="AM29" s="13">
        <v>33.6</v>
      </c>
      <c r="AN29" s="13">
        <v>37.1</v>
      </c>
      <c r="AO29" s="13">
        <v>38.5</v>
      </c>
      <c r="AP29" s="13">
        <v>41.2</v>
      </c>
      <c r="AQ29" s="13">
        <v>42.7</v>
      </c>
      <c r="AR29" s="13">
        <v>41.6</v>
      </c>
      <c r="AS29" s="13">
        <v>41.6</v>
      </c>
      <c r="AT29" s="13">
        <v>41.9</v>
      </c>
      <c r="AU29" s="13">
        <v>43.4</v>
      </c>
      <c r="AV29" s="13">
        <v>42.8</v>
      </c>
      <c r="AW29" s="13">
        <v>41.8</v>
      </c>
      <c r="AX29" s="13">
        <v>42.6</v>
      </c>
      <c r="AY29" s="13">
        <v>45.5</v>
      </c>
      <c r="AZ29" s="13">
        <v>48.5</v>
      </c>
      <c r="BA29" s="13">
        <v>51.7</v>
      </c>
      <c r="BB29" s="13">
        <v>57.5</v>
      </c>
      <c r="BC29" s="13">
        <v>62.5</v>
      </c>
      <c r="BD29" s="13">
        <v>67.3</v>
      </c>
      <c r="BE29" s="13">
        <v>71.3</v>
      </c>
      <c r="BF29" s="13">
        <v>72.400000000000006</v>
      </c>
      <c r="BG29" s="13">
        <v>74.099999999999994</v>
      </c>
      <c r="BH29" s="13">
        <v>76.5</v>
      </c>
      <c r="BI29" s="13">
        <v>77.8</v>
      </c>
    </row>
    <row r="30" spans="1:61" ht="15" customHeight="1" x14ac:dyDescent="0.35">
      <c r="A30" s="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row>
    <row r="31" spans="1:61" ht="15" customHeight="1" x14ac:dyDescent="0.35">
      <c r="A31" s="11" t="s">
        <v>336</v>
      </c>
      <c r="B31" s="13">
        <v>17.5</v>
      </c>
      <c r="C31" s="13">
        <v>19.899999999999999</v>
      </c>
      <c r="D31" s="13">
        <v>20.8</v>
      </c>
      <c r="E31" s="13">
        <v>22.7</v>
      </c>
      <c r="F31" s="13">
        <v>24</v>
      </c>
      <c r="G31" s="13">
        <v>26.1</v>
      </c>
      <c r="H31" s="13">
        <v>28.8</v>
      </c>
      <c r="I31" s="13">
        <v>32.6</v>
      </c>
      <c r="J31" s="13">
        <v>35.4</v>
      </c>
      <c r="K31" s="13">
        <v>36.9</v>
      </c>
      <c r="L31" s="13">
        <v>40.5</v>
      </c>
      <c r="M31" s="13">
        <v>39.4</v>
      </c>
      <c r="N31" s="13">
        <v>39.799999999999997</v>
      </c>
      <c r="O31" s="13">
        <v>41.3</v>
      </c>
      <c r="P31" s="13">
        <v>44.4</v>
      </c>
      <c r="Q31" s="13">
        <v>47.3</v>
      </c>
      <c r="R31" s="13">
        <v>50</v>
      </c>
      <c r="S31" s="13">
        <v>51.4</v>
      </c>
      <c r="T31" s="13">
        <v>55</v>
      </c>
      <c r="U31" s="13">
        <v>58.9</v>
      </c>
      <c r="V31" s="13">
        <v>61.6</v>
      </c>
      <c r="W31" s="13">
        <v>63.4</v>
      </c>
      <c r="X31" s="13">
        <v>65.2</v>
      </c>
      <c r="Y31" s="13">
        <v>65.2</v>
      </c>
      <c r="Z31" s="13">
        <v>66.900000000000006</v>
      </c>
      <c r="AA31" s="13">
        <v>70.099999999999994</v>
      </c>
      <c r="AB31" s="13">
        <v>69</v>
      </c>
      <c r="AC31" s="13">
        <v>74.3</v>
      </c>
      <c r="AD31" s="13">
        <v>80</v>
      </c>
      <c r="AE31" s="13">
        <v>86.1</v>
      </c>
      <c r="AF31" s="13">
        <v>96.1</v>
      </c>
      <c r="AG31" s="13">
        <v>101.9</v>
      </c>
      <c r="AH31" s="13">
        <v>106.7</v>
      </c>
      <c r="AI31" s="13">
        <v>105.7</v>
      </c>
      <c r="AJ31" s="13">
        <v>105.6</v>
      </c>
      <c r="AK31" s="13">
        <v>107.4</v>
      </c>
      <c r="AL31" s="13">
        <v>112.5</v>
      </c>
      <c r="AM31" s="13">
        <v>123</v>
      </c>
      <c r="AN31" s="13">
        <v>144.19999999999999</v>
      </c>
      <c r="AO31" s="13">
        <v>143.1</v>
      </c>
      <c r="AP31" s="13">
        <v>133.1</v>
      </c>
      <c r="AQ31" s="13">
        <v>125.9</v>
      </c>
      <c r="AR31" s="13">
        <v>131</v>
      </c>
      <c r="AS31" s="13">
        <v>122.5</v>
      </c>
      <c r="AT31" s="13">
        <v>121.2</v>
      </c>
      <c r="AU31" s="13">
        <v>118.1</v>
      </c>
      <c r="AV31" s="13">
        <v>152.5</v>
      </c>
      <c r="AW31" s="13">
        <v>141.69999999999999</v>
      </c>
      <c r="AX31" s="13">
        <v>148.69999999999999</v>
      </c>
      <c r="AY31" s="13">
        <v>158.1</v>
      </c>
      <c r="AZ31" s="13">
        <v>172.8</v>
      </c>
      <c r="BA31" s="13">
        <v>172.9</v>
      </c>
      <c r="BB31" s="13">
        <v>184.4</v>
      </c>
      <c r="BC31" s="13">
        <v>199.9</v>
      </c>
      <c r="BD31" s="13">
        <v>211.6</v>
      </c>
      <c r="BE31" s="13">
        <v>212.5</v>
      </c>
      <c r="BF31" s="13">
        <v>222.5</v>
      </c>
      <c r="BG31" s="13">
        <v>231</v>
      </c>
      <c r="BH31" s="13">
        <v>237.8</v>
      </c>
      <c r="BI31" s="13">
        <v>248.8</v>
      </c>
    </row>
    <row r="32" spans="1:61" ht="15" customHeight="1" x14ac:dyDescent="0.35">
      <c r="A32" s="11" t="s">
        <v>10</v>
      </c>
      <c r="B32" s="13">
        <v>13.8</v>
      </c>
      <c r="C32" s="13">
        <v>15.7</v>
      </c>
      <c r="D32" s="13">
        <v>16.5</v>
      </c>
      <c r="E32" s="13">
        <v>18.2</v>
      </c>
      <c r="F32" s="13">
        <v>19</v>
      </c>
      <c r="G32" s="13">
        <v>20.100000000000001</v>
      </c>
      <c r="H32" s="13">
        <v>22</v>
      </c>
      <c r="I32" s="13">
        <v>25.8</v>
      </c>
      <c r="J32" s="13">
        <v>28</v>
      </c>
      <c r="K32" s="13">
        <v>29.1</v>
      </c>
      <c r="L32" s="13">
        <v>32.1</v>
      </c>
      <c r="M32" s="13">
        <v>30.8</v>
      </c>
      <c r="N32" s="13">
        <v>31.2</v>
      </c>
      <c r="O32" s="13">
        <v>32.700000000000003</v>
      </c>
      <c r="P32" s="13">
        <v>35.200000000000003</v>
      </c>
      <c r="Q32" s="13">
        <v>38.200000000000003</v>
      </c>
      <c r="R32" s="13">
        <v>41.5</v>
      </c>
      <c r="S32" s="13">
        <v>42.6</v>
      </c>
      <c r="T32" s="13">
        <v>45.6</v>
      </c>
      <c r="U32" s="13">
        <v>49.5</v>
      </c>
      <c r="V32" s="13">
        <v>51.3</v>
      </c>
      <c r="W32" s="13">
        <v>52.7</v>
      </c>
      <c r="X32" s="13">
        <v>53.7</v>
      </c>
      <c r="Y32" s="13">
        <v>53.8</v>
      </c>
      <c r="Z32" s="13">
        <v>55.1</v>
      </c>
      <c r="AA32" s="13">
        <v>58.2</v>
      </c>
      <c r="AB32" s="13">
        <v>56.9</v>
      </c>
      <c r="AC32" s="13">
        <v>61.2</v>
      </c>
      <c r="AD32" s="13">
        <v>66.7</v>
      </c>
      <c r="AE32" s="13">
        <v>72.3</v>
      </c>
      <c r="AF32" s="13">
        <v>80.3</v>
      </c>
      <c r="AG32" s="13">
        <v>84.9</v>
      </c>
      <c r="AH32" s="13">
        <v>87.9</v>
      </c>
      <c r="AI32" s="13">
        <v>84.7</v>
      </c>
      <c r="AJ32" s="13">
        <v>83.9</v>
      </c>
      <c r="AK32" s="13">
        <v>86.6</v>
      </c>
      <c r="AL32" s="13">
        <v>91.8</v>
      </c>
      <c r="AM32" s="13">
        <v>100.1</v>
      </c>
      <c r="AN32" s="13">
        <v>120.5</v>
      </c>
      <c r="AO32" s="13">
        <v>117.6</v>
      </c>
      <c r="AP32" s="13">
        <v>106.2</v>
      </c>
      <c r="AQ32" s="13">
        <v>99.2</v>
      </c>
      <c r="AR32" s="13">
        <v>104.4</v>
      </c>
      <c r="AS32" s="13">
        <v>97.8</v>
      </c>
      <c r="AT32" s="13">
        <v>96.9</v>
      </c>
      <c r="AU32" s="13">
        <v>94.6</v>
      </c>
      <c r="AV32" s="13">
        <v>128</v>
      </c>
      <c r="AW32" s="13">
        <v>117</v>
      </c>
      <c r="AX32" s="13">
        <v>123.3</v>
      </c>
      <c r="AY32" s="13">
        <v>131.6</v>
      </c>
      <c r="AZ32" s="13">
        <v>145.19999999999999</v>
      </c>
      <c r="BA32" s="13">
        <v>143.69999999999999</v>
      </c>
      <c r="BB32" s="13">
        <v>154.5</v>
      </c>
      <c r="BC32" s="13">
        <v>169.6</v>
      </c>
      <c r="BD32" s="13">
        <v>179.9</v>
      </c>
      <c r="BE32" s="13">
        <v>178.7</v>
      </c>
      <c r="BF32" s="13">
        <v>186.1</v>
      </c>
      <c r="BG32" s="13">
        <v>190.7</v>
      </c>
      <c r="BH32" s="13">
        <v>195.8</v>
      </c>
      <c r="BI32" s="13">
        <v>201.9</v>
      </c>
    </row>
    <row r="33" spans="1:61" ht="15" customHeight="1" x14ac:dyDescent="0.35">
      <c r="A33" s="11" t="s">
        <v>25</v>
      </c>
      <c r="B33" s="13">
        <v>3.9</v>
      </c>
      <c r="C33" s="13">
        <v>4.7</v>
      </c>
      <c r="D33" s="13">
        <v>5.7</v>
      </c>
      <c r="E33" s="13">
        <v>6.4</v>
      </c>
      <c r="F33" s="13">
        <v>6.3</v>
      </c>
      <c r="G33" s="13">
        <v>6.5</v>
      </c>
      <c r="H33" s="13">
        <v>7.2</v>
      </c>
      <c r="I33" s="13">
        <v>9.1999999999999993</v>
      </c>
      <c r="J33" s="13">
        <v>10.199999999999999</v>
      </c>
      <c r="K33" s="13">
        <v>10.4</v>
      </c>
      <c r="L33" s="13">
        <v>11.7</v>
      </c>
      <c r="M33" s="13">
        <v>11.2</v>
      </c>
      <c r="N33" s="13">
        <v>10.9</v>
      </c>
      <c r="O33" s="13">
        <v>10.7</v>
      </c>
      <c r="P33" s="13">
        <v>11.3</v>
      </c>
      <c r="Q33" s="13">
        <v>11.1</v>
      </c>
      <c r="R33" s="13">
        <v>11.6</v>
      </c>
      <c r="S33" s="13">
        <v>11.8</v>
      </c>
      <c r="T33" s="13">
        <v>13.4</v>
      </c>
      <c r="U33" s="13">
        <v>13.6</v>
      </c>
      <c r="V33" s="13">
        <v>13.6</v>
      </c>
      <c r="W33" s="13">
        <v>13.4</v>
      </c>
      <c r="X33" s="13">
        <v>14.8</v>
      </c>
      <c r="Y33" s="13">
        <v>15.4</v>
      </c>
      <c r="Z33" s="13">
        <v>16.8</v>
      </c>
      <c r="AA33" s="13">
        <v>17.3</v>
      </c>
      <c r="AB33" s="13">
        <v>17.399999999999999</v>
      </c>
      <c r="AC33" s="13">
        <v>18.899999999999999</v>
      </c>
      <c r="AD33" s="13">
        <v>20.6</v>
      </c>
      <c r="AE33" s="13">
        <v>21.6</v>
      </c>
      <c r="AF33" s="13">
        <v>23.3</v>
      </c>
      <c r="AG33" s="13">
        <v>25.2</v>
      </c>
      <c r="AH33" s="13">
        <v>27.8</v>
      </c>
      <c r="AI33" s="13">
        <v>27.9</v>
      </c>
      <c r="AJ33" s="13">
        <v>28</v>
      </c>
      <c r="AK33" s="13">
        <v>30.2</v>
      </c>
      <c r="AL33" s="13">
        <v>32.799999999999997</v>
      </c>
      <c r="AM33" s="13">
        <v>36</v>
      </c>
      <c r="AN33" s="13">
        <v>38.700000000000003</v>
      </c>
      <c r="AO33" s="13">
        <v>40</v>
      </c>
      <c r="AP33" s="13">
        <v>35.200000000000003</v>
      </c>
      <c r="AQ33" s="13">
        <v>29.9</v>
      </c>
      <c r="AR33" s="13">
        <v>27.5</v>
      </c>
      <c r="AS33" s="13">
        <v>23.2</v>
      </c>
      <c r="AT33" s="13">
        <v>20</v>
      </c>
      <c r="AU33" s="13">
        <v>20.6</v>
      </c>
      <c r="AV33" s="13">
        <v>24.1</v>
      </c>
      <c r="AW33" s="13">
        <v>29.2</v>
      </c>
      <c r="AX33" s="13">
        <v>32.9</v>
      </c>
      <c r="AY33" s="13">
        <v>37.799999999999997</v>
      </c>
      <c r="AZ33" s="13">
        <v>41.1</v>
      </c>
      <c r="BA33" s="13">
        <v>43.1</v>
      </c>
      <c r="BB33" s="13">
        <v>48</v>
      </c>
      <c r="BC33" s="13">
        <v>51.9</v>
      </c>
      <c r="BD33" s="13">
        <v>52.9</v>
      </c>
      <c r="BE33" s="13">
        <v>54</v>
      </c>
      <c r="BF33" s="13">
        <v>55.8</v>
      </c>
      <c r="BG33" s="13">
        <v>57.9</v>
      </c>
      <c r="BH33" s="13">
        <v>59.8</v>
      </c>
      <c r="BI33" s="13">
        <v>61.7</v>
      </c>
    </row>
    <row r="34" spans="1:61" ht="15" customHeight="1" x14ac:dyDescent="0.35">
      <c r="A34" s="11" t="s">
        <v>26</v>
      </c>
      <c r="B34" s="13">
        <v>9.8000000000000007</v>
      </c>
      <c r="C34" s="13">
        <v>11</v>
      </c>
      <c r="D34" s="13">
        <v>10.9</v>
      </c>
      <c r="E34" s="13">
        <v>11.8</v>
      </c>
      <c r="F34" s="13">
        <v>12.7</v>
      </c>
      <c r="G34" s="13">
        <v>13.6</v>
      </c>
      <c r="H34" s="13">
        <v>14.8</v>
      </c>
      <c r="I34" s="13">
        <v>16.600000000000001</v>
      </c>
      <c r="J34" s="13">
        <v>17.899999999999999</v>
      </c>
      <c r="K34" s="13">
        <v>18.7</v>
      </c>
      <c r="L34" s="13">
        <v>20.399999999999999</v>
      </c>
      <c r="M34" s="13">
        <v>19.600000000000001</v>
      </c>
      <c r="N34" s="13">
        <v>20.3</v>
      </c>
      <c r="O34" s="13">
        <v>22</v>
      </c>
      <c r="P34" s="13">
        <v>23.9</v>
      </c>
      <c r="Q34" s="13">
        <v>27.2</v>
      </c>
      <c r="R34" s="13">
        <v>29.9</v>
      </c>
      <c r="S34" s="13">
        <v>30.8</v>
      </c>
      <c r="T34" s="13">
        <v>32.200000000000003</v>
      </c>
      <c r="U34" s="13">
        <v>35.9</v>
      </c>
      <c r="V34" s="13">
        <v>37.700000000000003</v>
      </c>
      <c r="W34" s="13">
        <v>39.299999999999997</v>
      </c>
      <c r="X34" s="13">
        <v>38.9</v>
      </c>
      <c r="Y34" s="13">
        <v>38.299999999999997</v>
      </c>
      <c r="Z34" s="13">
        <v>38.299999999999997</v>
      </c>
      <c r="AA34" s="13">
        <v>40.9</v>
      </c>
      <c r="AB34" s="13">
        <v>39.5</v>
      </c>
      <c r="AC34" s="13">
        <v>42.3</v>
      </c>
      <c r="AD34" s="13">
        <v>46.2</v>
      </c>
      <c r="AE34" s="13">
        <v>50.7</v>
      </c>
      <c r="AF34" s="13">
        <v>57</v>
      </c>
      <c r="AG34" s="13">
        <v>59.7</v>
      </c>
      <c r="AH34" s="13">
        <v>60.1</v>
      </c>
      <c r="AI34" s="13">
        <v>56.8</v>
      </c>
      <c r="AJ34" s="13">
        <v>55.9</v>
      </c>
      <c r="AK34" s="13">
        <v>56.4</v>
      </c>
      <c r="AL34" s="13">
        <v>59.1</v>
      </c>
      <c r="AM34" s="13">
        <v>64.099999999999994</v>
      </c>
      <c r="AN34" s="13">
        <v>81.8</v>
      </c>
      <c r="AO34" s="13">
        <v>77.5</v>
      </c>
      <c r="AP34" s="13">
        <v>71</v>
      </c>
      <c r="AQ34" s="13">
        <v>69.400000000000006</v>
      </c>
      <c r="AR34" s="13">
        <v>76.900000000000006</v>
      </c>
      <c r="AS34" s="13">
        <v>74.599999999999994</v>
      </c>
      <c r="AT34" s="13">
        <v>77</v>
      </c>
      <c r="AU34" s="13">
        <v>74</v>
      </c>
      <c r="AV34" s="13">
        <v>103.8</v>
      </c>
      <c r="AW34" s="13">
        <v>87.8</v>
      </c>
      <c r="AX34" s="13">
        <v>90.3</v>
      </c>
      <c r="AY34" s="13">
        <v>93.8</v>
      </c>
      <c r="AZ34" s="13">
        <v>104.2</v>
      </c>
      <c r="BA34" s="13">
        <v>100.6</v>
      </c>
      <c r="BB34" s="13">
        <v>106.6</v>
      </c>
      <c r="BC34" s="13">
        <v>117.8</v>
      </c>
      <c r="BD34" s="13">
        <v>127.1</v>
      </c>
      <c r="BE34" s="13">
        <v>124.7</v>
      </c>
      <c r="BF34" s="13">
        <v>130.30000000000001</v>
      </c>
      <c r="BG34" s="13">
        <v>132.80000000000001</v>
      </c>
      <c r="BH34" s="13">
        <v>136</v>
      </c>
      <c r="BI34" s="13">
        <v>140.19999999999999</v>
      </c>
    </row>
    <row r="35" spans="1:61" ht="15" customHeight="1" x14ac:dyDescent="0.35">
      <c r="A35" s="11" t="s">
        <v>11</v>
      </c>
      <c r="B35" s="13">
        <v>3.7</v>
      </c>
      <c r="C35" s="13">
        <v>4.3</v>
      </c>
      <c r="D35" s="13">
        <v>4.3</v>
      </c>
      <c r="E35" s="13">
        <v>4.5</v>
      </c>
      <c r="F35" s="13">
        <v>4.9000000000000004</v>
      </c>
      <c r="G35" s="13">
        <v>6</v>
      </c>
      <c r="H35" s="13">
        <v>6.8</v>
      </c>
      <c r="I35" s="13">
        <v>6.8</v>
      </c>
      <c r="J35" s="13">
        <v>7.4</v>
      </c>
      <c r="K35" s="13">
        <v>7.8</v>
      </c>
      <c r="L35" s="13">
        <v>8.4</v>
      </c>
      <c r="M35" s="13">
        <v>8.5</v>
      </c>
      <c r="N35" s="13">
        <v>8.6</v>
      </c>
      <c r="O35" s="13">
        <v>8.6</v>
      </c>
      <c r="P35" s="13">
        <v>9.1999999999999993</v>
      </c>
      <c r="Q35" s="13">
        <v>9</v>
      </c>
      <c r="R35" s="13">
        <v>8.6</v>
      </c>
      <c r="S35" s="13">
        <v>8.8000000000000007</v>
      </c>
      <c r="T35" s="13">
        <v>9.4</v>
      </c>
      <c r="U35" s="13">
        <v>9.5</v>
      </c>
      <c r="V35" s="13">
        <v>10.3</v>
      </c>
      <c r="W35" s="13">
        <v>10.7</v>
      </c>
      <c r="X35" s="13">
        <v>11.5</v>
      </c>
      <c r="Y35" s="13">
        <v>11.5</v>
      </c>
      <c r="Z35" s="13">
        <v>11.8</v>
      </c>
      <c r="AA35" s="13">
        <v>12</v>
      </c>
      <c r="AB35" s="13">
        <v>12.1</v>
      </c>
      <c r="AC35" s="13">
        <v>13.2</v>
      </c>
      <c r="AD35" s="13">
        <v>13.3</v>
      </c>
      <c r="AE35" s="13">
        <v>13.8</v>
      </c>
      <c r="AF35" s="13">
        <v>15.8</v>
      </c>
      <c r="AG35" s="13">
        <v>16.899999999999999</v>
      </c>
      <c r="AH35" s="13">
        <v>18.8</v>
      </c>
      <c r="AI35" s="13">
        <v>20.9</v>
      </c>
      <c r="AJ35" s="13">
        <v>21.8</v>
      </c>
      <c r="AK35" s="13">
        <v>20.8</v>
      </c>
      <c r="AL35" s="13">
        <v>20.6</v>
      </c>
      <c r="AM35" s="13">
        <v>22.9</v>
      </c>
      <c r="AN35" s="13">
        <v>23.7</v>
      </c>
      <c r="AO35" s="13">
        <v>25.6</v>
      </c>
      <c r="AP35" s="13">
        <v>27</v>
      </c>
      <c r="AQ35" s="13">
        <v>26.7</v>
      </c>
      <c r="AR35" s="13">
        <v>26.6</v>
      </c>
      <c r="AS35" s="13">
        <v>24.7</v>
      </c>
      <c r="AT35" s="13">
        <v>24.3</v>
      </c>
      <c r="AU35" s="13">
        <v>23.5</v>
      </c>
      <c r="AV35" s="13">
        <v>24.6</v>
      </c>
      <c r="AW35" s="13">
        <v>24.7</v>
      </c>
      <c r="AX35" s="13">
        <v>25.4</v>
      </c>
      <c r="AY35" s="13">
        <v>26.5</v>
      </c>
      <c r="AZ35" s="13">
        <v>27.6</v>
      </c>
      <c r="BA35" s="13">
        <v>29.3</v>
      </c>
      <c r="BB35" s="13">
        <v>29.9</v>
      </c>
      <c r="BC35" s="13">
        <v>30.3</v>
      </c>
      <c r="BD35" s="13">
        <v>31.7</v>
      </c>
      <c r="BE35" s="13">
        <v>33.799999999999997</v>
      </c>
      <c r="BF35" s="13">
        <v>36.4</v>
      </c>
      <c r="BG35" s="13">
        <v>40.299999999999997</v>
      </c>
      <c r="BH35" s="13">
        <v>42</v>
      </c>
      <c r="BI35" s="13">
        <v>46.9</v>
      </c>
    </row>
    <row r="36" spans="1:61" ht="15" customHeight="1" x14ac:dyDescent="0.35">
      <c r="A36" s="3" t="s">
        <v>319</v>
      </c>
      <c r="B36" s="13">
        <v>0.7</v>
      </c>
      <c r="C36" s="13">
        <v>0.3</v>
      </c>
      <c r="D36" s="13">
        <v>-0.2</v>
      </c>
      <c r="E36" s="13">
        <v>0.2</v>
      </c>
      <c r="F36" s="13">
        <v>1.9</v>
      </c>
      <c r="G36" s="13">
        <v>0.4</v>
      </c>
      <c r="H36" s="13">
        <v>0.7</v>
      </c>
      <c r="I36" s="13">
        <v>0.3</v>
      </c>
      <c r="J36" s="13">
        <v>0.3</v>
      </c>
      <c r="K36" s="13">
        <v>0.4</v>
      </c>
      <c r="L36" s="13">
        <v>1.1000000000000001</v>
      </c>
      <c r="M36" s="13">
        <v>-1.1000000000000001</v>
      </c>
      <c r="N36" s="13">
        <v>-1.3</v>
      </c>
      <c r="O36" s="13">
        <v>-0.4</v>
      </c>
      <c r="P36" s="13">
        <v>0.5</v>
      </c>
      <c r="Q36" s="13">
        <v>0.7</v>
      </c>
      <c r="R36" s="13">
        <v>2</v>
      </c>
      <c r="S36" s="13">
        <v>-0.6</v>
      </c>
      <c r="T36" s="13">
        <v>-0.4</v>
      </c>
      <c r="U36" s="13">
        <v>2</v>
      </c>
      <c r="V36" s="13">
        <v>1.6</v>
      </c>
      <c r="W36" s="13">
        <v>1.3</v>
      </c>
      <c r="X36" s="13">
        <v>1.8</v>
      </c>
      <c r="Y36" s="13">
        <v>-1.7</v>
      </c>
      <c r="Z36" s="13">
        <v>0.7</v>
      </c>
      <c r="AA36" s="13">
        <v>1</v>
      </c>
      <c r="AB36" s="13">
        <v>2.6</v>
      </c>
      <c r="AC36" s="13">
        <v>3.4</v>
      </c>
      <c r="AD36" s="13">
        <v>4.3</v>
      </c>
      <c r="AE36" s="13">
        <v>4.3</v>
      </c>
      <c r="AF36" s="13">
        <v>1.3</v>
      </c>
      <c r="AG36" s="13">
        <v>0.2</v>
      </c>
      <c r="AH36" s="13">
        <v>2.8</v>
      </c>
      <c r="AI36" s="13">
        <v>-0.4</v>
      </c>
      <c r="AJ36" s="13">
        <v>-0.6</v>
      </c>
      <c r="AK36" s="13">
        <v>0.2</v>
      </c>
      <c r="AL36" s="13">
        <v>0.2</v>
      </c>
      <c r="AM36" s="13">
        <v>-0.1</v>
      </c>
      <c r="AN36" s="13">
        <v>0.3</v>
      </c>
      <c r="AO36" s="13">
        <v>1.4</v>
      </c>
      <c r="AP36" s="13">
        <v>-3.7</v>
      </c>
      <c r="AQ36" s="13">
        <v>3.4</v>
      </c>
      <c r="AR36" s="13">
        <v>-0.6</v>
      </c>
      <c r="AS36" s="13">
        <v>-0.2</v>
      </c>
      <c r="AT36" s="13">
        <v>1</v>
      </c>
      <c r="AU36" s="13">
        <v>2.2000000000000002</v>
      </c>
      <c r="AV36" s="13">
        <v>2.5</v>
      </c>
      <c r="AW36" s="13">
        <v>3.4</v>
      </c>
      <c r="AX36" s="13">
        <v>3.3</v>
      </c>
      <c r="AY36" s="13">
        <v>4.0999999999999996</v>
      </c>
      <c r="AZ36" s="13">
        <v>6.8</v>
      </c>
      <c r="BA36" s="13">
        <v>0.4</v>
      </c>
      <c r="BB36" s="13">
        <v>3.1</v>
      </c>
      <c r="BC36" s="13">
        <v>3.7</v>
      </c>
      <c r="BD36" s="13">
        <v>-4.9000000000000004</v>
      </c>
      <c r="BE36" s="13">
        <v>0.1</v>
      </c>
      <c r="BF36" s="13">
        <v>0</v>
      </c>
      <c r="BG36" s="13">
        <v>-0.2</v>
      </c>
      <c r="BH36" s="13">
        <v>-0.2</v>
      </c>
      <c r="BI36" s="13">
        <v>-0.1</v>
      </c>
    </row>
    <row r="37" spans="1:61" ht="15" customHeight="1" x14ac:dyDescent="0.35">
      <c r="A37" s="11"/>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row>
    <row r="38" spans="1:61" ht="15" customHeight="1" x14ac:dyDescent="0.35">
      <c r="A38" s="11" t="s">
        <v>320</v>
      </c>
      <c r="B38" s="13">
        <v>60.9</v>
      </c>
      <c r="C38" s="13">
        <v>68.5</v>
      </c>
      <c r="D38" s="13">
        <v>74.8</v>
      </c>
      <c r="E38" s="13">
        <v>84.9</v>
      </c>
      <c r="F38" s="13">
        <v>97</v>
      </c>
      <c r="G38" s="13">
        <v>107.6</v>
      </c>
      <c r="H38" s="13">
        <v>122.2</v>
      </c>
      <c r="I38" s="13">
        <v>135.30000000000001</v>
      </c>
      <c r="J38" s="13">
        <v>147.5</v>
      </c>
      <c r="K38" s="13">
        <v>157.4</v>
      </c>
      <c r="L38" s="13">
        <v>170.9</v>
      </c>
      <c r="M38" s="13">
        <v>172.7</v>
      </c>
      <c r="N38" s="13">
        <v>178.9</v>
      </c>
      <c r="O38" s="13">
        <v>186.1</v>
      </c>
      <c r="P38" s="13">
        <v>193.3</v>
      </c>
      <c r="Q38" s="13">
        <v>202.6</v>
      </c>
      <c r="R38" s="13">
        <v>210.4</v>
      </c>
      <c r="S38" s="13">
        <v>214.2</v>
      </c>
      <c r="T38" s="13">
        <v>221.6</v>
      </c>
      <c r="U38" s="13">
        <v>235</v>
      </c>
      <c r="V38" s="13">
        <v>246.2</v>
      </c>
      <c r="W38" s="13">
        <v>259.60000000000002</v>
      </c>
      <c r="X38" s="13">
        <v>271.3</v>
      </c>
      <c r="Y38" s="13">
        <v>274.89999999999998</v>
      </c>
      <c r="Z38" s="13">
        <v>288.89999999999998</v>
      </c>
      <c r="AA38" s="13">
        <v>303.10000000000002</v>
      </c>
      <c r="AB38" s="13">
        <v>307.7</v>
      </c>
      <c r="AC38" s="13">
        <v>323.8</v>
      </c>
      <c r="AD38" s="13">
        <v>345.5</v>
      </c>
      <c r="AE38" s="13">
        <v>370.1</v>
      </c>
      <c r="AF38" s="13">
        <v>396.8</v>
      </c>
      <c r="AG38" s="13">
        <v>422.4</v>
      </c>
      <c r="AH38" s="13">
        <v>450.3</v>
      </c>
      <c r="AI38" s="13">
        <v>466.9</v>
      </c>
      <c r="AJ38" s="13">
        <v>478.7</v>
      </c>
      <c r="AK38" s="13">
        <v>488.3</v>
      </c>
      <c r="AL38" s="13">
        <v>504.3</v>
      </c>
      <c r="AM38" s="13">
        <v>534.29999999999995</v>
      </c>
      <c r="AN38" s="13">
        <v>575.29999999999995</v>
      </c>
      <c r="AO38" s="13">
        <v>592</v>
      </c>
      <c r="AP38" s="13">
        <v>577.5</v>
      </c>
      <c r="AQ38" s="13">
        <v>587.5</v>
      </c>
      <c r="AR38" s="13">
        <v>594.9</v>
      </c>
      <c r="AS38" s="13">
        <v>589.4</v>
      </c>
      <c r="AT38" s="13">
        <v>593</v>
      </c>
      <c r="AU38" s="13">
        <v>597</v>
      </c>
      <c r="AV38" s="13">
        <v>638.20000000000005</v>
      </c>
      <c r="AW38" s="13">
        <v>636</v>
      </c>
      <c r="AX38" s="13">
        <v>658.8</v>
      </c>
      <c r="AY38" s="13">
        <v>692.4</v>
      </c>
      <c r="AZ38" s="13">
        <v>733.3</v>
      </c>
      <c r="BA38" s="13">
        <v>716.3</v>
      </c>
      <c r="BB38" s="13">
        <v>772.6</v>
      </c>
      <c r="BC38" s="13">
        <v>855.1</v>
      </c>
      <c r="BD38" s="13">
        <v>915.9</v>
      </c>
      <c r="BE38" s="13">
        <v>960.9</v>
      </c>
      <c r="BF38" s="13">
        <v>1001.8</v>
      </c>
      <c r="BG38" s="13">
        <v>1044.8</v>
      </c>
      <c r="BH38" s="13">
        <v>1090.7</v>
      </c>
      <c r="BI38" s="13">
        <v>1138.5999999999999</v>
      </c>
    </row>
    <row r="39" spans="1:61" ht="15" customHeight="1" x14ac:dyDescent="0.35">
      <c r="A39" s="1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row>
    <row r="40" spans="1:61" ht="15" customHeight="1" x14ac:dyDescent="0.35">
      <c r="A40" s="3" t="s">
        <v>337</v>
      </c>
      <c r="B40" s="13">
        <v>25.2</v>
      </c>
      <c r="C40" s="13">
        <v>28.4</v>
      </c>
      <c r="D40" s="13">
        <v>32</v>
      </c>
      <c r="E40" s="13">
        <v>38.700000000000003</v>
      </c>
      <c r="F40" s="13">
        <v>50.7</v>
      </c>
      <c r="G40" s="13">
        <v>52.1</v>
      </c>
      <c r="H40" s="13">
        <v>61</v>
      </c>
      <c r="I40" s="13">
        <v>62.4</v>
      </c>
      <c r="J40" s="13">
        <v>64.400000000000006</v>
      </c>
      <c r="K40" s="13">
        <v>75.099999999999994</v>
      </c>
      <c r="L40" s="13">
        <v>84.9</v>
      </c>
      <c r="M40" s="13">
        <v>97.8</v>
      </c>
      <c r="N40" s="13">
        <v>100.3</v>
      </c>
      <c r="O40" s="13">
        <v>104.1</v>
      </c>
      <c r="P40" s="13">
        <v>117.5</v>
      </c>
      <c r="Q40" s="13">
        <v>124.7</v>
      </c>
      <c r="R40" s="13">
        <v>109</v>
      </c>
      <c r="S40" s="13">
        <v>108.6</v>
      </c>
      <c r="T40" s="13">
        <v>118</v>
      </c>
      <c r="U40" s="13">
        <v>133</v>
      </c>
      <c r="V40" s="13">
        <v>139.80000000000001</v>
      </c>
      <c r="W40" s="13">
        <v>150</v>
      </c>
      <c r="X40" s="13">
        <v>152.30000000000001</v>
      </c>
      <c r="Y40" s="13">
        <v>155.1</v>
      </c>
      <c r="Z40" s="13">
        <v>169.2</v>
      </c>
      <c r="AA40" s="13">
        <v>187.4</v>
      </c>
      <c r="AB40" s="13">
        <v>188.6</v>
      </c>
      <c r="AC40" s="13">
        <v>197.8</v>
      </c>
      <c r="AD40" s="13">
        <v>222.8</v>
      </c>
      <c r="AE40" s="13">
        <v>234</v>
      </c>
      <c r="AF40" s="13">
        <v>251.3</v>
      </c>
      <c r="AG40" s="13">
        <v>298.5</v>
      </c>
      <c r="AH40" s="13">
        <v>305</v>
      </c>
      <c r="AI40" s="13">
        <v>301.39999999999998</v>
      </c>
      <c r="AJ40" s="13">
        <v>304</v>
      </c>
      <c r="AK40" s="13">
        <v>331.7</v>
      </c>
      <c r="AL40" s="13">
        <v>361.6</v>
      </c>
      <c r="AM40" s="13">
        <v>398.6</v>
      </c>
      <c r="AN40" s="13">
        <v>425.8</v>
      </c>
      <c r="AO40" s="13">
        <v>451.7</v>
      </c>
      <c r="AP40" s="13">
        <v>388.9</v>
      </c>
      <c r="AQ40" s="13">
        <v>446.2</v>
      </c>
      <c r="AR40" s="13">
        <v>491</v>
      </c>
      <c r="AS40" s="13">
        <v>519.1</v>
      </c>
      <c r="AT40" s="13">
        <v>527.6</v>
      </c>
      <c r="AU40" s="13">
        <v>541.1</v>
      </c>
      <c r="AV40" s="13">
        <v>570.4</v>
      </c>
      <c r="AW40" s="13">
        <v>563.4</v>
      </c>
      <c r="AX40" s="13">
        <v>615.6</v>
      </c>
      <c r="AY40" s="13">
        <v>655.4</v>
      </c>
      <c r="AZ40" s="13">
        <v>671.1</v>
      </c>
      <c r="BA40" s="13">
        <v>623.4</v>
      </c>
      <c r="BB40" s="13">
        <v>732.2</v>
      </c>
      <c r="BC40" s="13">
        <v>898.7</v>
      </c>
      <c r="BD40" s="13">
        <v>882</v>
      </c>
      <c r="BE40" s="13">
        <v>897.4</v>
      </c>
      <c r="BF40" s="13">
        <v>933.7</v>
      </c>
      <c r="BG40" s="13">
        <v>964.2</v>
      </c>
      <c r="BH40" s="13">
        <v>993.5</v>
      </c>
      <c r="BI40" s="13">
        <v>1024</v>
      </c>
    </row>
    <row r="41" spans="1:61" ht="15" customHeight="1" x14ac:dyDescent="0.35">
      <c r="A41" s="11"/>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row>
    <row r="42" spans="1:61" ht="15" customHeight="1" x14ac:dyDescent="0.35">
      <c r="A42" s="3" t="s">
        <v>344</v>
      </c>
      <c r="B42" s="13">
        <v>86.1</v>
      </c>
      <c r="C42" s="13">
        <v>96.9</v>
      </c>
      <c r="D42" s="13">
        <v>106.8</v>
      </c>
      <c r="E42" s="13">
        <v>123.6</v>
      </c>
      <c r="F42" s="13">
        <v>147.80000000000001</v>
      </c>
      <c r="G42" s="13">
        <v>159.69999999999999</v>
      </c>
      <c r="H42" s="13">
        <v>183.2</v>
      </c>
      <c r="I42" s="13">
        <v>197.7</v>
      </c>
      <c r="J42" s="13">
        <v>211.9</v>
      </c>
      <c r="K42" s="13">
        <v>232.5</v>
      </c>
      <c r="L42" s="13">
        <v>255.7</v>
      </c>
      <c r="M42" s="13">
        <v>270.5</v>
      </c>
      <c r="N42" s="13">
        <v>279.10000000000002</v>
      </c>
      <c r="O42" s="13">
        <v>290.2</v>
      </c>
      <c r="P42" s="13">
        <v>310.8</v>
      </c>
      <c r="Q42" s="13">
        <v>327.3</v>
      </c>
      <c r="R42" s="13">
        <v>319.39999999999998</v>
      </c>
      <c r="S42" s="13">
        <v>322.89999999999998</v>
      </c>
      <c r="T42" s="13">
        <v>339.6</v>
      </c>
      <c r="U42" s="13">
        <v>368.1</v>
      </c>
      <c r="V42" s="13">
        <v>386</v>
      </c>
      <c r="W42" s="13">
        <v>409.5</v>
      </c>
      <c r="X42" s="13">
        <v>423.6</v>
      </c>
      <c r="Y42" s="13">
        <v>430</v>
      </c>
      <c r="Z42" s="13">
        <v>458.1</v>
      </c>
      <c r="AA42" s="13">
        <v>490.5</v>
      </c>
      <c r="AB42" s="13">
        <v>496.3</v>
      </c>
      <c r="AC42" s="13">
        <v>521.6</v>
      </c>
      <c r="AD42" s="13">
        <v>568.29999999999995</v>
      </c>
      <c r="AE42" s="13">
        <v>604.1</v>
      </c>
      <c r="AF42" s="13">
        <v>648.1</v>
      </c>
      <c r="AG42" s="13">
        <v>720.9</v>
      </c>
      <c r="AH42" s="13">
        <v>755.3</v>
      </c>
      <c r="AI42" s="13">
        <v>768.3</v>
      </c>
      <c r="AJ42" s="13">
        <v>782.7</v>
      </c>
      <c r="AK42" s="13">
        <v>820</v>
      </c>
      <c r="AL42" s="13">
        <v>865.8</v>
      </c>
      <c r="AM42" s="13">
        <v>932.9</v>
      </c>
      <c r="AN42" s="13">
        <v>1001.1</v>
      </c>
      <c r="AO42" s="13">
        <v>1043.7</v>
      </c>
      <c r="AP42" s="13">
        <v>966.3</v>
      </c>
      <c r="AQ42" s="13">
        <v>1033.7</v>
      </c>
      <c r="AR42" s="13">
        <v>1085.9000000000001</v>
      </c>
      <c r="AS42" s="13">
        <v>1108.5</v>
      </c>
      <c r="AT42" s="13">
        <v>1120.5999999999999</v>
      </c>
      <c r="AU42" s="13">
        <v>1138.0999999999999</v>
      </c>
      <c r="AV42" s="13">
        <v>1208.5999999999999</v>
      </c>
      <c r="AW42" s="13">
        <v>1199.4000000000001</v>
      </c>
      <c r="AX42" s="13">
        <v>1274.3</v>
      </c>
      <c r="AY42" s="13">
        <v>1347.8</v>
      </c>
      <c r="AZ42" s="13">
        <v>1404.4</v>
      </c>
      <c r="BA42" s="13">
        <v>1339.7</v>
      </c>
      <c r="BB42" s="13">
        <v>1504.8</v>
      </c>
      <c r="BC42" s="13">
        <v>1753.8</v>
      </c>
      <c r="BD42" s="13">
        <v>1797.8</v>
      </c>
      <c r="BE42" s="13">
        <v>1858.3</v>
      </c>
      <c r="BF42" s="13">
        <v>1935.5</v>
      </c>
      <c r="BG42" s="13">
        <v>2008.9</v>
      </c>
      <c r="BH42" s="13">
        <v>2084.1</v>
      </c>
      <c r="BI42" s="13">
        <v>2162.6</v>
      </c>
    </row>
    <row r="43" spans="1:61" ht="15" customHeight="1" x14ac:dyDescent="0.35">
      <c r="A43" s="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row>
    <row r="44" spans="1:61" ht="15" customHeight="1" x14ac:dyDescent="0.35">
      <c r="A44" s="3" t="s">
        <v>338</v>
      </c>
      <c r="B44" s="13">
        <v>14.6</v>
      </c>
      <c r="C44" s="13">
        <v>17.2</v>
      </c>
      <c r="D44" s="13">
        <v>19.399999999999999</v>
      </c>
      <c r="E44" s="13">
        <v>21.7</v>
      </c>
      <c r="F44" s="13">
        <v>25.5</v>
      </c>
      <c r="G44" s="13">
        <v>30.3</v>
      </c>
      <c r="H44" s="13">
        <v>34.4</v>
      </c>
      <c r="I44" s="13">
        <v>37.5</v>
      </c>
      <c r="J44" s="13">
        <v>41.2</v>
      </c>
      <c r="K44" s="13">
        <v>44.7</v>
      </c>
      <c r="L44" s="13">
        <v>48.2</v>
      </c>
      <c r="M44" s="13">
        <v>50.7</v>
      </c>
      <c r="N44" s="13">
        <v>53</v>
      </c>
      <c r="O44" s="13">
        <v>54</v>
      </c>
      <c r="P44" s="13">
        <v>54.4</v>
      </c>
      <c r="Q44" s="13">
        <v>56.5</v>
      </c>
      <c r="R44" s="13">
        <v>57.4</v>
      </c>
      <c r="S44" s="13">
        <v>60.2</v>
      </c>
      <c r="T44" s="13">
        <v>61.5</v>
      </c>
      <c r="U44" s="13">
        <v>62.8</v>
      </c>
      <c r="V44" s="13">
        <v>66.099999999999994</v>
      </c>
      <c r="W44" s="13">
        <v>70.2</v>
      </c>
      <c r="X44" s="13">
        <v>74.900000000000006</v>
      </c>
      <c r="Y44" s="13">
        <v>77.7</v>
      </c>
      <c r="Z44" s="13">
        <v>81.3</v>
      </c>
      <c r="AA44" s="13">
        <v>84.7</v>
      </c>
      <c r="AB44" s="13">
        <v>86</v>
      </c>
      <c r="AC44" s="13">
        <v>86.8</v>
      </c>
      <c r="AD44" s="13">
        <v>90.8</v>
      </c>
      <c r="AE44" s="13">
        <v>96</v>
      </c>
      <c r="AF44" s="13">
        <v>102.2</v>
      </c>
      <c r="AG44" s="13">
        <v>109.8</v>
      </c>
      <c r="AH44" s="13">
        <v>119.9</v>
      </c>
      <c r="AI44" s="13">
        <v>131.80000000000001</v>
      </c>
      <c r="AJ44" s="13">
        <v>139.19999999999999</v>
      </c>
      <c r="AK44" s="13">
        <v>139.9</v>
      </c>
      <c r="AL44" s="13">
        <v>143.30000000000001</v>
      </c>
      <c r="AM44" s="13">
        <v>158.4</v>
      </c>
      <c r="AN44" s="13">
        <v>167.6</v>
      </c>
      <c r="AO44" s="13">
        <v>177.6</v>
      </c>
      <c r="AP44" s="13">
        <v>189.4</v>
      </c>
      <c r="AQ44" s="13">
        <v>194.4</v>
      </c>
      <c r="AR44" s="13">
        <v>194.3</v>
      </c>
      <c r="AS44" s="13">
        <v>194.7</v>
      </c>
      <c r="AT44" s="13">
        <v>194.6</v>
      </c>
      <c r="AU44" s="13">
        <v>196</v>
      </c>
      <c r="AV44" s="13">
        <v>196.9</v>
      </c>
      <c r="AW44" s="13">
        <v>199.5</v>
      </c>
      <c r="AX44" s="13">
        <v>204.9</v>
      </c>
      <c r="AY44" s="13">
        <v>215.1</v>
      </c>
      <c r="AZ44" s="13">
        <v>227.7</v>
      </c>
      <c r="BA44" s="13">
        <v>236.8</v>
      </c>
      <c r="BB44" s="13">
        <v>254.1</v>
      </c>
      <c r="BC44" s="13">
        <v>270.8</v>
      </c>
      <c r="BD44" s="13">
        <v>291.5</v>
      </c>
      <c r="BE44" s="13">
        <v>314.8</v>
      </c>
      <c r="BF44" s="13">
        <v>328</v>
      </c>
      <c r="BG44" s="13">
        <v>344.7</v>
      </c>
      <c r="BH44" s="13">
        <v>363.1</v>
      </c>
      <c r="BI44" s="13">
        <v>381.1</v>
      </c>
    </row>
    <row r="45" spans="1:61" ht="15" customHeight="1" x14ac:dyDescent="0.35">
      <c r="A45" s="11"/>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row>
    <row r="46" spans="1:61" ht="15" customHeight="1" x14ac:dyDescent="0.35">
      <c r="A46" s="3" t="s">
        <v>323</v>
      </c>
      <c r="B46" s="13">
        <v>-0.4</v>
      </c>
      <c r="C46" s="13">
        <v>0.2</v>
      </c>
      <c r="D46" s="13">
        <v>2.5</v>
      </c>
      <c r="E46" s="13">
        <v>3.6</v>
      </c>
      <c r="F46" s="13">
        <v>3.4</v>
      </c>
      <c r="G46" s="13">
        <v>3.6</v>
      </c>
      <c r="H46" s="13">
        <v>4.5</v>
      </c>
      <c r="I46" s="13">
        <v>1.6</v>
      </c>
      <c r="J46" s="13">
        <v>0.3</v>
      </c>
      <c r="K46" s="13">
        <v>1.1000000000000001</v>
      </c>
      <c r="L46" s="13">
        <v>0</v>
      </c>
      <c r="M46" s="13">
        <v>7.5</v>
      </c>
      <c r="N46" s="13">
        <v>7.4</v>
      </c>
      <c r="O46" s="13">
        <v>6.7</v>
      </c>
      <c r="P46" s="13">
        <v>9.9</v>
      </c>
      <c r="Q46" s="13">
        <v>7.4</v>
      </c>
      <c r="R46" s="13">
        <v>6.6</v>
      </c>
      <c r="S46" s="13">
        <v>5.7</v>
      </c>
      <c r="T46" s="13">
        <v>8.6</v>
      </c>
      <c r="U46" s="13">
        <v>8.6</v>
      </c>
      <c r="V46" s="13">
        <v>11.8</v>
      </c>
      <c r="W46" s="13">
        <v>13.2</v>
      </c>
      <c r="X46" s="13">
        <v>13.8</v>
      </c>
      <c r="Y46" s="13">
        <v>18.7</v>
      </c>
      <c r="Z46" s="13">
        <v>20</v>
      </c>
      <c r="AA46" s="13">
        <v>22.3</v>
      </c>
      <c r="AB46" s="13">
        <v>21.8</v>
      </c>
      <c r="AC46" s="13">
        <v>20.8</v>
      </c>
      <c r="AD46" s="13">
        <v>23.5</v>
      </c>
      <c r="AE46" s="13">
        <v>24.2</v>
      </c>
      <c r="AF46" s="13">
        <v>22.7</v>
      </c>
      <c r="AG46" s="13">
        <v>29.6</v>
      </c>
      <c r="AH46" s="13">
        <v>31.6</v>
      </c>
      <c r="AI46" s="13">
        <v>34.299999999999997</v>
      </c>
      <c r="AJ46" s="13">
        <v>34.1</v>
      </c>
      <c r="AK46" s="13">
        <v>41</v>
      </c>
      <c r="AL46" s="13">
        <v>46.6</v>
      </c>
      <c r="AM46" s="13">
        <v>50.2</v>
      </c>
      <c r="AN46" s="13">
        <v>43.9</v>
      </c>
      <c r="AO46" s="13">
        <v>55.2</v>
      </c>
      <c r="AP46" s="13">
        <v>47.4</v>
      </c>
      <c r="AQ46" s="13">
        <v>51.7</v>
      </c>
      <c r="AR46" s="13">
        <v>55.5</v>
      </c>
      <c r="AS46" s="13">
        <v>63.6</v>
      </c>
      <c r="AT46" s="13">
        <v>67.400000000000006</v>
      </c>
      <c r="AU46" s="13">
        <v>74.599999999999994</v>
      </c>
      <c r="AV46" s="13">
        <v>51.8</v>
      </c>
      <c r="AW46" s="13">
        <v>72.3</v>
      </c>
      <c r="AX46" s="13">
        <v>79.400000000000006</v>
      </c>
      <c r="AY46" s="13">
        <v>81.599999999999994</v>
      </c>
      <c r="AZ46" s="13">
        <v>79.7</v>
      </c>
      <c r="BA46" s="13">
        <v>80.2</v>
      </c>
      <c r="BB46" s="13">
        <v>98</v>
      </c>
      <c r="BC46" s="13">
        <v>103.5</v>
      </c>
      <c r="BD46" s="13">
        <v>117.4</v>
      </c>
      <c r="BE46" s="13">
        <v>125.2</v>
      </c>
      <c r="BF46" s="13">
        <v>127.3</v>
      </c>
      <c r="BG46" s="13">
        <v>130.30000000000001</v>
      </c>
      <c r="BH46" s="13">
        <v>129.4</v>
      </c>
      <c r="BI46" s="13">
        <v>126</v>
      </c>
    </row>
    <row r="47" spans="1:61" ht="15" customHeight="1" x14ac:dyDescent="0.35">
      <c r="A47" s="3" t="s">
        <v>345</v>
      </c>
      <c r="B47" s="13">
        <v>1</v>
      </c>
      <c r="C47" s="13">
        <v>0.7</v>
      </c>
      <c r="D47" s="13">
        <v>1</v>
      </c>
      <c r="E47" s="13">
        <v>1.4</v>
      </c>
      <c r="F47" s="13">
        <v>1.4</v>
      </c>
      <c r="G47" s="13">
        <v>0.3</v>
      </c>
      <c r="H47" s="13">
        <v>1</v>
      </c>
      <c r="I47" s="13">
        <v>0.9</v>
      </c>
      <c r="J47" s="13">
        <v>0.5</v>
      </c>
      <c r="K47" s="13">
        <v>2.2000000000000002</v>
      </c>
      <c r="L47" s="13">
        <v>1.6</v>
      </c>
      <c r="M47" s="13">
        <v>1.5</v>
      </c>
      <c r="N47" s="13">
        <v>1.9</v>
      </c>
      <c r="O47" s="13">
        <v>2</v>
      </c>
      <c r="P47" s="13">
        <v>1.9</v>
      </c>
      <c r="Q47" s="13">
        <v>2.4</v>
      </c>
      <c r="R47" s="13">
        <v>2.1</v>
      </c>
      <c r="S47" s="13">
        <v>3.1</v>
      </c>
      <c r="T47" s="13">
        <v>2.1</v>
      </c>
      <c r="U47" s="13">
        <v>4</v>
      </c>
      <c r="V47" s="13">
        <v>3.2</v>
      </c>
      <c r="W47" s="13">
        <v>3.6</v>
      </c>
      <c r="X47" s="13">
        <v>-0.6</v>
      </c>
      <c r="Y47" s="13">
        <v>4.0999999999999996</v>
      </c>
      <c r="Z47" s="13">
        <v>6.4</v>
      </c>
      <c r="AA47" s="13">
        <v>4.2</v>
      </c>
      <c r="AB47" s="13">
        <v>-2.4</v>
      </c>
      <c r="AC47" s="13">
        <v>-0.1</v>
      </c>
      <c r="AD47" s="13">
        <v>-1.3</v>
      </c>
      <c r="AE47" s="13">
        <v>-7.1</v>
      </c>
      <c r="AF47" s="13">
        <v>-1.9</v>
      </c>
      <c r="AG47" s="13">
        <v>-2.7</v>
      </c>
      <c r="AH47" s="13">
        <v>-12.4</v>
      </c>
      <c r="AI47" s="13">
        <v>-14.2</v>
      </c>
      <c r="AJ47" s="13">
        <v>-6.8</v>
      </c>
      <c r="AK47" s="13">
        <v>-7.9</v>
      </c>
      <c r="AL47" s="13">
        <v>-9.5</v>
      </c>
      <c r="AM47" s="13">
        <v>-4.2</v>
      </c>
      <c r="AN47" s="13">
        <v>-6.9</v>
      </c>
      <c r="AO47" s="13">
        <v>-31.3</v>
      </c>
      <c r="AP47" s="13">
        <v>-23.6</v>
      </c>
      <c r="AQ47" s="13">
        <v>-5.7</v>
      </c>
      <c r="AR47" s="13">
        <v>-2.2000000000000002</v>
      </c>
      <c r="AS47" s="13">
        <v>-7.3</v>
      </c>
      <c r="AT47" s="13">
        <v>-4.7</v>
      </c>
      <c r="AU47" s="13">
        <v>-6.8</v>
      </c>
      <c r="AV47" s="13">
        <v>-7</v>
      </c>
      <c r="AW47" s="13">
        <v>-17.2</v>
      </c>
      <c r="AX47" s="13">
        <v>-8.5</v>
      </c>
      <c r="AY47" s="13">
        <v>-2.9</v>
      </c>
      <c r="AZ47" s="13">
        <v>-16.5</v>
      </c>
      <c r="BA47" s="13">
        <v>-26</v>
      </c>
      <c r="BB47" s="13">
        <v>13.9</v>
      </c>
      <c r="BC47" s="13">
        <v>-8.9</v>
      </c>
      <c r="BD47" s="13">
        <v>-7.6</v>
      </c>
      <c r="BE47" s="13">
        <v>-7.9</v>
      </c>
      <c r="BF47" s="13">
        <v>-7.9</v>
      </c>
      <c r="BG47" s="13">
        <v>-7.9</v>
      </c>
      <c r="BH47" s="13">
        <v>-7.7</v>
      </c>
      <c r="BI47" s="13">
        <v>-7.7</v>
      </c>
    </row>
    <row r="48" spans="1:61" ht="15" customHeight="1" x14ac:dyDescent="0.35">
      <c r="A48" s="3" t="s">
        <v>346</v>
      </c>
      <c r="B48" s="13">
        <v>-0.2</v>
      </c>
      <c r="C48" s="13">
        <v>-0.6</v>
      </c>
      <c r="D48" s="13">
        <v>-0.6</v>
      </c>
      <c r="E48" s="13">
        <v>-1.2</v>
      </c>
      <c r="F48" s="13">
        <v>-0.8</v>
      </c>
      <c r="G48" s="13">
        <v>-0.7</v>
      </c>
      <c r="H48" s="13">
        <v>-0.4</v>
      </c>
      <c r="I48" s="13">
        <v>-1.1000000000000001</v>
      </c>
      <c r="J48" s="13">
        <v>-1.9</v>
      </c>
      <c r="K48" s="13">
        <v>-1.9</v>
      </c>
      <c r="L48" s="13">
        <v>-2</v>
      </c>
      <c r="M48" s="13">
        <v>-2.2999999999999998</v>
      </c>
      <c r="N48" s="13">
        <v>-2.4</v>
      </c>
      <c r="O48" s="13">
        <v>-2.2999999999999998</v>
      </c>
      <c r="P48" s="13">
        <v>-2.8</v>
      </c>
      <c r="Q48" s="13">
        <v>-2.6</v>
      </c>
      <c r="R48" s="13">
        <v>-3.3</v>
      </c>
      <c r="S48" s="13">
        <v>-3.3</v>
      </c>
      <c r="T48" s="13">
        <v>-3.2</v>
      </c>
      <c r="U48" s="13">
        <v>-3.5</v>
      </c>
      <c r="V48" s="13">
        <v>-3.5</v>
      </c>
      <c r="W48" s="13">
        <v>-4.7</v>
      </c>
      <c r="X48" s="13">
        <v>-5.0999999999999996</v>
      </c>
      <c r="Y48" s="13">
        <v>-5.8</v>
      </c>
      <c r="Z48" s="13">
        <v>-6</v>
      </c>
      <c r="AA48" s="13">
        <v>-6.2</v>
      </c>
      <c r="AB48" s="13">
        <v>-6.3</v>
      </c>
      <c r="AC48" s="13">
        <v>-6.7</v>
      </c>
      <c r="AD48" s="13">
        <v>-7.1</v>
      </c>
      <c r="AE48" s="13">
        <v>-6.7</v>
      </c>
      <c r="AF48" s="13">
        <v>-6.8</v>
      </c>
      <c r="AG48" s="13">
        <v>-9.1</v>
      </c>
      <c r="AH48" s="13">
        <v>-8.6</v>
      </c>
      <c r="AI48" s="13">
        <v>-8.4</v>
      </c>
      <c r="AJ48" s="13">
        <v>-8.3000000000000007</v>
      </c>
      <c r="AK48" s="13">
        <v>-9.1</v>
      </c>
      <c r="AL48" s="13">
        <v>-10.3</v>
      </c>
      <c r="AM48" s="13">
        <v>-11.3</v>
      </c>
      <c r="AN48" s="13">
        <v>-10.5</v>
      </c>
      <c r="AO48" s="13">
        <v>-9.4</v>
      </c>
      <c r="AP48" s="13">
        <v>-6.2</v>
      </c>
      <c r="AQ48" s="13">
        <v>-8.6</v>
      </c>
      <c r="AR48" s="13">
        <v>-8.4</v>
      </c>
      <c r="AS48" s="13">
        <v>-7.9</v>
      </c>
      <c r="AT48" s="13">
        <v>-9.9</v>
      </c>
      <c r="AU48" s="13">
        <v>-9</v>
      </c>
      <c r="AV48" s="13">
        <v>-8.8000000000000007</v>
      </c>
      <c r="AW48" s="13">
        <v>-4.8</v>
      </c>
      <c r="AX48" s="13">
        <v>-5.0999999999999996</v>
      </c>
      <c r="AY48" s="13">
        <v>-6.6</v>
      </c>
      <c r="AZ48" s="13">
        <v>-6.9</v>
      </c>
      <c r="BA48" s="13">
        <v>-13.2</v>
      </c>
      <c r="BB48" s="13">
        <v>-6.4</v>
      </c>
      <c r="BC48" s="13">
        <v>-5.7</v>
      </c>
      <c r="BD48" s="13">
        <v>-5.5</v>
      </c>
      <c r="BE48" s="13">
        <v>-5.4</v>
      </c>
      <c r="BF48" s="13">
        <v>-5.9</v>
      </c>
      <c r="BG48" s="13">
        <v>-6</v>
      </c>
      <c r="BH48" s="13">
        <v>-6.2</v>
      </c>
      <c r="BI48" s="13">
        <v>-6.3</v>
      </c>
    </row>
    <row r="49" spans="1:61" ht="15" customHeight="1" x14ac:dyDescent="0.35">
      <c r="A49" s="11" t="s">
        <v>347</v>
      </c>
      <c r="B49" s="13">
        <v>0.3</v>
      </c>
      <c r="C49" s="13">
        <v>0.4</v>
      </c>
      <c r="D49" s="13">
        <v>3</v>
      </c>
      <c r="E49" s="13">
        <v>3.8</v>
      </c>
      <c r="F49" s="13">
        <v>4</v>
      </c>
      <c r="G49" s="13">
        <v>3.2</v>
      </c>
      <c r="H49" s="13">
        <v>5</v>
      </c>
      <c r="I49" s="13">
        <v>1.4</v>
      </c>
      <c r="J49" s="13">
        <v>-1.2</v>
      </c>
      <c r="K49" s="13">
        <v>1.4</v>
      </c>
      <c r="L49" s="13">
        <v>-0.4</v>
      </c>
      <c r="M49" s="13">
        <v>6.7</v>
      </c>
      <c r="N49" s="13">
        <v>6.9</v>
      </c>
      <c r="O49" s="13">
        <v>6.4</v>
      </c>
      <c r="P49" s="13">
        <v>9</v>
      </c>
      <c r="Q49" s="13">
        <v>7.2</v>
      </c>
      <c r="R49" s="13">
        <v>5.5</v>
      </c>
      <c r="S49" s="13">
        <v>5.5</v>
      </c>
      <c r="T49" s="13">
        <v>7.5</v>
      </c>
      <c r="U49" s="13">
        <v>9.1999999999999993</v>
      </c>
      <c r="V49" s="13">
        <v>11.4</v>
      </c>
      <c r="W49" s="13">
        <v>12.1</v>
      </c>
      <c r="X49" s="13">
        <v>8</v>
      </c>
      <c r="Y49" s="13">
        <v>17</v>
      </c>
      <c r="Z49" s="13">
        <v>20.3</v>
      </c>
      <c r="AA49" s="13">
        <v>20.2</v>
      </c>
      <c r="AB49" s="13">
        <v>13.2</v>
      </c>
      <c r="AC49" s="13">
        <v>14.1</v>
      </c>
      <c r="AD49" s="13">
        <v>15.1</v>
      </c>
      <c r="AE49" s="13">
        <v>10.4</v>
      </c>
      <c r="AF49" s="13">
        <v>13.9</v>
      </c>
      <c r="AG49" s="13">
        <v>17.8</v>
      </c>
      <c r="AH49" s="13">
        <v>10.7</v>
      </c>
      <c r="AI49" s="13">
        <v>11.7</v>
      </c>
      <c r="AJ49" s="13">
        <v>19</v>
      </c>
      <c r="AK49" s="13">
        <v>24</v>
      </c>
      <c r="AL49" s="13">
        <v>26.7</v>
      </c>
      <c r="AM49" s="13">
        <v>34.799999999999997</v>
      </c>
      <c r="AN49" s="13">
        <v>26.5</v>
      </c>
      <c r="AO49" s="13">
        <v>14.5</v>
      </c>
      <c r="AP49" s="13">
        <v>17.5</v>
      </c>
      <c r="AQ49" s="13">
        <v>37.4</v>
      </c>
      <c r="AR49" s="13">
        <v>44.9</v>
      </c>
      <c r="AS49" s="13">
        <v>48.4</v>
      </c>
      <c r="AT49" s="13">
        <v>52.8</v>
      </c>
      <c r="AU49" s="13">
        <v>58.8</v>
      </c>
      <c r="AV49" s="13">
        <v>35.9</v>
      </c>
      <c r="AW49" s="13">
        <v>50.4</v>
      </c>
      <c r="AX49" s="13">
        <v>65.8</v>
      </c>
      <c r="AY49" s="13">
        <v>72.099999999999994</v>
      </c>
      <c r="AZ49" s="13">
        <v>56.3</v>
      </c>
      <c r="BA49" s="13">
        <v>41</v>
      </c>
      <c r="BB49" s="13">
        <v>105.5</v>
      </c>
      <c r="BC49" s="13">
        <v>88.9</v>
      </c>
      <c r="BD49" s="13">
        <v>104.2</v>
      </c>
      <c r="BE49" s="13">
        <v>111.9</v>
      </c>
      <c r="BF49" s="13">
        <v>113.5</v>
      </c>
      <c r="BG49" s="13">
        <v>116.4</v>
      </c>
      <c r="BH49" s="13">
        <v>115.6</v>
      </c>
      <c r="BI49" s="13">
        <v>112.1</v>
      </c>
    </row>
    <row r="50" spans="1:61" ht="15" customHeight="1" x14ac:dyDescent="0.35">
      <c r="A50" s="37"/>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row>
    <row r="51" spans="1:61" ht="15" customHeight="1" x14ac:dyDescent="0.35">
      <c r="A51" s="10" t="s">
        <v>273</v>
      </c>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row>
    <row r="52" spans="1:61" ht="15" customHeight="1" x14ac:dyDescent="0.35">
      <c r="A52" s="26"/>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row>
    <row r="53" spans="1:61" x14ac:dyDescent="0.25">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row>
  </sheetData>
  <hyperlinks>
    <hyperlink ref="A1" location="inhoudsopgave!A1" display="naar inhoudsopgave" xr:uid="{00000000-0004-0000-1000-000000000000}"/>
  </hyperlink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I30"/>
  <sheetViews>
    <sheetView workbookViewId="0"/>
  </sheetViews>
  <sheetFormatPr defaultColWidth="11.453125" defaultRowHeight="12.5" x14ac:dyDescent="0.25"/>
  <cols>
    <col min="1" max="1" width="51.7265625" customWidth="1"/>
    <col min="2" max="26" width="8" customWidth="1"/>
    <col min="27" max="28" width="11.54296875" customWidth="1"/>
    <col min="29" max="61" width="8" customWidth="1"/>
  </cols>
  <sheetData>
    <row r="1" spans="1:61" ht="15" customHeight="1" x14ac:dyDescent="0.35">
      <c r="A1" s="4" t="s">
        <v>100</v>
      </c>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61" ht="39" customHeight="1" x14ac:dyDescent="0.35">
      <c r="A2" s="17" t="s">
        <v>348</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19" t="s">
        <v>349</v>
      </c>
      <c r="B4" s="3"/>
      <c r="C4" s="3"/>
      <c r="D4" s="3"/>
      <c r="E4" s="3"/>
      <c r="F4" s="3"/>
      <c r="G4" s="3"/>
      <c r="H4" s="3"/>
      <c r="I4" s="3"/>
      <c r="J4" s="3"/>
      <c r="K4" s="3"/>
      <c r="L4" s="3"/>
      <c r="M4" s="3"/>
      <c r="N4" s="3"/>
      <c r="O4" s="3"/>
      <c r="P4" s="3"/>
      <c r="Q4" s="3"/>
      <c r="R4" s="3"/>
      <c r="S4" s="3"/>
      <c r="T4" s="3"/>
      <c r="U4" s="3"/>
      <c r="V4" s="3"/>
      <c r="W4" s="3"/>
      <c r="X4" s="3"/>
      <c r="Y4" s="3"/>
      <c r="Z4" s="3"/>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19"/>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35">
      <c r="A6" s="28" t="s">
        <v>350</v>
      </c>
      <c r="B6" s="13">
        <v>6.4</v>
      </c>
      <c r="C6" s="13">
        <v>2.5</v>
      </c>
      <c r="D6" s="13">
        <v>3.3</v>
      </c>
      <c r="E6" s="13">
        <v>5</v>
      </c>
      <c r="F6" s="13">
        <v>2.4</v>
      </c>
      <c r="G6" s="13">
        <v>2.9</v>
      </c>
      <c r="H6" s="13">
        <v>4.8</v>
      </c>
      <c r="I6" s="13">
        <v>3.2</v>
      </c>
      <c r="J6" s="13">
        <v>3.8</v>
      </c>
      <c r="K6" s="13">
        <v>2.2000000000000002</v>
      </c>
      <c r="L6" s="13">
        <v>0.9</v>
      </c>
      <c r="M6" s="13">
        <v>-2</v>
      </c>
      <c r="N6" s="13">
        <v>-0.9</v>
      </c>
      <c r="O6" s="13">
        <v>1.2</v>
      </c>
      <c r="P6" s="13">
        <v>0.5</v>
      </c>
      <c r="Q6" s="13">
        <v>1.4</v>
      </c>
      <c r="R6" s="13">
        <v>2.6</v>
      </c>
      <c r="S6" s="13">
        <v>2.2000000000000002</v>
      </c>
      <c r="T6" s="13">
        <v>1.7</v>
      </c>
      <c r="U6" s="13">
        <v>3.4</v>
      </c>
      <c r="V6" s="13">
        <v>3.7</v>
      </c>
      <c r="W6" s="13">
        <v>3</v>
      </c>
      <c r="X6" s="13">
        <v>0.9</v>
      </c>
      <c r="Y6" s="13">
        <v>0.8</v>
      </c>
      <c r="Z6" s="13">
        <v>2</v>
      </c>
      <c r="AA6" s="13">
        <v>2.7</v>
      </c>
      <c r="AB6" s="13"/>
      <c r="AC6" s="13">
        <v>4.9000000000000004</v>
      </c>
      <c r="AD6" s="13">
        <v>4.2</v>
      </c>
      <c r="AE6" s="13">
        <v>5.6</v>
      </c>
      <c r="AF6" s="13">
        <v>6</v>
      </c>
      <c r="AG6" s="13">
        <v>3.7</v>
      </c>
      <c r="AH6" s="13">
        <v>2</v>
      </c>
      <c r="AI6" s="13">
        <v>1.2</v>
      </c>
      <c r="AJ6" s="13">
        <v>-0.1</v>
      </c>
      <c r="AK6" s="13">
        <v>0.8</v>
      </c>
      <c r="AL6" s="13">
        <v>0.9</v>
      </c>
      <c r="AM6" s="13">
        <v>-0.2</v>
      </c>
      <c r="AN6" s="13">
        <v>1.9</v>
      </c>
      <c r="AO6" s="13">
        <v>0.9</v>
      </c>
      <c r="AP6" s="13">
        <v>-1.9</v>
      </c>
      <c r="AQ6" s="13">
        <v>0.1</v>
      </c>
      <c r="AR6" s="13">
        <v>0.1</v>
      </c>
      <c r="AS6" s="13">
        <v>-1.1000000000000001</v>
      </c>
      <c r="AT6" s="13">
        <v>-1</v>
      </c>
      <c r="AU6" s="13">
        <v>0.4</v>
      </c>
      <c r="AV6" s="13">
        <v>2</v>
      </c>
      <c r="AW6" s="13">
        <v>1.1000000000000001</v>
      </c>
      <c r="AX6" s="13">
        <v>2.1</v>
      </c>
      <c r="AY6" s="13">
        <v>2.2000000000000002</v>
      </c>
      <c r="AZ6" s="13">
        <v>0.9</v>
      </c>
      <c r="BA6" s="13">
        <v>-6.4</v>
      </c>
      <c r="BB6" s="13">
        <v>4.3</v>
      </c>
      <c r="BC6" s="13">
        <v>6.6</v>
      </c>
      <c r="BD6" s="13">
        <v>0.4</v>
      </c>
      <c r="BE6" s="13">
        <v>2.7</v>
      </c>
      <c r="BF6" s="13">
        <v>2.4</v>
      </c>
      <c r="BG6" s="13">
        <v>1.9</v>
      </c>
      <c r="BH6" s="13">
        <v>1.8</v>
      </c>
      <c r="BI6" s="13">
        <v>1.9</v>
      </c>
    </row>
    <row r="7" spans="1:61" ht="15" customHeight="1" x14ac:dyDescent="0.35">
      <c r="A7" s="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row>
    <row r="8" spans="1:61" ht="15" customHeight="1" x14ac:dyDescent="0.35">
      <c r="A8" s="11" t="s">
        <v>351</v>
      </c>
      <c r="B8" s="13">
        <v>-5</v>
      </c>
      <c r="C8" s="13">
        <v>-0.7</v>
      </c>
      <c r="D8" s="13">
        <v>3.4</v>
      </c>
      <c r="E8" s="13">
        <v>2.7</v>
      </c>
      <c r="F8" s="13">
        <v>2.5</v>
      </c>
      <c r="G8" s="13">
        <v>4.3</v>
      </c>
      <c r="H8" s="13">
        <v>3.3</v>
      </c>
      <c r="I8" s="13">
        <v>3.5</v>
      </c>
      <c r="J8" s="13">
        <v>3.7</v>
      </c>
      <c r="K8" s="13">
        <v>3.1</v>
      </c>
      <c r="L8" s="13">
        <v>-0.2</v>
      </c>
      <c r="M8" s="13">
        <v>-0.3</v>
      </c>
      <c r="N8" s="13">
        <v>0.6</v>
      </c>
      <c r="O8" s="13">
        <v>-1.8</v>
      </c>
      <c r="P8" s="13">
        <v>1</v>
      </c>
      <c r="Q8" s="13">
        <v>2.1</v>
      </c>
      <c r="R8" s="13">
        <v>5.2</v>
      </c>
      <c r="S8" s="13">
        <v>3</v>
      </c>
      <c r="T8" s="13">
        <v>1.3</v>
      </c>
      <c r="U8" s="13">
        <v>6</v>
      </c>
      <c r="V8" s="13">
        <v>8.1</v>
      </c>
      <c r="W8" s="13">
        <v>-1.7</v>
      </c>
      <c r="X8" s="13">
        <v>3.2</v>
      </c>
      <c r="Y8" s="13">
        <v>-2.4</v>
      </c>
      <c r="Z8" s="13">
        <v>2.9</v>
      </c>
      <c r="AA8" s="13">
        <v>3.1</v>
      </c>
      <c r="AB8" s="13"/>
      <c r="AC8" s="13">
        <v>3.3</v>
      </c>
      <c r="AD8" s="13">
        <v>4.4000000000000004</v>
      </c>
      <c r="AE8" s="13">
        <v>4</v>
      </c>
      <c r="AF8" s="13">
        <v>3.1</v>
      </c>
      <c r="AG8" s="13">
        <v>2.5</v>
      </c>
      <c r="AH8" s="13">
        <v>6.3</v>
      </c>
      <c r="AI8" s="13">
        <v>-0.7</v>
      </c>
      <c r="AJ8" s="13">
        <v>-1.3</v>
      </c>
      <c r="AK8" s="13">
        <v>0.4</v>
      </c>
      <c r="AL8" s="13">
        <v>-0.4</v>
      </c>
      <c r="AM8" s="13">
        <v>1.6</v>
      </c>
      <c r="AN8" s="13">
        <v>2</v>
      </c>
      <c r="AO8" s="13">
        <v>1.1000000000000001</v>
      </c>
      <c r="AP8" s="13">
        <v>1</v>
      </c>
      <c r="AQ8" s="13">
        <v>-0.2</v>
      </c>
      <c r="AR8" s="13">
        <v>0.6</v>
      </c>
      <c r="AS8" s="13">
        <v>-0.2</v>
      </c>
      <c r="AT8" s="13">
        <v>-1</v>
      </c>
      <c r="AU8" s="13">
        <v>1.8</v>
      </c>
      <c r="AV8" s="13">
        <v>1.8</v>
      </c>
      <c r="AW8" s="13">
        <v>2.2999999999999998</v>
      </c>
      <c r="AX8" s="13">
        <v>1</v>
      </c>
      <c r="AY8" s="13">
        <v>2.7</v>
      </c>
      <c r="AZ8" s="13">
        <v>2.4</v>
      </c>
      <c r="BA8" s="13">
        <v>2.2999999999999998</v>
      </c>
      <c r="BB8" s="13">
        <v>2.2999999999999998</v>
      </c>
      <c r="BC8" s="13">
        <v>2</v>
      </c>
      <c r="BD8" s="13">
        <v>-1</v>
      </c>
      <c r="BE8" s="13">
        <v>4.7</v>
      </c>
      <c r="BF8" s="13">
        <v>2.4</v>
      </c>
      <c r="BG8" s="13">
        <v>2.8</v>
      </c>
      <c r="BH8" s="13">
        <v>2.1</v>
      </c>
      <c r="BI8" s="13">
        <v>1.9</v>
      </c>
    </row>
    <row r="9" spans="1:61" ht="15" customHeight="1" x14ac:dyDescent="0.35">
      <c r="A9" s="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row>
    <row r="10" spans="1:61" ht="15" customHeight="1" x14ac:dyDescent="0.35">
      <c r="A10" s="19" t="s">
        <v>352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row>
    <row r="11" spans="1:61" ht="15" customHeight="1" x14ac:dyDescent="0.35">
      <c r="A11" s="23" t="s">
        <v>353</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row>
    <row r="12" spans="1:61" ht="15" customHeight="1" x14ac:dyDescent="0.35">
      <c r="A12" s="11" t="s">
        <v>354</v>
      </c>
      <c r="B12" s="13">
        <v>0</v>
      </c>
      <c r="C12" s="13">
        <v>1.3</v>
      </c>
      <c r="D12" s="13">
        <v>1.4</v>
      </c>
      <c r="E12" s="13">
        <v>-0.5</v>
      </c>
      <c r="F12" s="13">
        <v>-0.4</v>
      </c>
      <c r="G12" s="13">
        <v>0.8</v>
      </c>
      <c r="H12" s="13">
        <v>-0.5</v>
      </c>
      <c r="I12" s="13">
        <v>-0.2</v>
      </c>
      <c r="J12" s="13">
        <v>-0.4</v>
      </c>
      <c r="K12" s="13">
        <v>0.4</v>
      </c>
      <c r="L12" s="13">
        <v>-0.6</v>
      </c>
      <c r="M12" s="13">
        <v>1</v>
      </c>
      <c r="N12" s="13">
        <v>2.2999999999999998</v>
      </c>
      <c r="O12" s="13">
        <v>-0.4</v>
      </c>
      <c r="P12" s="13">
        <v>0</v>
      </c>
      <c r="Q12" s="13">
        <v>0.6</v>
      </c>
      <c r="R12" s="13">
        <v>2.8</v>
      </c>
      <c r="S12" s="13">
        <v>3.6</v>
      </c>
      <c r="T12" s="13">
        <v>3.3</v>
      </c>
      <c r="U12" s="13">
        <v>5.5</v>
      </c>
      <c r="V12" s="13">
        <v>9.1</v>
      </c>
      <c r="W12" s="13">
        <v>5</v>
      </c>
      <c r="X12" s="13">
        <v>6.9</v>
      </c>
      <c r="Y12" s="13">
        <v>4.2</v>
      </c>
      <c r="Z12" s="13">
        <v>4.9000000000000004</v>
      </c>
      <c r="AA12" s="13">
        <v>5.2</v>
      </c>
      <c r="AB12" s="13">
        <v>3.7</v>
      </c>
      <c r="AC12" s="13">
        <v>2.2999999999999998</v>
      </c>
      <c r="AD12" s="13">
        <v>2.5</v>
      </c>
      <c r="AE12" s="13">
        <v>1</v>
      </c>
      <c r="AF12" s="13">
        <v>-1.6</v>
      </c>
      <c r="AG12" s="13">
        <v>-2.6</v>
      </c>
      <c r="AH12" s="13">
        <v>1.3</v>
      </c>
      <c r="AI12" s="13">
        <v>-0.5</v>
      </c>
      <c r="AJ12" s="13">
        <v>-1.6</v>
      </c>
      <c r="AK12" s="13">
        <v>-2</v>
      </c>
      <c r="AL12" s="13">
        <v>-3.3</v>
      </c>
      <c r="AM12" s="13">
        <v>-1.7</v>
      </c>
      <c r="AN12" s="13">
        <v>-1.5</v>
      </c>
      <c r="AO12" s="13">
        <v>-1.4</v>
      </c>
      <c r="AP12" s="13">
        <v>1.4</v>
      </c>
      <c r="AQ12" s="13">
        <v>1.1000000000000001</v>
      </c>
      <c r="AR12" s="13">
        <v>1.6</v>
      </c>
      <c r="AS12" s="13">
        <v>2.4</v>
      </c>
      <c r="AT12" s="13">
        <v>2.4</v>
      </c>
      <c r="AU12" s="13">
        <v>3.6</v>
      </c>
      <c r="AV12" s="13">
        <v>3.5</v>
      </c>
      <c r="AW12" s="13">
        <v>4.5</v>
      </c>
      <c r="AX12" s="13">
        <v>3.5</v>
      </c>
      <c r="AY12" s="13">
        <v>4</v>
      </c>
      <c r="AZ12" s="13">
        <v>5.2</v>
      </c>
      <c r="BA12" s="13">
        <v>12.8</v>
      </c>
      <c r="BB12" s="13">
        <v>11.2</v>
      </c>
      <c r="BC12" s="13">
        <v>7.6</v>
      </c>
      <c r="BD12" s="13">
        <v>6.4</v>
      </c>
      <c r="BE12" s="13">
        <v>8.1</v>
      </c>
      <c r="BF12" s="13">
        <v>8.1</v>
      </c>
      <c r="BG12" s="13">
        <v>8.8000000000000007</v>
      </c>
      <c r="BH12" s="13">
        <v>9.1</v>
      </c>
      <c r="BI12" s="13">
        <v>9.1999999999999993</v>
      </c>
    </row>
    <row r="13" spans="1:61" ht="15" customHeight="1" x14ac:dyDescent="0.35">
      <c r="A13" s="11" t="s">
        <v>355</v>
      </c>
      <c r="B13" s="13">
        <v>12.4</v>
      </c>
      <c r="C13" s="13">
        <v>10.7</v>
      </c>
      <c r="D13" s="13">
        <v>11.4</v>
      </c>
      <c r="E13" s="13">
        <v>12.3</v>
      </c>
      <c r="F13" s="13">
        <v>12.6</v>
      </c>
      <c r="G13" s="13">
        <v>13</v>
      </c>
      <c r="H13" s="13">
        <v>12.9</v>
      </c>
      <c r="I13" s="13">
        <v>11.3</v>
      </c>
      <c r="J13" s="13">
        <v>11.2</v>
      </c>
      <c r="K13" s="13">
        <v>11.2</v>
      </c>
      <c r="L13" s="13">
        <v>11.5</v>
      </c>
      <c r="M13" s="13">
        <v>11</v>
      </c>
      <c r="N13" s="13">
        <v>11</v>
      </c>
      <c r="O13" s="13">
        <v>11.5</v>
      </c>
      <c r="P13" s="13">
        <v>11</v>
      </c>
      <c r="Q13" s="13">
        <v>10.1</v>
      </c>
      <c r="R13" s="13">
        <v>9.3000000000000007</v>
      </c>
      <c r="S13" s="13">
        <v>8.6999999999999993</v>
      </c>
      <c r="T13" s="13">
        <v>8.6999999999999993</v>
      </c>
      <c r="U13" s="13">
        <v>7.7</v>
      </c>
      <c r="V13" s="13">
        <v>7.1</v>
      </c>
      <c r="W13" s="13">
        <v>7.6</v>
      </c>
      <c r="X13" s="13">
        <v>7.5</v>
      </c>
      <c r="Y13" s="13">
        <v>7.8</v>
      </c>
      <c r="Z13" s="13">
        <v>7.5</v>
      </c>
      <c r="AA13" s="13">
        <v>7.3</v>
      </c>
      <c r="AB13" s="13">
        <v>6.6</v>
      </c>
      <c r="AC13" s="13">
        <v>6.7</v>
      </c>
      <c r="AD13" s="13">
        <v>6.3</v>
      </c>
      <c r="AE13" s="13">
        <v>5.9</v>
      </c>
      <c r="AF13" s="13">
        <v>6.2</v>
      </c>
      <c r="AG13" s="13">
        <v>6.7</v>
      </c>
      <c r="AH13" s="13">
        <v>3.8</v>
      </c>
      <c r="AI13" s="13">
        <v>5.6</v>
      </c>
      <c r="AJ13" s="13">
        <v>6.4</v>
      </c>
      <c r="AK13" s="13">
        <v>6.5</v>
      </c>
      <c r="AL13" s="13">
        <v>6.2</v>
      </c>
      <c r="AM13" s="13">
        <v>4</v>
      </c>
      <c r="AN13" s="13">
        <v>3.9</v>
      </c>
      <c r="AO13" s="13">
        <v>5.6</v>
      </c>
      <c r="AP13" s="13">
        <v>6.7</v>
      </c>
      <c r="AQ13" s="13">
        <v>5.2</v>
      </c>
      <c r="AR13" s="13">
        <v>5.7</v>
      </c>
      <c r="AS13" s="13">
        <v>6.5</v>
      </c>
      <c r="AT13" s="13">
        <v>6.8</v>
      </c>
      <c r="AU13" s="13">
        <v>6.9</v>
      </c>
      <c r="AV13" s="13">
        <v>6.7</v>
      </c>
      <c r="AW13" s="13">
        <v>6.3</v>
      </c>
      <c r="AX13" s="13">
        <v>5.8</v>
      </c>
      <c r="AY13" s="13">
        <v>5.9</v>
      </c>
      <c r="AZ13" s="13">
        <v>6.8</v>
      </c>
      <c r="BA13" s="13">
        <v>6</v>
      </c>
      <c r="BB13" s="13">
        <v>5.8</v>
      </c>
      <c r="BC13" s="13">
        <v>5.0999999999999996</v>
      </c>
      <c r="BD13" s="13">
        <v>4.5999999999999996</v>
      </c>
      <c r="BE13" s="13">
        <v>4.5</v>
      </c>
      <c r="BF13" s="13">
        <v>4.5</v>
      </c>
      <c r="BG13" s="13">
        <v>4.5</v>
      </c>
      <c r="BH13" s="13">
        <v>4.5</v>
      </c>
      <c r="BI13" s="13">
        <v>4.5999999999999996</v>
      </c>
    </row>
    <row r="14" spans="1:61" ht="15" customHeight="1" x14ac:dyDescent="0.35">
      <c r="A14" s="11" t="s">
        <v>308</v>
      </c>
      <c r="B14" s="13">
        <v>16.399999999999999</v>
      </c>
      <c r="C14" s="13">
        <v>12</v>
      </c>
      <c r="D14" s="13">
        <v>12.8</v>
      </c>
      <c r="E14" s="13">
        <v>11.8</v>
      </c>
      <c r="F14" s="13">
        <v>12.2</v>
      </c>
      <c r="G14" s="13">
        <v>13.8</v>
      </c>
      <c r="H14" s="13">
        <v>12.4</v>
      </c>
      <c r="I14" s="13">
        <v>11.1</v>
      </c>
      <c r="J14" s="13">
        <v>10.9</v>
      </c>
      <c r="K14" s="13">
        <v>11.6</v>
      </c>
      <c r="L14" s="13">
        <v>10.9</v>
      </c>
      <c r="M14" s="13">
        <v>12</v>
      </c>
      <c r="N14" s="13">
        <v>13.2</v>
      </c>
      <c r="O14" s="13">
        <v>11.2</v>
      </c>
      <c r="P14" s="13">
        <v>11</v>
      </c>
      <c r="Q14" s="13">
        <v>10.7</v>
      </c>
      <c r="R14" s="13">
        <v>12.2</v>
      </c>
      <c r="S14" s="13">
        <v>12.3</v>
      </c>
      <c r="T14" s="13">
        <v>12</v>
      </c>
      <c r="U14" s="13">
        <v>13.2</v>
      </c>
      <c r="V14" s="13">
        <v>16.2</v>
      </c>
      <c r="W14" s="13">
        <v>12.6</v>
      </c>
      <c r="X14" s="13">
        <v>14.5</v>
      </c>
      <c r="Y14" s="13">
        <v>12</v>
      </c>
      <c r="Z14" s="13">
        <v>12.5</v>
      </c>
      <c r="AA14" s="13">
        <v>12.6</v>
      </c>
      <c r="AB14" s="13">
        <v>10.3</v>
      </c>
      <c r="AC14" s="13">
        <v>8.9</v>
      </c>
      <c r="AD14" s="13">
        <v>8.8000000000000007</v>
      </c>
      <c r="AE14" s="13">
        <v>6.9</v>
      </c>
      <c r="AF14" s="13">
        <v>4.7</v>
      </c>
      <c r="AG14" s="13">
        <v>4.0999999999999996</v>
      </c>
      <c r="AH14" s="13">
        <v>5.0999999999999996</v>
      </c>
      <c r="AI14" s="13">
        <v>5.0999999999999996</v>
      </c>
      <c r="AJ14" s="13">
        <v>4.8</v>
      </c>
      <c r="AK14" s="13">
        <v>4.5</v>
      </c>
      <c r="AL14" s="13">
        <v>2.9</v>
      </c>
      <c r="AM14" s="13">
        <v>2.2999999999999998</v>
      </c>
      <c r="AN14" s="13">
        <v>2.2999999999999998</v>
      </c>
      <c r="AO14" s="13">
        <v>4.2</v>
      </c>
      <c r="AP14" s="13">
        <v>8</v>
      </c>
      <c r="AQ14" s="13">
        <v>6.3</v>
      </c>
      <c r="AR14" s="13">
        <v>7.2</v>
      </c>
      <c r="AS14" s="13">
        <v>9</v>
      </c>
      <c r="AT14" s="13">
        <v>9.1999999999999993</v>
      </c>
      <c r="AU14" s="13">
        <v>10.5</v>
      </c>
      <c r="AV14" s="13">
        <v>10.199999999999999</v>
      </c>
      <c r="AW14" s="13">
        <v>10.8</v>
      </c>
      <c r="AX14" s="13">
        <v>9.3000000000000007</v>
      </c>
      <c r="AY14" s="13">
        <v>9.8000000000000007</v>
      </c>
      <c r="AZ14" s="13">
        <v>12</v>
      </c>
      <c r="BA14" s="13">
        <v>18.8</v>
      </c>
      <c r="BB14" s="13">
        <v>17</v>
      </c>
      <c r="BC14" s="13">
        <v>12.7</v>
      </c>
      <c r="BD14" s="13">
        <v>11</v>
      </c>
      <c r="BE14" s="13">
        <v>12.6</v>
      </c>
      <c r="BF14" s="13">
        <v>12.6</v>
      </c>
      <c r="BG14" s="13">
        <v>13.3</v>
      </c>
      <c r="BH14" s="13">
        <v>13.7</v>
      </c>
      <c r="BI14" s="13">
        <v>13.7</v>
      </c>
    </row>
    <row r="15" spans="1:61" ht="15" customHeight="1" x14ac:dyDescent="0.35">
      <c r="A15" s="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row>
    <row r="16" spans="1:61" ht="15" customHeight="1" x14ac:dyDescent="0.35">
      <c r="A16" s="19" t="s">
        <v>195</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row>
    <row r="17" spans="1:61" ht="15" customHeight="1" x14ac:dyDescent="0.35">
      <c r="A17" s="23" t="s">
        <v>356</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row>
    <row r="18" spans="1:61" ht="15" customHeight="1" x14ac:dyDescent="0.35">
      <c r="A18" s="11" t="s">
        <v>251</v>
      </c>
      <c r="B18" s="13">
        <v>4.7</v>
      </c>
      <c r="C18" s="13">
        <v>5.2</v>
      </c>
      <c r="D18" s="13">
        <v>9.5</v>
      </c>
      <c r="E18" s="13">
        <v>1.5</v>
      </c>
      <c r="F18" s="13">
        <v>-11.6</v>
      </c>
      <c r="G18" s="13">
        <v>-7.1</v>
      </c>
      <c r="H18" s="13">
        <v>-0.6</v>
      </c>
      <c r="I18" s="13">
        <v>18.2</v>
      </c>
      <c r="J18" s="13">
        <v>1.9</v>
      </c>
      <c r="K18" s="13">
        <v>-5.8</v>
      </c>
      <c r="L18" s="13">
        <v>2.6</v>
      </c>
      <c r="M18" s="13">
        <v>-10.5</v>
      </c>
      <c r="N18" s="13">
        <v>-4.2</v>
      </c>
      <c r="O18" s="13">
        <v>-1.5</v>
      </c>
      <c r="P18" s="13">
        <v>3.2</v>
      </c>
      <c r="Q18" s="13">
        <v>-0.8</v>
      </c>
      <c r="R18" s="13">
        <v>5</v>
      </c>
      <c r="S18" s="13">
        <v>-0.2</v>
      </c>
      <c r="T18" s="13">
        <v>11.1</v>
      </c>
      <c r="U18" s="13">
        <v>0.8</v>
      </c>
      <c r="V18" s="13">
        <v>-2.1</v>
      </c>
      <c r="W18" s="13">
        <v>-4</v>
      </c>
      <c r="X18" s="13">
        <v>6.9</v>
      </c>
      <c r="Y18" s="13">
        <v>1.5</v>
      </c>
      <c r="Z18" s="13">
        <v>6</v>
      </c>
      <c r="AA18" s="13">
        <v>0.4</v>
      </c>
      <c r="AB18" s="13"/>
      <c r="AC18" s="13">
        <v>4.2</v>
      </c>
      <c r="AD18" s="13">
        <v>5.9</v>
      </c>
      <c r="AE18" s="13">
        <v>1.3</v>
      </c>
      <c r="AF18" s="13">
        <v>2.8</v>
      </c>
      <c r="AG18" s="13">
        <v>1.4</v>
      </c>
      <c r="AH18" s="13">
        <v>3</v>
      </c>
      <c r="AI18" s="13">
        <v>-5.7</v>
      </c>
      <c r="AJ18" s="13">
        <v>-4</v>
      </c>
      <c r="AK18" s="13">
        <v>4.5999999999999996</v>
      </c>
      <c r="AL18" s="13">
        <v>5.7</v>
      </c>
      <c r="AM18" s="13">
        <v>5.9</v>
      </c>
      <c r="AN18" s="13">
        <v>5.0999999999999996</v>
      </c>
      <c r="AO18" s="13">
        <v>0.8</v>
      </c>
      <c r="AP18" s="13">
        <v>-14.7</v>
      </c>
      <c r="AQ18" s="13">
        <v>-16</v>
      </c>
      <c r="AR18" s="13">
        <v>-3.6</v>
      </c>
      <c r="AS18" s="13">
        <v>-12.9</v>
      </c>
      <c r="AT18" s="13">
        <v>-12.2</v>
      </c>
      <c r="AU18" s="13">
        <v>6.1</v>
      </c>
      <c r="AV18" s="13">
        <v>20.100000000000001</v>
      </c>
      <c r="AW18" s="13">
        <v>21.7</v>
      </c>
      <c r="AX18" s="13">
        <v>12.3</v>
      </c>
      <c r="AY18" s="13">
        <v>9.3000000000000007</v>
      </c>
      <c r="AZ18" s="13">
        <v>3.4</v>
      </c>
      <c r="BA18" s="13">
        <v>-0.6</v>
      </c>
      <c r="BB18" s="13">
        <v>5.7</v>
      </c>
      <c r="BC18" s="13">
        <v>1</v>
      </c>
      <c r="BD18" s="13">
        <v>-1.3</v>
      </c>
      <c r="BE18" s="13">
        <v>-0.7</v>
      </c>
      <c r="BF18" s="13">
        <v>1.3</v>
      </c>
      <c r="BG18" s="13">
        <v>1.4</v>
      </c>
      <c r="BH18" s="13">
        <v>1.2</v>
      </c>
      <c r="BI18" s="13">
        <v>1.1000000000000001</v>
      </c>
    </row>
    <row r="19" spans="1:61" ht="15" customHeight="1" x14ac:dyDescent="0.35">
      <c r="A19" s="11" t="s">
        <v>357</v>
      </c>
      <c r="B19" s="13">
        <v>14.1</v>
      </c>
      <c r="C19" s="13">
        <v>1</v>
      </c>
      <c r="D19" s="13">
        <v>-7.8</v>
      </c>
      <c r="E19" s="13">
        <v>2.2000000000000002</v>
      </c>
      <c r="F19" s="13">
        <v>-3.3</v>
      </c>
      <c r="G19" s="13">
        <v>-3.9</v>
      </c>
      <c r="H19" s="13">
        <v>0.6</v>
      </c>
      <c r="I19" s="13">
        <v>6.6</v>
      </c>
      <c r="J19" s="13">
        <v>2.2999999999999998</v>
      </c>
      <c r="K19" s="13">
        <v>-0.6</v>
      </c>
      <c r="L19" s="13">
        <v>2.9</v>
      </c>
      <c r="M19" s="13">
        <v>-9.6</v>
      </c>
      <c r="N19" s="13">
        <v>-1</v>
      </c>
      <c r="O19" s="13">
        <v>6.6</v>
      </c>
      <c r="P19" s="13">
        <v>8.4</v>
      </c>
      <c r="Q19" s="13">
        <v>13.2</v>
      </c>
      <c r="R19" s="13">
        <v>10.8</v>
      </c>
      <c r="S19" s="13">
        <v>2.4</v>
      </c>
      <c r="T19" s="13">
        <v>3.4</v>
      </c>
      <c r="U19" s="13">
        <v>10</v>
      </c>
      <c r="V19" s="13">
        <v>3.8</v>
      </c>
      <c r="W19" s="13">
        <v>2.7</v>
      </c>
      <c r="X19" s="13">
        <v>-2.2999999999999998</v>
      </c>
      <c r="Y19" s="13">
        <v>-2.1</v>
      </c>
      <c r="Z19" s="13">
        <v>-0.2</v>
      </c>
      <c r="AA19" s="13">
        <v>6.4</v>
      </c>
      <c r="AB19" s="13"/>
      <c r="AC19" s="13">
        <v>7.5</v>
      </c>
      <c r="AD19" s="13">
        <v>8.4</v>
      </c>
      <c r="AE19" s="13">
        <v>10.1</v>
      </c>
      <c r="AF19" s="13">
        <v>12.4</v>
      </c>
      <c r="AG19" s="13">
        <v>2.2999999999999998</v>
      </c>
      <c r="AH19" s="13">
        <v>-0.9</v>
      </c>
      <c r="AI19" s="13">
        <v>-7.3</v>
      </c>
      <c r="AJ19" s="13">
        <v>-1.9</v>
      </c>
      <c r="AK19" s="13">
        <v>0.1</v>
      </c>
      <c r="AL19" s="13">
        <v>3.9</v>
      </c>
      <c r="AM19" s="13">
        <v>7.1</v>
      </c>
      <c r="AN19" s="13">
        <v>25.2</v>
      </c>
      <c r="AO19" s="13">
        <v>-6.8</v>
      </c>
      <c r="AP19" s="13">
        <v>-9.6999999999999993</v>
      </c>
      <c r="AQ19" s="13">
        <v>-3.3</v>
      </c>
      <c r="AR19" s="13">
        <v>10.9</v>
      </c>
      <c r="AS19" s="13">
        <v>-3.4</v>
      </c>
      <c r="AT19" s="13">
        <v>2.2000000000000002</v>
      </c>
      <c r="AU19" s="13">
        <v>-4.3</v>
      </c>
      <c r="AV19" s="13">
        <v>39.200000000000003</v>
      </c>
      <c r="AW19" s="13">
        <v>-15.9</v>
      </c>
      <c r="AX19" s="13">
        <v>2.2000000000000002</v>
      </c>
      <c r="AY19" s="13">
        <v>2</v>
      </c>
      <c r="AZ19" s="13">
        <v>8.5</v>
      </c>
      <c r="BA19" s="13">
        <v>-5.3</v>
      </c>
      <c r="BB19" s="13">
        <v>2.9</v>
      </c>
      <c r="BC19" s="13">
        <v>4</v>
      </c>
      <c r="BD19" s="13">
        <v>3.4</v>
      </c>
      <c r="BE19" s="13">
        <v>-5.3</v>
      </c>
      <c r="BF19" s="13">
        <v>2.2999999999999998</v>
      </c>
      <c r="BG19" s="13">
        <v>-0.2</v>
      </c>
      <c r="BH19" s="13">
        <v>0.3</v>
      </c>
      <c r="BI19" s="13">
        <v>1</v>
      </c>
    </row>
    <row r="20" spans="1:61" ht="15" customHeight="1" x14ac:dyDescent="0.3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row>
    <row r="21" spans="1:61" ht="15" customHeight="1" x14ac:dyDescent="0.35">
      <c r="A21" s="19" t="s">
        <v>358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row>
    <row r="22" spans="1:61" ht="15" customHeight="1" x14ac:dyDescent="0.35">
      <c r="A22" s="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row>
    <row r="23" spans="1:61" ht="15" customHeight="1" x14ac:dyDescent="0.35">
      <c r="A23" s="11" t="s">
        <v>359</v>
      </c>
      <c r="B23" s="13">
        <v>29.5</v>
      </c>
      <c r="C23" s="13">
        <v>29</v>
      </c>
      <c r="D23" s="13">
        <v>27.3</v>
      </c>
      <c r="E23" s="13">
        <v>26.3</v>
      </c>
      <c r="F23" s="13">
        <v>24.2</v>
      </c>
      <c r="G23" s="13">
        <v>23.4</v>
      </c>
      <c r="H23" s="13">
        <v>22.5</v>
      </c>
      <c r="I23" s="13">
        <v>24.7</v>
      </c>
      <c r="J23" s="13">
        <v>24.9</v>
      </c>
      <c r="K23" s="13">
        <v>24.1</v>
      </c>
      <c r="L23" s="13">
        <v>24.6</v>
      </c>
      <c r="M23" s="13">
        <v>22.2</v>
      </c>
      <c r="N23" s="13">
        <v>21.8</v>
      </c>
      <c r="O23" s="13">
        <v>22</v>
      </c>
      <c r="P23" s="13">
        <v>22.2</v>
      </c>
      <c r="Q23" s="13">
        <v>23.2</v>
      </c>
      <c r="R23" s="13">
        <v>24.3</v>
      </c>
      <c r="S23" s="13">
        <v>24.7</v>
      </c>
      <c r="T23" s="13">
        <v>25.1</v>
      </c>
      <c r="U23" s="13">
        <v>25.6</v>
      </c>
      <c r="V23" s="13">
        <v>25.1</v>
      </c>
      <c r="W23" s="13">
        <v>24.2</v>
      </c>
      <c r="X23" s="13">
        <v>23.7</v>
      </c>
      <c r="Y23" s="13">
        <v>23.1</v>
      </c>
      <c r="Z23" s="13">
        <v>22.5</v>
      </c>
      <c r="AA23" s="13">
        <v>22.7</v>
      </c>
      <c r="AB23" s="13">
        <v>22.1</v>
      </c>
      <c r="AC23" s="13">
        <v>22.7</v>
      </c>
      <c r="AD23" s="13">
        <v>23.1</v>
      </c>
      <c r="AE23" s="13">
        <v>23.3</v>
      </c>
      <c r="AF23" s="13">
        <v>24.6</v>
      </c>
      <c r="AG23" s="13">
        <v>24</v>
      </c>
      <c r="AH23" s="13">
        <v>23.6</v>
      </c>
      <c r="AI23" s="13">
        <v>22</v>
      </c>
      <c r="AJ23" s="13">
        <v>21.2</v>
      </c>
      <c r="AK23" s="13">
        <v>21.2</v>
      </c>
      <c r="AL23" s="13">
        <v>21.3</v>
      </c>
      <c r="AM23" s="13">
        <v>21.9</v>
      </c>
      <c r="AN23" s="13">
        <v>24.7</v>
      </c>
      <c r="AO23" s="13">
        <v>23</v>
      </c>
      <c r="AP23" s="13">
        <v>21.8</v>
      </c>
      <c r="AQ23" s="13">
        <v>19.899999999999999</v>
      </c>
      <c r="AR23" s="13">
        <v>20.6</v>
      </c>
      <c r="AS23" s="13">
        <v>19.100000000000001</v>
      </c>
      <c r="AT23" s="13">
        <v>18.8</v>
      </c>
      <c r="AU23" s="13">
        <v>18.100000000000001</v>
      </c>
      <c r="AV23" s="13">
        <v>23.7</v>
      </c>
      <c r="AW23" s="13">
        <v>21.3</v>
      </c>
      <c r="AX23" s="13">
        <v>21.4</v>
      </c>
      <c r="AY23" s="13">
        <v>21.8</v>
      </c>
      <c r="AZ23" s="13">
        <v>23</v>
      </c>
      <c r="BA23" s="13">
        <v>23.5</v>
      </c>
      <c r="BB23" s="13">
        <v>22.9</v>
      </c>
      <c r="BC23" s="13">
        <v>22.6</v>
      </c>
      <c r="BD23" s="13">
        <v>22.1</v>
      </c>
      <c r="BE23" s="13">
        <v>20.8</v>
      </c>
      <c r="BF23" s="13">
        <v>21</v>
      </c>
      <c r="BG23" s="13">
        <v>20.8</v>
      </c>
      <c r="BH23" s="13">
        <v>20.7</v>
      </c>
      <c r="BI23" s="13">
        <v>20.5</v>
      </c>
    </row>
    <row r="24" spans="1:61" ht="15" customHeight="1" x14ac:dyDescent="0.35">
      <c r="A24" s="42"/>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row>
    <row r="25" spans="1:61" x14ac:dyDescent="0.25">
      <c r="A25" s="26" t="s">
        <v>360</v>
      </c>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row>
    <row r="26" spans="1:61" x14ac:dyDescent="0.25">
      <c r="A26" s="10" t="s">
        <v>361</v>
      </c>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row>
    <row r="27" spans="1:61" ht="15" customHeight="1" x14ac:dyDescent="0.35">
      <c r="A27" s="10" t="s">
        <v>362</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row>
    <row r="28" spans="1:61" x14ac:dyDescent="0.25">
      <c r="A28" s="10" t="s">
        <v>363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row>
    <row r="29" spans="1:61" ht="15" customHeight="1" x14ac:dyDescent="0.35">
      <c r="A29" s="2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row>
    <row r="30" spans="1:61" ht="15" customHeight="1" x14ac:dyDescent="0.35">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row>
  </sheetData>
  <hyperlinks>
    <hyperlink ref="A1" location="inhoudsopgave!A1" display="naar inhoudsopgave" xr:uid="{00000000-0004-0000-1100-000000000000}"/>
  </hyperlink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I53"/>
  <sheetViews>
    <sheetView workbookViewId="0"/>
  </sheetViews>
  <sheetFormatPr defaultColWidth="11.453125" defaultRowHeight="12.5" x14ac:dyDescent="0.25"/>
  <cols>
    <col min="1" max="1" width="51.7265625" customWidth="1"/>
    <col min="2" max="26" width="8" customWidth="1"/>
    <col min="27" max="28" width="11.54296875" customWidth="1"/>
    <col min="29" max="61" width="8" customWidth="1"/>
  </cols>
  <sheetData>
    <row r="1" spans="1:61" ht="15" customHeight="1" x14ac:dyDescent="0.35">
      <c r="A1" s="4" t="s">
        <v>100</v>
      </c>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61" ht="36.75" customHeight="1" x14ac:dyDescent="0.35">
      <c r="A2" s="17" t="s">
        <v>364</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19" t="s">
        <v>195</v>
      </c>
      <c r="B4" s="3"/>
      <c r="C4" s="3"/>
      <c r="D4" s="3"/>
      <c r="E4" s="3"/>
      <c r="F4" s="3"/>
      <c r="G4" s="3"/>
      <c r="H4" s="3"/>
      <c r="I4" s="3"/>
      <c r="J4" s="3"/>
      <c r="K4" s="3"/>
      <c r="L4" s="3"/>
      <c r="M4" s="3"/>
      <c r="N4" s="3"/>
      <c r="O4" s="3"/>
      <c r="P4" s="3"/>
      <c r="Q4" s="3"/>
      <c r="R4" s="3"/>
      <c r="S4" s="3"/>
      <c r="T4" s="3"/>
      <c r="U4" s="3"/>
      <c r="V4" s="3"/>
      <c r="W4" s="3"/>
      <c r="X4" s="3"/>
      <c r="Y4" s="3"/>
      <c r="Z4" s="3"/>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23" t="s">
        <v>365</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35">
      <c r="A6" s="11" t="s">
        <v>366</v>
      </c>
      <c r="B6" s="13">
        <v>14</v>
      </c>
      <c r="C6" s="13">
        <v>4.2</v>
      </c>
      <c r="D6" s="13">
        <v>2.6</v>
      </c>
      <c r="E6" s="13">
        <v>8.8000000000000007</v>
      </c>
      <c r="F6" s="13">
        <v>0.5</v>
      </c>
      <c r="G6" s="13">
        <v>-3.3</v>
      </c>
      <c r="H6" s="13">
        <v>8.9</v>
      </c>
      <c r="I6" s="13">
        <v>2.5</v>
      </c>
      <c r="J6" s="13">
        <v>3.5</v>
      </c>
      <c r="K6" s="13">
        <v>6.8</v>
      </c>
      <c r="L6" s="13">
        <v>2.5</v>
      </c>
      <c r="M6" s="13">
        <v>-2.7</v>
      </c>
      <c r="N6" s="13">
        <v>-0.7</v>
      </c>
      <c r="O6" s="13">
        <v>3.9</v>
      </c>
      <c r="P6" s="13">
        <v>6.7</v>
      </c>
      <c r="Q6" s="13">
        <v>5.3</v>
      </c>
      <c r="R6" s="13">
        <v>3.8</v>
      </c>
      <c r="S6" s="13">
        <v>3.1</v>
      </c>
      <c r="T6" s="13">
        <v>6.9</v>
      </c>
      <c r="U6" s="13">
        <v>9</v>
      </c>
      <c r="V6" s="13">
        <v>4.0999999999999996</v>
      </c>
      <c r="W6" s="13">
        <v>7.1</v>
      </c>
      <c r="X6" s="13">
        <v>2.9</v>
      </c>
      <c r="Y6" s="13">
        <v>1.2</v>
      </c>
      <c r="Z6" s="13">
        <v>9.4</v>
      </c>
      <c r="AA6" s="13">
        <v>10.5</v>
      </c>
      <c r="AB6" s="13"/>
      <c r="AC6" s="13">
        <v>5.3</v>
      </c>
      <c r="AD6" s="13">
        <v>10.9</v>
      </c>
      <c r="AE6" s="13">
        <v>8.3000000000000007</v>
      </c>
      <c r="AF6" s="13">
        <v>9.8000000000000007</v>
      </c>
      <c r="AG6" s="13">
        <v>11.3</v>
      </c>
      <c r="AH6" s="13">
        <v>2.5</v>
      </c>
      <c r="AI6" s="13">
        <v>0.3</v>
      </c>
      <c r="AJ6" s="13">
        <v>2</v>
      </c>
      <c r="AK6" s="13">
        <v>6.4</v>
      </c>
      <c r="AL6" s="13">
        <v>5.4</v>
      </c>
      <c r="AM6" s="13">
        <v>7.7</v>
      </c>
      <c r="AN6" s="13">
        <v>7.8</v>
      </c>
      <c r="AO6" s="13">
        <v>-0.7</v>
      </c>
      <c r="AP6" s="13">
        <v>-7.8</v>
      </c>
      <c r="AQ6" s="13">
        <v>8.5</v>
      </c>
      <c r="AR6" s="13">
        <v>3.9</v>
      </c>
      <c r="AS6" s="13">
        <v>2.2000000000000002</v>
      </c>
      <c r="AT6" s="13">
        <v>2.2000000000000002</v>
      </c>
      <c r="AU6" s="13">
        <v>3.3</v>
      </c>
      <c r="AV6" s="13">
        <v>14.5</v>
      </c>
      <c r="AW6" s="13">
        <v>-2</v>
      </c>
      <c r="AX6" s="13">
        <v>6.2</v>
      </c>
      <c r="AY6" s="13">
        <v>4.7</v>
      </c>
      <c r="AZ6" s="13">
        <v>3.2</v>
      </c>
      <c r="BA6" s="13">
        <v>-4.8</v>
      </c>
      <c r="BB6" s="13">
        <v>6.2</v>
      </c>
      <c r="BC6" s="13">
        <v>3.8</v>
      </c>
      <c r="BD6" s="13">
        <v>-0.7</v>
      </c>
      <c r="BE6" s="13">
        <v>1.1000000000000001</v>
      </c>
      <c r="BF6" s="13">
        <v>3</v>
      </c>
      <c r="BG6" s="13">
        <v>2.6</v>
      </c>
      <c r="BH6" s="13">
        <v>2.9</v>
      </c>
      <c r="BI6" s="13">
        <v>3.1</v>
      </c>
    </row>
    <row r="7" spans="1:61" ht="15" customHeight="1" x14ac:dyDescent="0.35">
      <c r="A7" s="3" t="s">
        <v>14</v>
      </c>
      <c r="B7" s="13">
        <v>12.7</v>
      </c>
      <c r="C7" s="13">
        <v>5.0999999999999996</v>
      </c>
      <c r="D7" s="13">
        <v>1.1000000000000001</v>
      </c>
      <c r="E7" s="13">
        <v>11.2</v>
      </c>
      <c r="F7" s="13">
        <v>3.5</v>
      </c>
      <c r="G7" s="13">
        <v>-2.4</v>
      </c>
      <c r="H7" s="13">
        <v>7.9</v>
      </c>
      <c r="I7" s="13">
        <v>5.3</v>
      </c>
      <c r="J7" s="13">
        <v>5.3</v>
      </c>
      <c r="K7" s="13">
        <v>8</v>
      </c>
      <c r="L7" s="13">
        <v>5.9</v>
      </c>
      <c r="M7" s="13">
        <v>-0.7</v>
      </c>
      <c r="N7" s="13">
        <v>0.3</v>
      </c>
      <c r="O7" s="13">
        <v>3.1</v>
      </c>
      <c r="P7" s="13">
        <v>3.1</v>
      </c>
      <c r="Q7" s="13">
        <v>6.7</v>
      </c>
      <c r="R7" s="13">
        <v>-3</v>
      </c>
      <c r="S7" s="13">
        <v>2.6</v>
      </c>
      <c r="T7" s="13">
        <v>3.4</v>
      </c>
      <c r="U7" s="13">
        <v>10.1</v>
      </c>
      <c r="V7" s="13">
        <v>4</v>
      </c>
      <c r="W7" s="13">
        <v>6</v>
      </c>
      <c r="X7" s="13">
        <v>2.2000000000000002</v>
      </c>
      <c r="Y7" s="13">
        <v>-2</v>
      </c>
      <c r="Z7" s="13">
        <v>5.8</v>
      </c>
      <c r="AA7" s="13">
        <v>6.7</v>
      </c>
      <c r="AB7" s="13"/>
      <c r="AC7" s="13">
        <v>6</v>
      </c>
      <c r="AD7" s="13">
        <v>9.8000000000000007</v>
      </c>
      <c r="AE7" s="13">
        <v>7.9</v>
      </c>
      <c r="AF7" s="13">
        <v>8.6999999999999993</v>
      </c>
      <c r="AG7" s="13">
        <v>5.7</v>
      </c>
      <c r="AH7" s="13">
        <v>2.5</v>
      </c>
      <c r="AI7" s="13">
        <v>1.1000000000000001</v>
      </c>
      <c r="AJ7" s="13">
        <v>-0.4</v>
      </c>
      <c r="AK7" s="13">
        <v>1.1000000000000001</v>
      </c>
      <c r="AL7" s="13">
        <v>3.5</v>
      </c>
      <c r="AM7" s="13">
        <v>4.9000000000000004</v>
      </c>
      <c r="AN7" s="13">
        <v>9.5</v>
      </c>
      <c r="AO7" s="13">
        <v>-3.4</v>
      </c>
      <c r="AP7" s="13">
        <v>-6.2</v>
      </c>
      <c r="AQ7" s="13">
        <v>6.1</v>
      </c>
      <c r="AR7" s="13">
        <v>4.7</v>
      </c>
      <c r="AS7" s="13">
        <v>-0.5</v>
      </c>
      <c r="AT7" s="13">
        <v>3.9</v>
      </c>
      <c r="AU7" s="13">
        <v>4.7</v>
      </c>
      <c r="AV7" s="13">
        <v>20.2</v>
      </c>
      <c r="AW7" s="13">
        <v>-6.5</v>
      </c>
      <c r="AX7" s="13">
        <v>6.2</v>
      </c>
      <c r="AY7" s="13">
        <v>5.7</v>
      </c>
      <c r="AZ7" s="13">
        <v>1.2</v>
      </c>
      <c r="BA7" s="13">
        <v>-6.4</v>
      </c>
      <c r="BB7" s="13">
        <v>1.9</v>
      </c>
      <c r="BC7" s="13">
        <v>3.9</v>
      </c>
      <c r="BD7" s="13">
        <v>-0.7</v>
      </c>
      <c r="BE7" s="13">
        <v>1.1000000000000001</v>
      </c>
      <c r="BF7" s="13">
        <v>3.1</v>
      </c>
      <c r="BG7" s="13">
        <v>2.9</v>
      </c>
      <c r="BH7" s="13">
        <v>3.4</v>
      </c>
      <c r="BI7" s="13">
        <v>3.9</v>
      </c>
    </row>
    <row r="8" spans="1:61" ht="15" customHeight="1" x14ac:dyDescent="0.35">
      <c r="A8" s="11" t="s">
        <v>15</v>
      </c>
      <c r="B8" s="13">
        <v>19</v>
      </c>
      <c r="C8" s="13">
        <v>-6.2</v>
      </c>
      <c r="D8" s="13">
        <v>6.1</v>
      </c>
      <c r="E8" s="13">
        <v>-8.1</v>
      </c>
      <c r="F8" s="13">
        <v>-19.8</v>
      </c>
      <c r="G8" s="13">
        <v>-8.5</v>
      </c>
      <c r="H8" s="13">
        <v>8.4</v>
      </c>
      <c r="I8" s="13">
        <v>-7.9</v>
      </c>
      <c r="J8" s="13">
        <v>-5.2</v>
      </c>
      <c r="K8" s="13">
        <v>1.9</v>
      </c>
      <c r="L8" s="13">
        <v>-13.1</v>
      </c>
      <c r="M8" s="13">
        <v>-21.4</v>
      </c>
      <c r="N8" s="13">
        <v>-2.8</v>
      </c>
      <c r="O8" s="13">
        <v>8.6999999999999993</v>
      </c>
      <c r="P8" s="13">
        <v>9</v>
      </c>
      <c r="Q8" s="13">
        <v>-8</v>
      </c>
      <c r="R8" s="13">
        <v>30.7</v>
      </c>
      <c r="S8" s="13">
        <v>2.9</v>
      </c>
      <c r="T8" s="13">
        <v>2.8</v>
      </c>
      <c r="U8" s="13">
        <v>0.5</v>
      </c>
      <c r="V8" s="13">
        <v>-3.7</v>
      </c>
      <c r="W8" s="13">
        <v>3.9</v>
      </c>
      <c r="X8" s="13">
        <v>3.4</v>
      </c>
      <c r="Y8" s="13">
        <v>2.5</v>
      </c>
      <c r="Z8" s="13">
        <v>8.1999999999999993</v>
      </c>
      <c r="AA8" s="13">
        <v>13.8</v>
      </c>
      <c r="AB8" s="13"/>
      <c r="AC8" s="13">
        <v>1</v>
      </c>
      <c r="AD8" s="13">
        <v>0.9</v>
      </c>
      <c r="AE8" s="13">
        <v>-1.7</v>
      </c>
      <c r="AF8" s="13">
        <v>-2.2999999999999998</v>
      </c>
      <c r="AG8" s="13">
        <v>3.7</v>
      </c>
      <c r="AH8" s="13">
        <v>-1.2</v>
      </c>
      <c r="AI8" s="13">
        <v>3.9</v>
      </c>
      <c r="AJ8" s="13">
        <v>-1.7</v>
      </c>
      <c r="AK8" s="13">
        <v>15.5</v>
      </c>
      <c r="AL8" s="13">
        <v>1.6</v>
      </c>
      <c r="AM8" s="13">
        <v>4.3</v>
      </c>
      <c r="AN8" s="13">
        <v>2</v>
      </c>
      <c r="AO8" s="13">
        <v>-1.2</v>
      </c>
      <c r="AP8" s="13">
        <v>-3.1</v>
      </c>
      <c r="AQ8" s="13">
        <v>7.6</v>
      </c>
      <c r="AR8" s="13">
        <v>3.5</v>
      </c>
      <c r="AS8" s="13">
        <v>10.3</v>
      </c>
      <c r="AT8" s="13">
        <v>0.2</v>
      </c>
      <c r="AU8" s="13">
        <v>-1.5</v>
      </c>
      <c r="AV8" s="13">
        <v>9.8000000000000007</v>
      </c>
      <c r="AW8" s="13">
        <v>3.4</v>
      </c>
      <c r="AX8" s="13">
        <v>-0.3</v>
      </c>
      <c r="AY8" s="13">
        <v>-0.8</v>
      </c>
      <c r="AZ8" s="13">
        <v>3.5</v>
      </c>
      <c r="BA8" s="13">
        <v>-8.1999999999999993</v>
      </c>
      <c r="BB8" s="13">
        <v>5.5</v>
      </c>
      <c r="BC8" s="13">
        <v>2.4</v>
      </c>
      <c r="BD8" s="13">
        <v>0.8</v>
      </c>
      <c r="BE8" s="13">
        <v>0.4</v>
      </c>
      <c r="BF8" s="13">
        <v>3</v>
      </c>
      <c r="BG8" s="13">
        <v>2.2999999999999998</v>
      </c>
      <c r="BH8" s="13">
        <v>2.2000000000000002</v>
      </c>
      <c r="BI8" s="13">
        <v>2.1</v>
      </c>
    </row>
    <row r="9" spans="1:61" ht="15" customHeight="1" x14ac:dyDescent="0.35">
      <c r="A9" s="11" t="s">
        <v>13</v>
      </c>
      <c r="B9" s="13">
        <v>18.100000000000001</v>
      </c>
      <c r="C9" s="13">
        <v>9</v>
      </c>
      <c r="D9" s="13">
        <v>8.1999999999999993</v>
      </c>
      <c r="E9" s="13">
        <v>9.8000000000000007</v>
      </c>
      <c r="F9" s="13">
        <v>2</v>
      </c>
      <c r="G9" s="13">
        <v>-1.4</v>
      </c>
      <c r="H9" s="13">
        <v>14</v>
      </c>
      <c r="I9" s="13">
        <v>1.5</v>
      </c>
      <c r="J9" s="13">
        <v>3.8</v>
      </c>
      <c r="K9" s="13">
        <v>5.8</v>
      </c>
      <c r="L9" s="13">
        <v>2.4</v>
      </c>
      <c r="M9" s="13">
        <v>10</v>
      </c>
      <c r="N9" s="13">
        <v>-2.8</v>
      </c>
      <c r="O9" s="13">
        <v>2.6</v>
      </c>
      <c r="P9" s="13">
        <v>21.7</v>
      </c>
      <c r="Q9" s="13">
        <v>13.6</v>
      </c>
      <c r="R9" s="13">
        <v>5.7</v>
      </c>
      <c r="S9" s="13">
        <v>5.2</v>
      </c>
      <c r="T9" s="13">
        <v>22.9</v>
      </c>
      <c r="U9" s="13">
        <v>9.1999999999999993</v>
      </c>
      <c r="V9" s="13">
        <v>8.1999999999999993</v>
      </c>
      <c r="W9" s="13">
        <v>12.2</v>
      </c>
      <c r="X9" s="13">
        <v>4.9000000000000004</v>
      </c>
      <c r="Y9" s="13">
        <v>10.8</v>
      </c>
      <c r="Z9" s="13">
        <v>20.5</v>
      </c>
      <c r="AA9" s="13">
        <v>19.7</v>
      </c>
      <c r="AB9" s="13"/>
      <c r="AC9" s="13">
        <v>4.5999999999999996</v>
      </c>
      <c r="AD9" s="13">
        <v>16.7</v>
      </c>
      <c r="AE9" s="13">
        <v>12.2</v>
      </c>
      <c r="AF9" s="13">
        <v>14.7</v>
      </c>
      <c r="AG9" s="13">
        <v>25.7</v>
      </c>
      <c r="AH9" s="13">
        <v>3.5</v>
      </c>
      <c r="AI9" s="13">
        <v>-2.4</v>
      </c>
      <c r="AJ9" s="13">
        <v>8.3000000000000007</v>
      </c>
      <c r="AK9" s="13">
        <v>14.9</v>
      </c>
      <c r="AL9" s="13">
        <v>10.1</v>
      </c>
      <c r="AM9" s="13">
        <v>13.8</v>
      </c>
      <c r="AN9" s="13">
        <v>7.4</v>
      </c>
      <c r="AO9" s="13">
        <v>4</v>
      </c>
      <c r="AP9" s="13">
        <v>-12.4</v>
      </c>
      <c r="AQ9" s="13">
        <v>13.1</v>
      </c>
      <c r="AR9" s="13">
        <v>2.6</v>
      </c>
      <c r="AS9" s="13">
        <v>2.2999999999999998</v>
      </c>
      <c r="AT9" s="13">
        <v>0.8</v>
      </c>
      <c r="AU9" s="13">
        <v>3.6</v>
      </c>
      <c r="AV9" s="13">
        <v>7.4</v>
      </c>
      <c r="AW9" s="13">
        <v>4.5999999999999996</v>
      </c>
      <c r="AX9" s="13">
        <v>8</v>
      </c>
      <c r="AY9" s="13">
        <v>4.8</v>
      </c>
      <c r="AZ9" s="13">
        <v>6.6</v>
      </c>
      <c r="BA9" s="13">
        <v>-1</v>
      </c>
      <c r="BB9" s="13">
        <v>12.9</v>
      </c>
      <c r="BC9" s="13">
        <v>4.2</v>
      </c>
      <c r="BD9" s="13">
        <v>-1.5</v>
      </c>
      <c r="BE9" s="13">
        <v>1.3</v>
      </c>
      <c r="BF9" s="13">
        <v>2.9</v>
      </c>
      <c r="BG9" s="13">
        <v>2.4</v>
      </c>
      <c r="BH9" s="13">
        <v>2.5</v>
      </c>
      <c r="BI9" s="13">
        <v>2.2000000000000002</v>
      </c>
    </row>
    <row r="10" spans="1:61" ht="15" customHeight="1" x14ac:dyDescent="0.35">
      <c r="A10" s="1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row>
    <row r="11" spans="1:61" ht="15" customHeight="1" x14ac:dyDescent="0.35">
      <c r="A11" s="11" t="s">
        <v>367</v>
      </c>
      <c r="B11" s="13">
        <v>13.4</v>
      </c>
      <c r="C11" s="13">
        <v>5.6</v>
      </c>
      <c r="D11" s="13">
        <v>2.1</v>
      </c>
      <c r="E11" s="13">
        <v>11</v>
      </c>
      <c r="F11" s="13">
        <v>3.3</v>
      </c>
      <c r="G11" s="13">
        <v>-2.2000000000000002</v>
      </c>
      <c r="H11" s="13">
        <v>9</v>
      </c>
      <c r="I11" s="13">
        <v>4.5999999999999996</v>
      </c>
      <c r="J11" s="13">
        <v>5.0999999999999996</v>
      </c>
      <c r="K11" s="13">
        <v>7.6</v>
      </c>
      <c r="L11" s="13">
        <v>5.3</v>
      </c>
      <c r="M11" s="13">
        <v>1</v>
      </c>
      <c r="N11" s="13">
        <v>-0.2</v>
      </c>
      <c r="O11" s="13">
        <v>3</v>
      </c>
      <c r="P11" s="13">
        <v>6.3</v>
      </c>
      <c r="Q11" s="13">
        <v>8</v>
      </c>
      <c r="R11" s="13">
        <v>-1.3</v>
      </c>
      <c r="S11" s="13">
        <v>3.2</v>
      </c>
      <c r="T11" s="13">
        <v>7.4</v>
      </c>
      <c r="U11" s="13">
        <v>9.9</v>
      </c>
      <c r="V11" s="13">
        <v>5</v>
      </c>
      <c r="W11" s="13">
        <v>7.4</v>
      </c>
      <c r="X11" s="13">
        <v>2.9</v>
      </c>
      <c r="Y11" s="13">
        <v>1.1000000000000001</v>
      </c>
      <c r="Z11" s="13">
        <v>9.5</v>
      </c>
      <c r="AA11" s="13">
        <v>10.3</v>
      </c>
      <c r="AB11" s="13"/>
      <c r="AC11" s="13">
        <v>5.6</v>
      </c>
      <c r="AD11" s="13">
        <v>11.8</v>
      </c>
      <c r="AE11" s="13">
        <v>9.1999999999999993</v>
      </c>
      <c r="AF11" s="13">
        <v>10.5</v>
      </c>
      <c r="AG11" s="13">
        <v>11.8</v>
      </c>
      <c r="AH11" s="13">
        <v>2.8</v>
      </c>
      <c r="AI11" s="13">
        <v>0</v>
      </c>
      <c r="AJ11" s="13">
        <v>2.4</v>
      </c>
      <c r="AK11" s="13">
        <v>5.6</v>
      </c>
      <c r="AL11" s="13">
        <v>5.8</v>
      </c>
      <c r="AM11" s="13">
        <v>8.1</v>
      </c>
      <c r="AN11" s="13">
        <v>8.6999999999999993</v>
      </c>
      <c r="AO11" s="13">
        <v>-0.6</v>
      </c>
      <c r="AP11" s="13">
        <v>-8.6</v>
      </c>
      <c r="AQ11" s="13">
        <v>8.6</v>
      </c>
      <c r="AR11" s="13">
        <v>3.9</v>
      </c>
      <c r="AS11" s="13">
        <v>0.6</v>
      </c>
      <c r="AT11" s="13">
        <v>2.7</v>
      </c>
      <c r="AU11" s="13">
        <v>4.3</v>
      </c>
      <c r="AV11" s="13">
        <v>15.4</v>
      </c>
      <c r="AW11" s="13">
        <v>-2.6</v>
      </c>
      <c r="AX11" s="13">
        <v>6.9</v>
      </c>
      <c r="AY11" s="13">
        <v>5.4</v>
      </c>
      <c r="AZ11" s="13">
        <v>3.2</v>
      </c>
      <c r="BA11" s="13">
        <v>-4.3</v>
      </c>
      <c r="BB11" s="13">
        <v>6.2</v>
      </c>
      <c r="BC11" s="13">
        <v>4</v>
      </c>
      <c r="BD11" s="13">
        <v>-1.1000000000000001</v>
      </c>
      <c r="BE11" s="13">
        <v>1.2</v>
      </c>
      <c r="BF11" s="13">
        <v>3</v>
      </c>
      <c r="BG11" s="13">
        <v>2.7</v>
      </c>
      <c r="BH11" s="13">
        <v>3</v>
      </c>
      <c r="BI11" s="13">
        <v>3.2</v>
      </c>
    </row>
    <row r="12" spans="1:61" ht="15" customHeight="1" x14ac:dyDescent="0.35">
      <c r="A12" s="1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row>
    <row r="13" spans="1:61" ht="15" customHeight="1" x14ac:dyDescent="0.35">
      <c r="A13" s="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row>
    <row r="14" spans="1:61" ht="15" customHeight="1" x14ac:dyDescent="0.35">
      <c r="A14" s="20" t="s">
        <v>368</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row>
    <row r="15" spans="1:61" ht="15" customHeight="1" x14ac:dyDescent="0.35">
      <c r="A15" s="11" t="s">
        <v>366</v>
      </c>
      <c r="B15" s="13">
        <v>13.1</v>
      </c>
      <c r="C15" s="13">
        <v>9.1999999999999993</v>
      </c>
      <c r="D15" s="13">
        <v>9.6999999999999993</v>
      </c>
      <c r="E15" s="13">
        <v>12</v>
      </c>
      <c r="F15" s="13">
        <v>2.7</v>
      </c>
      <c r="G15" s="13">
        <v>-3.8</v>
      </c>
      <c r="H15" s="13">
        <v>9.6999999999999993</v>
      </c>
      <c r="I15" s="13">
        <v>-1</v>
      </c>
      <c r="J15" s="13">
        <v>2.5</v>
      </c>
      <c r="K15" s="13">
        <v>8.1999999999999993</v>
      </c>
      <c r="L15" s="13">
        <v>0.9</v>
      </c>
      <c r="M15" s="13">
        <v>2.8</v>
      </c>
      <c r="N15" s="13">
        <v>-1.8</v>
      </c>
      <c r="O15" s="13">
        <v>3.3</v>
      </c>
      <c r="P15" s="13">
        <v>7.9</v>
      </c>
      <c r="Q15" s="13">
        <v>3.9</v>
      </c>
      <c r="R15" s="13">
        <v>1.6</v>
      </c>
      <c r="S15" s="13">
        <v>4.9000000000000004</v>
      </c>
      <c r="T15" s="13">
        <v>8.3000000000000007</v>
      </c>
      <c r="U15" s="13">
        <v>8.6999999999999993</v>
      </c>
      <c r="V15" s="13">
        <v>5.9</v>
      </c>
      <c r="W15" s="13">
        <v>7</v>
      </c>
      <c r="X15" s="13">
        <v>3.6</v>
      </c>
      <c r="Y15" s="13">
        <v>4.2</v>
      </c>
      <c r="Z15" s="13">
        <v>8.6999999999999993</v>
      </c>
      <c r="AA15" s="13">
        <v>9.9</v>
      </c>
      <c r="AB15" s="13"/>
      <c r="AC15" s="13">
        <v>4.0999999999999996</v>
      </c>
      <c r="AD15" s="13">
        <v>9.6999999999999993</v>
      </c>
      <c r="AE15" s="13">
        <v>6.7</v>
      </c>
      <c r="AF15" s="13">
        <v>9</v>
      </c>
      <c r="AG15" s="13">
        <v>12.4</v>
      </c>
      <c r="AH15" s="13">
        <v>1.5</v>
      </c>
      <c r="AI15" s="13">
        <v>0.6</v>
      </c>
      <c r="AJ15" s="13">
        <v>1.8</v>
      </c>
      <c r="AK15" s="13">
        <v>8.1999999999999993</v>
      </c>
      <c r="AL15" s="13">
        <v>5.8</v>
      </c>
      <c r="AM15" s="13">
        <v>7.2</v>
      </c>
      <c r="AN15" s="13">
        <v>5.4</v>
      </c>
      <c r="AO15" s="13">
        <v>1.6</v>
      </c>
      <c r="AP15" s="13">
        <v>-8.6</v>
      </c>
      <c r="AQ15" s="13">
        <v>9.6999999999999993</v>
      </c>
      <c r="AR15" s="13">
        <v>5.2</v>
      </c>
      <c r="AS15" s="13">
        <v>3.3</v>
      </c>
      <c r="AT15" s="13">
        <v>2.5</v>
      </c>
      <c r="AU15" s="13">
        <v>4.5</v>
      </c>
      <c r="AV15" s="13">
        <v>7.4</v>
      </c>
      <c r="AW15" s="13">
        <v>1.7</v>
      </c>
      <c r="AX15" s="13">
        <v>6.5</v>
      </c>
      <c r="AY15" s="13">
        <v>4.3</v>
      </c>
      <c r="AZ15" s="13">
        <v>2</v>
      </c>
      <c r="BA15" s="13">
        <v>-4.3</v>
      </c>
      <c r="BB15" s="13">
        <v>8</v>
      </c>
      <c r="BC15" s="13">
        <v>4.5</v>
      </c>
      <c r="BD15" s="13">
        <v>-1.2</v>
      </c>
      <c r="BE15" s="13">
        <v>0.6</v>
      </c>
      <c r="BF15" s="13">
        <v>2.5</v>
      </c>
      <c r="BG15" s="13">
        <v>2.2000000000000002</v>
      </c>
      <c r="BH15" s="13">
        <v>2.1</v>
      </c>
      <c r="BI15" s="13">
        <v>2</v>
      </c>
    </row>
    <row r="16" spans="1:61" ht="15" customHeight="1" x14ac:dyDescent="0.35">
      <c r="A16" s="11" t="s">
        <v>16</v>
      </c>
      <c r="B16" s="13">
        <v>10</v>
      </c>
      <c r="C16" s="13">
        <v>9</v>
      </c>
      <c r="D16" s="13">
        <v>7.5</v>
      </c>
      <c r="E16" s="13">
        <v>12.4</v>
      </c>
      <c r="F16" s="13">
        <v>4.2</v>
      </c>
      <c r="G16" s="13">
        <v>-5.2</v>
      </c>
      <c r="H16" s="13">
        <v>9.9</v>
      </c>
      <c r="I16" s="13">
        <v>-2.1</v>
      </c>
      <c r="J16" s="13">
        <v>4.5999999999999996</v>
      </c>
      <c r="K16" s="13">
        <v>7.9</v>
      </c>
      <c r="L16" s="13">
        <v>3.6</v>
      </c>
      <c r="M16" s="13">
        <v>7.6</v>
      </c>
      <c r="N16" s="13">
        <v>1.2</v>
      </c>
      <c r="O16" s="13">
        <v>1.3</v>
      </c>
      <c r="P16" s="13">
        <v>7.3</v>
      </c>
      <c r="Q16" s="13">
        <v>4</v>
      </c>
      <c r="R16" s="13">
        <v>-2.7</v>
      </c>
      <c r="S16" s="13">
        <v>5.2</v>
      </c>
      <c r="T16" s="13">
        <v>7.3</v>
      </c>
      <c r="U16" s="13">
        <v>7.5</v>
      </c>
      <c r="V16" s="13">
        <v>6.2</v>
      </c>
      <c r="W16" s="13">
        <v>5.6</v>
      </c>
      <c r="X16" s="13">
        <v>2.8</v>
      </c>
      <c r="Y16" s="13">
        <v>3.2</v>
      </c>
      <c r="Z16" s="13">
        <v>5.0999999999999996</v>
      </c>
      <c r="AA16" s="13">
        <v>6.2</v>
      </c>
      <c r="AB16" s="13"/>
      <c r="AC16" s="13">
        <v>4</v>
      </c>
      <c r="AD16" s="13">
        <v>8</v>
      </c>
      <c r="AE16" s="13">
        <v>5.0999999999999996</v>
      </c>
      <c r="AF16" s="13">
        <v>7.4</v>
      </c>
      <c r="AG16" s="13">
        <v>6.9</v>
      </c>
      <c r="AH16" s="13">
        <v>0.6</v>
      </c>
      <c r="AI16" s="13">
        <v>1.8</v>
      </c>
      <c r="AJ16" s="13">
        <v>-0.8</v>
      </c>
      <c r="AK16" s="13">
        <v>3.3</v>
      </c>
      <c r="AL16" s="13">
        <v>4.0999999999999996</v>
      </c>
      <c r="AM16" s="13">
        <v>3.6</v>
      </c>
      <c r="AN16" s="13">
        <v>4.9000000000000004</v>
      </c>
      <c r="AO16" s="13">
        <v>-0.7</v>
      </c>
      <c r="AP16" s="13">
        <v>-6.2</v>
      </c>
      <c r="AQ16" s="13">
        <v>6.3</v>
      </c>
      <c r="AR16" s="13">
        <v>6.6</v>
      </c>
      <c r="AS16" s="13">
        <v>2.2999999999999998</v>
      </c>
      <c r="AT16" s="13">
        <v>3.1</v>
      </c>
      <c r="AU16" s="13">
        <v>7.3</v>
      </c>
      <c r="AV16" s="13">
        <v>7.9</v>
      </c>
      <c r="AW16" s="13">
        <v>-0.4</v>
      </c>
      <c r="AX16" s="13">
        <v>6.8</v>
      </c>
      <c r="AY16" s="13">
        <v>4.9000000000000004</v>
      </c>
      <c r="AZ16" s="13">
        <v>0.2</v>
      </c>
      <c r="BA16" s="13">
        <v>-6.3</v>
      </c>
      <c r="BB16" s="13">
        <v>3.4</v>
      </c>
      <c r="BC16" s="13">
        <v>5.3</v>
      </c>
      <c r="BD16" s="13">
        <v>-2.1</v>
      </c>
      <c r="BE16" s="13">
        <v>0.8</v>
      </c>
      <c r="BF16" s="13">
        <v>2.1</v>
      </c>
      <c r="BG16" s="13">
        <v>2.1</v>
      </c>
      <c r="BH16" s="13">
        <v>1.8</v>
      </c>
      <c r="BI16" s="13">
        <v>1.9</v>
      </c>
    </row>
    <row r="17" spans="1:61" ht="15" customHeight="1" x14ac:dyDescent="0.35">
      <c r="A17" s="11" t="s">
        <v>15</v>
      </c>
      <c r="B17" s="13">
        <v>33.4</v>
      </c>
      <c r="C17" s="13">
        <v>9.1999999999999993</v>
      </c>
      <c r="D17" s="13">
        <v>21.1</v>
      </c>
      <c r="E17" s="13">
        <v>12.7</v>
      </c>
      <c r="F17" s="13">
        <v>-13.2</v>
      </c>
      <c r="G17" s="13">
        <v>-1.9</v>
      </c>
      <c r="H17" s="13">
        <v>5.5</v>
      </c>
      <c r="I17" s="13">
        <v>-2.7</v>
      </c>
      <c r="J17" s="13">
        <v>-10.5</v>
      </c>
      <c r="K17" s="13">
        <v>10.1</v>
      </c>
      <c r="L17" s="13">
        <v>-12.3</v>
      </c>
      <c r="M17" s="13">
        <v>-17.600000000000001</v>
      </c>
      <c r="N17" s="13">
        <v>-14.2</v>
      </c>
      <c r="O17" s="13">
        <v>10.1</v>
      </c>
      <c r="P17" s="13">
        <v>5.0999999999999996</v>
      </c>
      <c r="Q17" s="13">
        <v>-5.4</v>
      </c>
      <c r="R17" s="13">
        <v>19</v>
      </c>
      <c r="S17" s="13">
        <v>2.7</v>
      </c>
      <c r="T17" s="13">
        <v>-10.9</v>
      </c>
      <c r="U17" s="13">
        <v>9.1</v>
      </c>
      <c r="V17" s="13">
        <v>-9.1</v>
      </c>
      <c r="W17" s="13">
        <v>4.7</v>
      </c>
      <c r="X17" s="13">
        <v>6.7</v>
      </c>
      <c r="Y17" s="13">
        <v>-3.8</v>
      </c>
      <c r="Z17" s="13">
        <v>-1.2</v>
      </c>
      <c r="AA17" s="13">
        <v>12.4</v>
      </c>
      <c r="AB17" s="13"/>
      <c r="AC17" s="13">
        <v>3</v>
      </c>
      <c r="AD17" s="13">
        <v>-3.2</v>
      </c>
      <c r="AE17" s="13">
        <v>-2.1</v>
      </c>
      <c r="AF17" s="13">
        <v>-4</v>
      </c>
      <c r="AG17" s="13">
        <v>3</v>
      </c>
      <c r="AH17" s="13">
        <v>-0.6</v>
      </c>
      <c r="AI17" s="13">
        <v>3.6</v>
      </c>
      <c r="AJ17" s="13">
        <v>-3.6</v>
      </c>
      <c r="AK17" s="13">
        <v>23.3</v>
      </c>
      <c r="AL17" s="13">
        <v>-0.8</v>
      </c>
      <c r="AM17" s="13">
        <v>5.5</v>
      </c>
      <c r="AN17" s="13">
        <v>1.1000000000000001</v>
      </c>
      <c r="AO17" s="13">
        <v>5.9</v>
      </c>
      <c r="AP17" s="13">
        <v>-9.1</v>
      </c>
      <c r="AQ17" s="13">
        <v>16.8</v>
      </c>
      <c r="AR17" s="13">
        <v>5</v>
      </c>
      <c r="AS17" s="13">
        <v>9.6</v>
      </c>
      <c r="AT17" s="13">
        <v>4.2</v>
      </c>
      <c r="AU17" s="13">
        <v>-2.9</v>
      </c>
      <c r="AV17" s="13">
        <v>5.5</v>
      </c>
      <c r="AW17" s="13">
        <v>0.6</v>
      </c>
      <c r="AX17" s="13">
        <v>-3.4</v>
      </c>
      <c r="AY17" s="13">
        <v>-3.6</v>
      </c>
      <c r="AZ17" s="13">
        <v>0.7</v>
      </c>
      <c r="BA17" s="13">
        <v>-4.2</v>
      </c>
      <c r="BB17" s="13">
        <v>6.4</v>
      </c>
      <c r="BC17" s="13">
        <v>-0.9</v>
      </c>
      <c r="BD17" s="13">
        <v>1.7</v>
      </c>
      <c r="BE17" s="13">
        <v>-2.1</v>
      </c>
      <c r="BF17" s="13">
        <v>2.8</v>
      </c>
      <c r="BG17" s="13">
        <v>2.2000000000000002</v>
      </c>
      <c r="BH17" s="13">
        <v>2.1</v>
      </c>
      <c r="BI17" s="13">
        <v>2</v>
      </c>
    </row>
    <row r="18" spans="1:61" ht="15" customHeight="1" x14ac:dyDescent="0.35">
      <c r="A18" s="11" t="s">
        <v>13</v>
      </c>
      <c r="B18" s="13">
        <v>20</v>
      </c>
      <c r="C18" s="13">
        <v>10.199999999999999</v>
      </c>
      <c r="D18" s="13">
        <v>13.5</v>
      </c>
      <c r="E18" s="13">
        <v>9.1999999999999993</v>
      </c>
      <c r="F18" s="13">
        <v>8.6</v>
      </c>
      <c r="G18" s="13">
        <v>0.7</v>
      </c>
      <c r="H18" s="13">
        <v>13.1</v>
      </c>
      <c r="I18" s="13">
        <v>5.8</v>
      </c>
      <c r="J18" s="13">
        <v>7.8</v>
      </c>
      <c r="K18" s="13">
        <v>7.7</v>
      </c>
      <c r="L18" s="13">
        <v>4</v>
      </c>
      <c r="M18" s="13">
        <v>7</v>
      </c>
      <c r="N18" s="13">
        <v>-0.8</v>
      </c>
      <c r="O18" s="13">
        <v>5</v>
      </c>
      <c r="P18" s="13">
        <v>13.2</v>
      </c>
      <c r="Q18" s="13">
        <v>13.2</v>
      </c>
      <c r="R18" s="13">
        <v>2.6</v>
      </c>
      <c r="S18" s="13">
        <v>4.9000000000000004</v>
      </c>
      <c r="T18" s="13">
        <v>21</v>
      </c>
      <c r="U18" s="13">
        <v>12.5</v>
      </c>
      <c r="V18" s="13">
        <v>9.9</v>
      </c>
      <c r="W18" s="13">
        <v>12</v>
      </c>
      <c r="X18" s="13">
        <v>5.2</v>
      </c>
      <c r="Y18" s="13">
        <v>9.8000000000000007</v>
      </c>
      <c r="Z18" s="13">
        <v>21.8</v>
      </c>
      <c r="AA18" s="13">
        <v>19</v>
      </c>
      <c r="AB18" s="13"/>
      <c r="AC18" s="13">
        <v>4.5999999999999996</v>
      </c>
      <c r="AD18" s="13">
        <v>16.8</v>
      </c>
      <c r="AE18" s="13">
        <v>12.2</v>
      </c>
      <c r="AF18" s="13">
        <v>14.9</v>
      </c>
      <c r="AG18" s="13">
        <v>25.9</v>
      </c>
      <c r="AH18" s="13">
        <v>3.5</v>
      </c>
      <c r="AI18" s="13">
        <v>-2.1</v>
      </c>
      <c r="AJ18" s="13">
        <v>8.6999999999999993</v>
      </c>
      <c r="AK18" s="13">
        <v>15.2</v>
      </c>
      <c r="AL18" s="13">
        <v>10.4</v>
      </c>
      <c r="AM18" s="13">
        <v>14.2</v>
      </c>
      <c r="AN18" s="13">
        <v>7.6</v>
      </c>
      <c r="AO18" s="13">
        <v>4.3</v>
      </c>
      <c r="AP18" s="13">
        <v>-12.5</v>
      </c>
      <c r="AQ18" s="13">
        <v>13.7</v>
      </c>
      <c r="AR18" s="13">
        <v>2.8</v>
      </c>
      <c r="AS18" s="13">
        <v>2.2000000000000002</v>
      </c>
      <c r="AT18" s="13">
        <v>0.6</v>
      </c>
      <c r="AU18" s="13">
        <v>3.4</v>
      </c>
      <c r="AV18" s="13">
        <v>7.2</v>
      </c>
      <c r="AW18" s="13">
        <v>5.7</v>
      </c>
      <c r="AX18" s="13">
        <v>8.3000000000000007</v>
      </c>
      <c r="AY18" s="13">
        <v>5.2</v>
      </c>
      <c r="AZ18" s="13">
        <v>5.4</v>
      </c>
      <c r="BA18" s="13">
        <v>-1.2</v>
      </c>
      <c r="BB18" s="13">
        <v>15.5</v>
      </c>
      <c r="BC18" s="13">
        <v>4.5999999999999996</v>
      </c>
      <c r="BD18" s="13">
        <v>-1</v>
      </c>
      <c r="BE18" s="13">
        <v>1.2</v>
      </c>
      <c r="BF18" s="13">
        <v>2.9</v>
      </c>
      <c r="BG18" s="13">
        <v>2.4</v>
      </c>
      <c r="BH18" s="13">
        <v>2.5</v>
      </c>
      <c r="BI18" s="13">
        <v>2.2999999999999998</v>
      </c>
    </row>
    <row r="19" spans="1:61" ht="15" customHeight="1" x14ac:dyDescent="0.35">
      <c r="A19" s="1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row>
    <row r="20" spans="1:61" ht="15" customHeight="1" x14ac:dyDescent="0.35">
      <c r="A20" s="11" t="s">
        <v>369</v>
      </c>
      <c r="B20" s="13">
        <v>11.4</v>
      </c>
      <c r="C20" s="13">
        <v>9.1999999999999993</v>
      </c>
      <c r="D20" s="13">
        <v>8.4</v>
      </c>
      <c r="E20" s="13">
        <v>11.9</v>
      </c>
      <c r="F20" s="13">
        <v>4.9000000000000004</v>
      </c>
      <c r="G20" s="13">
        <v>-4.2</v>
      </c>
      <c r="H20" s="13">
        <v>10.5</v>
      </c>
      <c r="I20" s="13">
        <v>-0.7</v>
      </c>
      <c r="J20" s="13">
        <v>5.2</v>
      </c>
      <c r="K20" s="13">
        <v>7.9</v>
      </c>
      <c r="L20" s="13">
        <v>3.6</v>
      </c>
      <c r="M20" s="13">
        <v>7.5</v>
      </c>
      <c r="N20" s="13">
        <v>0.9</v>
      </c>
      <c r="O20" s="13">
        <v>2</v>
      </c>
      <c r="P20" s="13">
        <v>8.4</v>
      </c>
      <c r="Q20" s="13">
        <v>5.8</v>
      </c>
      <c r="R20" s="13">
        <v>-1.6</v>
      </c>
      <c r="S20" s="13">
        <v>5.0999999999999996</v>
      </c>
      <c r="T20" s="13">
        <v>10.199999999999999</v>
      </c>
      <c r="U20" s="13">
        <v>8.6999999999999993</v>
      </c>
      <c r="V20" s="13">
        <v>7.1</v>
      </c>
      <c r="W20" s="13">
        <v>7.1</v>
      </c>
      <c r="X20" s="13">
        <v>3.4</v>
      </c>
      <c r="Y20" s="13">
        <v>4.8</v>
      </c>
      <c r="Z20" s="13">
        <v>9.3000000000000007</v>
      </c>
      <c r="AA20" s="13">
        <v>9.6999999999999993</v>
      </c>
      <c r="AB20" s="13"/>
      <c r="AC20" s="13">
        <v>4.2</v>
      </c>
      <c r="AD20" s="13">
        <v>10.6</v>
      </c>
      <c r="AE20" s="13">
        <v>7.3</v>
      </c>
      <c r="AF20" s="13">
        <v>9.6999999999999993</v>
      </c>
      <c r="AG20" s="13">
        <v>12.9</v>
      </c>
      <c r="AH20" s="13">
        <v>1.6</v>
      </c>
      <c r="AI20" s="13">
        <v>0.4</v>
      </c>
      <c r="AJ20" s="13">
        <v>2.2000000000000002</v>
      </c>
      <c r="AK20" s="13">
        <v>7.2</v>
      </c>
      <c r="AL20" s="13">
        <v>6.3</v>
      </c>
      <c r="AM20" s="13">
        <v>7.3</v>
      </c>
      <c r="AN20" s="13">
        <v>5.9</v>
      </c>
      <c r="AO20" s="13">
        <v>1.1000000000000001</v>
      </c>
      <c r="AP20" s="13">
        <v>-8.6</v>
      </c>
      <c r="AQ20" s="13">
        <v>9</v>
      </c>
      <c r="AR20" s="13">
        <v>5.2</v>
      </c>
      <c r="AS20" s="13">
        <v>2.2999999999999998</v>
      </c>
      <c r="AT20" s="13">
        <v>2.2000000000000002</v>
      </c>
      <c r="AU20" s="13">
        <v>5.8</v>
      </c>
      <c r="AV20" s="13">
        <v>7.7</v>
      </c>
      <c r="AW20" s="13">
        <v>1.8</v>
      </c>
      <c r="AX20" s="13">
        <v>7.4</v>
      </c>
      <c r="AY20" s="13">
        <v>5.0999999999999996</v>
      </c>
      <c r="AZ20" s="13">
        <v>2.1</v>
      </c>
      <c r="BA20" s="13">
        <v>-4.3</v>
      </c>
      <c r="BB20" s="13">
        <v>8.1</v>
      </c>
      <c r="BC20" s="13">
        <v>5</v>
      </c>
      <c r="BD20" s="13">
        <v>-1.7</v>
      </c>
      <c r="BE20" s="13">
        <v>1</v>
      </c>
      <c r="BF20" s="13">
        <v>2.4</v>
      </c>
      <c r="BG20" s="13">
        <v>2.2000000000000002</v>
      </c>
      <c r="BH20" s="13">
        <v>2.1</v>
      </c>
      <c r="BI20" s="13">
        <v>2</v>
      </c>
    </row>
    <row r="21" spans="1:61" ht="15" customHeight="1" x14ac:dyDescent="0.35">
      <c r="A21" s="1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row>
    <row r="22" spans="1:61" ht="15" customHeight="1" x14ac:dyDescent="0.35">
      <c r="A22" s="11" t="s">
        <v>197</v>
      </c>
      <c r="B22" s="13">
        <v>10.4</v>
      </c>
      <c r="C22" s="13">
        <v>4.7</v>
      </c>
      <c r="D22" s="13">
        <v>7.9</v>
      </c>
      <c r="E22" s="13">
        <v>10.199999999999999</v>
      </c>
      <c r="F22" s="13">
        <v>3.8</v>
      </c>
      <c r="G22" s="13">
        <v>-4.2</v>
      </c>
      <c r="H22" s="13">
        <v>9.3000000000000007</v>
      </c>
      <c r="I22" s="13">
        <v>3.6</v>
      </c>
      <c r="J22" s="13">
        <v>4</v>
      </c>
      <c r="K22" s="13">
        <v>8</v>
      </c>
      <c r="L22" s="13">
        <v>0.7</v>
      </c>
      <c r="M22" s="13">
        <v>0.8</v>
      </c>
      <c r="N22" s="13">
        <v>1.8</v>
      </c>
      <c r="O22" s="13">
        <v>2.2000000000000002</v>
      </c>
      <c r="P22" s="13">
        <v>6.8</v>
      </c>
      <c r="Q22" s="13">
        <v>2.2999999999999998</v>
      </c>
      <c r="R22" s="13">
        <v>4.2</v>
      </c>
      <c r="S22" s="13">
        <v>6.7</v>
      </c>
      <c r="T22" s="13">
        <v>7.8</v>
      </c>
      <c r="U22" s="13">
        <v>8.9</v>
      </c>
      <c r="V22" s="13">
        <v>6.2</v>
      </c>
      <c r="W22" s="13">
        <v>3.6</v>
      </c>
      <c r="X22" s="13">
        <v>4</v>
      </c>
      <c r="Y22" s="13">
        <v>-1.4</v>
      </c>
      <c r="Z22" s="13">
        <v>8</v>
      </c>
      <c r="AA22" s="13">
        <v>8.6</v>
      </c>
      <c r="AB22" s="13"/>
      <c r="AC22" s="13">
        <v>5.2</v>
      </c>
      <c r="AD22" s="13">
        <v>8.6</v>
      </c>
      <c r="AE22" s="13">
        <v>8.1</v>
      </c>
      <c r="AF22" s="13">
        <v>6</v>
      </c>
      <c r="AG22" s="13">
        <v>12.1</v>
      </c>
      <c r="AH22" s="13">
        <v>0.9</v>
      </c>
      <c r="AI22" s="13">
        <v>2.2000000000000002</v>
      </c>
      <c r="AJ22" s="13">
        <v>4.2</v>
      </c>
      <c r="AK22" s="13">
        <v>8.1</v>
      </c>
      <c r="AL22" s="13">
        <v>6.9</v>
      </c>
      <c r="AM22" s="13">
        <v>8.6999999999999993</v>
      </c>
      <c r="AN22" s="13">
        <v>7.5</v>
      </c>
      <c r="AO22" s="13">
        <v>1.6</v>
      </c>
      <c r="AP22" s="13">
        <v>-10.3</v>
      </c>
      <c r="AQ22" s="13">
        <v>9.6999999999999993</v>
      </c>
      <c r="AR22" s="13">
        <v>5.8</v>
      </c>
      <c r="AS22" s="13">
        <v>1.2</v>
      </c>
      <c r="AT22" s="13">
        <v>2.6</v>
      </c>
      <c r="AU22" s="13">
        <v>5.3</v>
      </c>
      <c r="AV22" s="13">
        <v>4.4000000000000004</v>
      </c>
      <c r="AW22" s="13">
        <v>3.8</v>
      </c>
      <c r="AX22" s="13">
        <v>5.5</v>
      </c>
      <c r="AY22" s="13">
        <v>3.9</v>
      </c>
      <c r="AZ22" s="13">
        <v>4.3</v>
      </c>
      <c r="BA22" s="13">
        <v>-8.6999999999999993</v>
      </c>
      <c r="BB22" s="13">
        <v>8.9</v>
      </c>
      <c r="BC22" s="13">
        <v>7.8</v>
      </c>
      <c r="BD22" s="13">
        <v>-0.1</v>
      </c>
      <c r="BE22" s="13">
        <v>1.7</v>
      </c>
      <c r="BF22" s="13">
        <v>2.8</v>
      </c>
      <c r="BG22" s="13">
        <v>2.7</v>
      </c>
      <c r="BH22" s="13">
        <v>2.4</v>
      </c>
      <c r="BI22" s="13">
        <v>2.2999999999999998</v>
      </c>
    </row>
    <row r="23" spans="1:61" ht="15" customHeight="1" x14ac:dyDescent="0.35">
      <c r="A23" s="11" t="s">
        <v>370</v>
      </c>
      <c r="B23" s="13">
        <v>2.7</v>
      </c>
      <c r="C23" s="13">
        <v>4.5</v>
      </c>
      <c r="D23" s="13">
        <v>1.9</v>
      </c>
      <c r="E23" s="13">
        <v>1.8</v>
      </c>
      <c r="F23" s="13">
        <v>-1</v>
      </c>
      <c r="G23" s="13">
        <v>0.4</v>
      </c>
      <c r="H23" s="13">
        <v>0.4</v>
      </c>
      <c r="I23" s="13">
        <v>-4.7</v>
      </c>
      <c r="J23" s="13">
        <v>-1.5</v>
      </c>
      <c r="K23" s="13">
        <v>0.2</v>
      </c>
      <c r="L23" s="13">
        <v>0.2</v>
      </c>
      <c r="M23" s="13">
        <v>2</v>
      </c>
      <c r="N23" s="13">
        <v>-3.6</v>
      </c>
      <c r="O23" s="13">
        <v>1.1000000000000001</v>
      </c>
      <c r="P23" s="13">
        <v>1.1000000000000001</v>
      </c>
      <c r="Q23" s="13">
        <v>1.7</v>
      </c>
      <c r="R23" s="13">
        <v>-2.6</v>
      </c>
      <c r="S23" s="13">
        <v>-1.8</v>
      </c>
      <c r="T23" s="13">
        <v>0.5</v>
      </c>
      <c r="U23" s="13">
        <v>-0.2</v>
      </c>
      <c r="V23" s="13">
        <v>-0.4</v>
      </c>
      <c r="W23" s="13">
        <v>3.3</v>
      </c>
      <c r="X23" s="13">
        <v>-0.4</v>
      </c>
      <c r="Y23" s="13">
        <v>5.6</v>
      </c>
      <c r="Z23" s="13">
        <v>0.7</v>
      </c>
      <c r="AA23" s="13">
        <v>1.2</v>
      </c>
      <c r="AB23" s="13"/>
      <c r="AC23" s="13">
        <v>-1.1000000000000001</v>
      </c>
      <c r="AD23" s="13">
        <v>1.1000000000000001</v>
      </c>
      <c r="AE23" s="13">
        <v>-1.4</v>
      </c>
      <c r="AF23" s="13">
        <v>3.1</v>
      </c>
      <c r="AG23" s="13">
        <v>0.3</v>
      </c>
      <c r="AH23" s="13">
        <v>0.6</v>
      </c>
      <c r="AI23" s="13">
        <v>-1.5</v>
      </c>
      <c r="AJ23" s="13">
        <v>-2.4</v>
      </c>
      <c r="AK23" s="13">
        <v>0.1</v>
      </c>
      <c r="AL23" s="13">
        <v>-1.2</v>
      </c>
      <c r="AM23" s="13">
        <v>-1.6</v>
      </c>
      <c r="AN23" s="13">
        <v>-2.1</v>
      </c>
      <c r="AO23" s="13">
        <v>0.1</v>
      </c>
      <c r="AP23" s="13">
        <v>1.6</v>
      </c>
      <c r="AQ23" s="13">
        <v>0</v>
      </c>
      <c r="AR23" s="13">
        <v>-0.7</v>
      </c>
      <c r="AS23" s="13">
        <v>2.1</v>
      </c>
      <c r="AT23" s="13">
        <v>-0.1</v>
      </c>
      <c r="AU23" s="13">
        <v>-0.8</v>
      </c>
      <c r="AV23" s="13">
        <v>3</v>
      </c>
      <c r="AW23" s="13">
        <v>-2.1</v>
      </c>
      <c r="AX23" s="13">
        <v>1</v>
      </c>
      <c r="AY23" s="13">
        <v>0.4</v>
      </c>
      <c r="AZ23" s="13">
        <v>-2.2999999999999998</v>
      </c>
      <c r="BA23" s="13">
        <v>4.4000000000000004</v>
      </c>
      <c r="BB23" s="13">
        <v>-1</v>
      </c>
      <c r="BC23" s="13">
        <v>-3.3</v>
      </c>
      <c r="BD23" s="13">
        <v>-1.1000000000000001</v>
      </c>
      <c r="BE23" s="13">
        <v>-1.1000000000000001</v>
      </c>
      <c r="BF23" s="13">
        <v>-0.3</v>
      </c>
      <c r="BG23" s="13">
        <v>-0.5</v>
      </c>
      <c r="BH23" s="13">
        <v>-0.3</v>
      </c>
      <c r="BI23" s="13">
        <v>-0.3</v>
      </c>
    </row>
    <row r="24" spans="1:61" ht="15" customHeight="1" x14ac:dyDescent="0.35">
      <c r="A24" s="3" t="s">
        <v>371</v>
      </c>
      <c r="B24" s="13">
        <v>-0.4</v>
      </c>
      <c r="C24" s="13">
        <v>4.4000000000000004</v>
      </c>
      <c r="D24" s="13">
        <v>-0.4</v>
      </c>
      <c r="E24" s="13">
        <v>2.2000000000000002</v>
      </c>
      <c r="F24" s="13">
        <v>0.4</v>
      </c>
      <c r="G24" s="13">
        <v>-1</v>
      </c>
      <c r="H24" s="13">
        <v>0.7</v>
      </c>
      <c r="I24" s="13">
        <v>-5.7</v>
      </c>
      <c r="J24" s="13">
        <v>0.7</v>
      </c>
      <c r="K24" s="13">
        <v>-0.1</v>
      </c>
      <c r="L24" s="13">
        <v>2.9</v>
      </c>
      <c r="M24" s="13">
        <v>6.8</v>
      </c>
      <c r="N24" s="13">
        <v>-0.5</v>
      </c>
      <c r="O24" s="13">
        <v>-0.9</v>
      </c>
      <c r="P24" s="13">
        <v>0.5</v>
      </c>
      <c r="Q24" s="13">
        <v>1.7</v>
      </c>
      <c r="R24" s="13">
        <v>-6.9</v>
      </c>
      <c r="S24" s="13">
        <v>-1.5</v>
      </c>
      <c r="T24" s="13">
        <v>-0.5</v>
      </c>
      <c r="U24" s="13">
        <v>-1.4</v>
      </c>
      <c r="V24" s="13">
        <v>0</v>
      </c>
      <c r="W24" s="13">
        <v>2</v>
      </c>
      <c r="X24" s="13">
        <v>-1.3</v>
      </c>
      <c r="Y24" s="13">
        <v>4.5999999999999996</v>
      </c>
      <c r="Z24" s="13">
        <v>-2.9</v>
      </c>
      <c r="AA24" s="13">
        <v>-2.5</v>
      </c>
      <c r="AB24" s="13"/>
      <c r="AC24" s="13">
        <v>-1.2</v>
      </c>
      <c r="AD24" s="13">
        <v>-0.6</v>
      </c>
      <c r="AE24" s="13">
        <v>-3</v>
      </c>
      <c r="AF24" s="13">
        <v>1.4</v>
      </c>
      <c r="AG24" s="13">
        <v>-5.2</v>
      </c>
      <c r="AH24" s="13">
        <v>-0.2</v>
      </c>
      <c r="AI24" s="13">
        <v>-0.4</v>
      </c>
      <c r="AJ24" s="13">
        <v>-5</v>
      </c>
      <c r="AK24" s="13">
        <v>-4.8</v>
      </c>
      <c r="AL24" s="13">
        <v>-2.9</v>
      </c>
      <c r="AM24" s="13">
        <v>-5.2</v>
      </c>
      <c r="AN24" s="13">
        <v>-2.6</v>
      </c>
      <c r="AO24" s="13">
        <v>-2.2999999999999998</v>
      </c>
      <c r="AP24" s="13">
        <v>4.0999999999999996</v>
      </c>
      <c r="AQ24" s="13">
        <v>-3.4</v>
      </c>
      <c r="AR24" s="13">
        <v>0.8</v>
      </c>
      <c r="AS24" s="13">
        <v>1.1000000000000001</v>
      </c>
      <c r="AT24" s="13">
        <v>0.5</v>
      </c>
      <c r="AU24" s="13">
        <v>2</v>
      </c>
      <c r="AV24" s="13">
        <v>3.5</v>
      </c>
      <c r="AW24" s="13">
        <v>-4.0999999999999996</v>
      </c>
      <c r="AX24" s="13">
        <v>1.3</v>
      </c>
      <c r="AY24" s="13">
        <v>1</v>
      </c>
      <c r="AZ24" s="13">
        <v>-4</v>
      </c>
      <c r="BA24" s="13">
        <v>2.4</v>
      </c>
      <c r="BB24" s="13">
        <v>-5.5</v>
      </c>
      <c r="BC24" s="13">
        <v>-2.5</v>
      </c>
      <c r="BD24" s="13">
        <v>-2</v>
      </c>
      <c r="BE24" s="13">
        <v>-0.9</v>
      </c>
      <c r="BF24" s="13">
        <v>-0.6</v>
      </c>
      <c r="BG24" s="13">
        <v>-0.6</v>
      </c>
      <c r="BH24" s="13">
        <v>-0.5</v>
      </c>
      <c r="BI24" s="13">
        <v>-0.4</v>
      </c>
    </row>
    <row r="25" spans="1:61" ht="15" customHeight="1" x14ac:dyDescent="0.35">
      <c r="A25" s="1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row>
    <row r="26" spans="1:61" ht="15" customHeight="1" x14ac:dyDescent="0.35">
      <c r="A26" s="23" t="s">
        <v>372</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row>
    <row r="27" spans="1:61" ht="15" customHeight="1" x14ac:dyDescent="0.35">
      <c r="A27" s="11" t="s">
        <v>303</v>
      </c>
      <c r="B27" s="13">
        <v>7.5</v>
      </c>
      <c r="C27" s="13">
        <v>5.8</v>
      </c>
      <c r="D27" s="13">
        <v>1.9</v>
      </c>
      <c r="E27" s="13">
        <v>9.5</v>
      </c>
      <c r="F27" s="13">
        <v>34</v>
      </c>
      <c r="G27" s="13">
        <v>6.2</v>
      </c>
      <c r="H27" s="13">
        <v>6.9</v>
      </c>
      <c r="I27" s="13">
        <v>4.9000000000000004</v>
      </c>
      <c r="J27" s="13">
        <v>1.8</v>
      </c>
      <c r="K27" s="13">
        <v>8.1999999999999993</v>
      </c>
      <c r="L27" s="13">
        <v>11.9</v>
      </c>
      <c r="M27" s="13">
        <v>9.3000000000000007</v>
      </c>
      <c r="N27" s="13">
        <v>3.5</v>
      </c>
      <c r="O27" s="13">
        <v>1.1000000000000001</v>
      </c>
      <c r="P27" s="13">
        <v>3.4</v>
      </c>
      <c r="Q27" s="13">
        <v>3.5</v>
      </c>
      <c r="R27" s="13">
        <v>-15.9</v>
      </c>
      <c r="S27" s="13">
        <v>-2.5</v>
      </c>
      <c r="T27" s="13">
        <v>-0.5</v>
      </c>
      <c r="U27" s="13">
        <v>4.3</v>
      </c>
      <c r="V27" s="13">
        <v>-1.1000000000000001</v>
      </c>
      <c r="W27" s="13">
        <v>-0.2</v>
      </c>
      <c r="X27" s="13">
        <v>-1.6</v>
      </c>
      <c r="Y27" s="13">
        <v>-2.7</v>
      </c>
      <c r="Z27" s="13">
        <v>0</v>
      </c>
      <c r="AA27" s="13">
        <v>0.2</v>
      </c>
      <c r="AB27" s="13"/>
      <c r="AC27" s="13">
        <v>0.8</v>
      </c>
      <c r="AD27" s="13">
        <v>1.5</v>
      </c>
      <c r="AE27" s="13">
        <v>-2.8</v>
      </c>
      <c r="AF27" s="13">
        <v>-0.8</v>
      </c>
      <c r="AG27" s="13">
        <v>5.7</v>
      </c>
      <c r="AH27" s="13">
        <v>-0.8</v>
      </c>
      <c r="AI27" s="13">
        <v>-2.6</v>
      </c>
      <c r="AJ27" s="13">
        <v>-1</v>
      </c>
      <c r="AK27" s="13">
        <v>1.3</v>
      </c>
      <c r="AL27" s="13">
        <v>2.7</v>
      </c>
      <c r="AM27" s="13">
        <v>2.7</v>
      </c>
      <c r="AN27" s="13">
        <v>1.7</v>
      </c>
      <c r="AO27" s="13">
        <v>4.5999999999999996</v>
      </c>
      <c r="AP27" s="13">
        <v>-6.6</v>
      </c>
      <c r="AQ27" s="13">
        <v>6.4</v>
      </c>
      <c r="AR27" s="13">
        <v>6.3</v>
      </c>
      <c r="AS27" s="13">
        <v>2.4</v>
      </c>
      <c r="AT27" s="13">
        <v>-1.2</v>
      </c>
      <c r="AU27" s="13">
        <v>-1.8</v>
      </c>
      <c r="AV27" s="13">
        <v>-3</v>
      </c>
      <c r="AW27" s="13">
        <v>-3.4</v>
      </c>
      <c r="AX27" s="13">
        <v>2.8</v>
      </c>
      <c r="AY27" s="13">
        <v>2.2000000000000002</v>
      </c>
      <c r="AZ27" s="13">
        <v>-0.2</v>
      </c>
      <c r="BA27" s="13">
        <v>-3.6</v>
      </c>
      <c r="BB27" s="13">
        <v>10</v>
      </c>
      <c r="BC27" s="13">
        <v>20.7</v>
      </c>
      <c r="BD27" s="13">
        <v>-3.2</v>
      </c>
      <c r="BE27" s="13">
        <v>-0.1</v>
      </c>
      <c r="BF27" s="13">
        <v>1.4</v>
      </c>
      <c r="BG27" s="13">
        <v>0.7</v>
      </c>
      <c r="BH27" s="13">
        <v>0.7</v>
      </c>
      <c r="BI27" s="13">
        <v>0.8</v>
      </c>
    </row>
    <row r="28" spans="1:61" ht="15" customHeight="1" x14ac:dyDescent="0.35">
      <c r="A28" s="3" t="s">
        <v>14</v>
      </c>
      <c r="B28" s="13">
        <v>7.1</v>
      </c>
      <c r="C28" s="13">
        <v>3.9</v>
      </c>
      <c r="D28" s="13">
        <v>2.4</v>
      </c>
      <c r="E28" s="13">
        <v>6.9</v>
      </c>
      <c r="F28" s="13">
        <v>20.9</v>
      </c>
      <c r="G28" s="13">
        <v>6.2</v>
      </c>
      <c r="H28" s="13">
        <v>5.8</v>
      </c>
      <c r="I28" s="13">
        <v>4.3</v>
      </c>
      <c r="J28" s="13">
        <v>1.5</v>
      </c>
      <c r="K28" s="13">
        <v>6.3</v>
      </c>
      <c r="L28" s="13">
        <v>7.3</v>
      </c>
      <c r="M28" s="13">
        <v>6</v>
      </c>
      <c r="N28" s="13">
        <v>3.8</v>
      </c>
      <c r="O28" s="13">
        <v>1.2</v>
      </c>
      <c r="P28" s="13">
        <v>2.7</v>
      </c>
      <c r="Q28" s="13">
        <v>3.3</v>
      </c>
      <c r="R28" s="13">
        <v>-6</v>
      </c>
      <c r="S28" s="13">
        <v>-2</v>
      </c>
      <c r="T28" s="13">
        <v>1.8</v>
      </c>
      <c r="U28" s="13">
        <v>2.9</v>
      </c>
      <c r="V28" s="13">
        <v>-1.4</v>
      </c>
      <c r="W28" s="13">
        <v>0.9</v>
      </c>
      <c r="X28" s="13">
        <v>-0.2</v>
      </c>
      <c r="Y28" s="13">
        <v>-1</v>
      </c>
      <c r="Z28" s="13">
        <v>1.3</v>
      </c>
      <c r="AA28" s="13">
        <v>0.7</v>
      </c>
      <c r="AB28" s="13"/>
      <c r="AC28" s="13">
        <v>-0.5</v>
      </c>
      <c r="AD28" s="13">
        <v>0.9</v>
      </c>
      <c r="AE28" s="13">
        <v>-0.3</v>
      </c>
      <c r="AF28" s="13">
        <v>-0.9</v>
      </c>
      <c r="AG28" s="13">
        <v>3.5</v>
      </c>
      <c r="AH28" s="13">
        <v>0.5</v>
      </c>
      <c r="AI28" s="13">
        <v>-0.8</v>
      </c>
      <c r="AJ28" s="13">
        <v>0</v>
      </c>
      <c r="AK28" s="13">
        <v>0.4</v>
      </c>
      <c r="AL28" s="13">
        <v>0.1</v>
      </c>
      <c r="AM28" s="13">
        <v>1.2</v>
      </c>
      <c r="AN28" s="13">
        <v>1.9</v>
      </c>
      <c r="AO28" s="13">
        <v>2.1</v>
      </c>
      <c r="AP28" s="13">
        <v>-1.4</v>
      </c>
      <c r="AQ28" s="13">
        <v>3.4</v>
      </c>
      <c r="AR28" s="13">
        <v>3</v>
      </c>
      <c r="AS28" s="13">
        <v>0.4</v>
      </c>
      <c r="AT28" s="13">
        <v>0.1</v>
      </c>
      <c r="AU28" s="13">
        <v>-0.1</v>
      </c>
      <c r="AV28" s="13">
        <v>1.9</v>
      </c>
      <c r="AW28" s="13">
        <v>-1</v>
      </c>
      <c r="AX28" s="13">
        <v>0.9</v>
      </c>
      <c r="AY28" s="13">
        <v>0.5</v>
      </c>
      <c r="AZ28" s="13">
        <v>1</v>
      </c>
      <c r="BA28" s="13">
        <v>0.4</v>
      </c>
      <c r="BB28" s="13">
        <v>4.8</v>
      </c>
      <c r="BC28" s="13">
        <v>9.1999999999999993</v>
      </c>
      <c r="BD28" s="13">
        <v>-0.1</v>
      </c>
      <c r="BE28" s="13">
        <v>3.5</v>
      </c>
      <c r="BF28" s="13">
        <v>2</v>
      </c>
      <c r="BG28" s="13">
        <v>1.5</v>
      </c>
      <c r="BH28" s="13">
        <v>1.3</v>
      </c>
      <c r="BI28" s="13">
        <v>1.2</v>
      </c>
    </row>
    <row r="29" spans="1:61" ht="15" customHeight="1" x14ac:dyDescent="0.35">
      <c r="A29" s="11" t="s">
        <v>15</v>
      </c>
      <c r="B29" s="13">
        <v>11.5</v>
      </c>
      <c r="C29" s="13">
        <v>21.3</v>
      </c>
      <c r="D29" s="13">
        <v>-9.4</v>
      </c>
      <c r="E29" s="13">
        <v>36.9</v>
      </c>
      <c r="F29" s="13">
        <v>136.6</v>
      </c>
      <c r="G29" s="13">
        <v>6.6</v>
      </c>
      <c r="H29" s="13">
        <v>13.9</v>
      </c>
      <c r="I29" s="13">
        <v>7.9</v>
      </c>
      <c r="J29" s="13">
        <v>5.4</v>
      </c>
      <c r="K29" s="13">
        <v>18</v>
      </c>
      <c r="L29" s="13">
        <v>43</v>
      </c>
      <c r="M29" s="13">
        <v>34.1</v>
      </c>
      <c r="N29" s="13">
        <v>2.5</v>
      </c>
      <c r="O29" s="13">
        <v>-1.6</v>
      </c>
      <c r="P29" s="13">
        <v>6.6</v>
      </c>
      <c r="Q29" s="13">
        <v>9.6</v>
      </c>
      <c r="R29" s="13">
        <v>-51.8</v>
      </c>
      <c r="S29" s="13">
        <v>-4.2</v>
      </c>
      <c r="T29" s="13">
        <v>-18.3</v>
      </c>
      <c r="U29" s="13">
        <v>25</v>
      </c>
      <c r="V29" s="13">
        <v>7.4</v>
      </c>
      <c r="W29" s="13">
        <v>-5</v>
      </c>
      <c r="X29" s="13">
        <v>-8.8000000000000007</v>
      </c>
      <c r="Y29" s="13">
        <v>-10.3</v>
      </c>
      <c r="Z29" s="13">
        <v>-9.4</v>
      </c>
      <c r="AA29" s="13">
        <v>-1.5</v>
      </c>
      <c r="AB29" s="13"/>
      <c r="AC29" s="13">
        <v>17.8</v>
      </c>
      <c r="AD29" s="13">
        <v>6.4</v>
      </c>
      <c r="AE29" s="13">
        <v>-20.5</v>
      </c>
      <c r="AF29" s="13">
        <v>22.1</v>
      </c>
      <c r="AG29" s="13">
        <v>57.6</v>
      </c>
      <c r="AH29" s="13">
        <v>-5.4</v>
      </c>
      <c r="AI29" s="13">
        <v>-8</v>
      </c>
      <c r="AJ29" s="13">
        <v>0.2</v>
      </c>
      <c r="AK29" s="13">
        <v>16.8</v>
      </c>
      <c r="AL29" s="13">
        <v>32</v>
      </c>
      <c r="AM29" s="13">
        <v>18</v>
      </c>
      <c r="AN29" s="13">
        <v>3.8</v>
      </c>
      <c r="AO29" s="13">
        <v>22.8</v>
      </c>
      <c r="AP29" s="13">
        <v>-30.5</v>
      </c>
      <c r="AQ29" s="13">
        <v>27.4</v>
      </c>
      <c r="AR29" s="13">
        <v>27.1</v>
      </c>
      <c r="AS29" s="13">
        <v>8.6</v>
      </c>
      <c r="AT29" s="13">
        <v>-5.9</v>
      </c>
      <c r="AU29" s="13">
        <v>-8.4</v>
      </c>
      <c r="AV29" s="13">
        <v>-29.9</v>
      </c>
      <c r="AW29" s="13">
        <v>-17.899999999999999</v>
      </c>
      <c r="AX29" s="13">
        <v>22.4</v>
      </c>
      <c r="AY29" s="13">
        <v>17.8</v>
      </c>
      <c r="AZ29" s="13">
        <v>-6.2</v>
      </c>
      <c r="BA29" s="13">
        <v>-27.6</v>
      </c>
      <c r="BB29" s="13">
        <v>61.2</v>
      </c>
      <c r="BC29" s="13">
        <v>90.7</v>
      </c>
      <c r="BD29" s="13">
        <v>-18</v>
      </c>
      <c r="BE29" s="13">
        <v>-15.1</v>
      </c>
      <c r="BF29" s="13">
        <v>-2.8</v>
      </c>
      <c r="BG29" s="13">
        <v>-4.3</v>
      </c>
      <c r="BH29" s="13">
        <v>-3.5</v>
      </c>
      <c r="BI29" s="13">
        <v>-2</v>
      </c>
    </row>
    <row r="30" spans="1:61" ht="15" customHeight="1" x14ac:dyDescent="0.35">
      <c r="A30" s="11" t="s">
        <v>13</v>
      </c>
      <c r="B30" s="13">
        <v>6.7</v>
      </c>
      <c r="C30" s="13">
        <v>4</v>
      </c>
      <c r="D30" s="13">
        <v>9.9</v>
      </c>
      <c r="E30" s="13">
        <v>5.5</v>
      </c>
      <c r="F30" s="13">
        <v>35.700000000000003</v>
      </c>
      <c r="G30" s="13">
        <v>5.4</v>
      </c>
      <c r="H30" s="13">
        <v>4.5</v>
      </c>
      <c r="I30" s="13">
        <v>5.0999999999999996</v>
      </c>
      <c r="J30" s="13">
        <v>-0.1</v>
      </c>
      <c r="K30" s="13">
        <v>8</v>
      </c>
      <c r="L30" s="13">
        <v>6.6</v>
      </c>
      <c r="M30" s="13">
        <v>2.8</v>
      </c>
      <c r="N30" s="13">
        <v>3.3</v>
      </c>
      <c r="O30" s="13">
        <v>3.5</v>
      </c>
      <c r="P30" s="13">
        <v>3.2</v>
      </c>
      <c r="Q30" s="13">
        <v>-1.4</v>
      </c>
      <c r="R30" s="13">
        <v>-10</v>
      </c>
      <c r="S30" s="13">
        <v>-3.2</v>
      </c>
      <c r="T30" s="13">
        <v>1.3</v>
      </c>
      <c r="U30" s="13">
        <v>0.9</v>
      </c>
      <c r="V30" s="13">
        <v>-4</v>
      </c>
      <c r="W30" s="13">
        <v>-1.7</v>
      </c>
      <c r="X30" s="13">
        <v>-2.8</v>
      </c>
      <c r="Y30" s="13">
        <v>-4.7</v>
      </c>
      <c r="Z30" s="13">
        <v>-0.6</v>
      </c>
      <c r="AA30" s="13">
        <v>-0.6</v>
      </c>
      <c r="AB30" s="13"/>
      <c r="AC30" s="13">
        <v>-0.5</v>
      </c>
      <c r="AD30" s="13">
        <v>1.5</v>
      </c>
      <c r="AE30" s="13">
        <v>-4</v>
      </c>
      <c r="AF30" s="13">
        <v>-4.3</v>
      </c>
      <c r="AG30" s="13">
        <v>0.4</v>
      </c>
      <c r="AH30" s="13">
        <v>-2</v>
      </c>
      <c r="AI30" s="13">
        <v>-4.7</v>
      </c>
      <c r="AJ30" s="13">
        <v>-3.3</v>
      </c>
      <c r="AK30" s="13">
        <v>-1.1000000000000001</v>
      </c>
      <c r="AL30" s="13">
        <v>-0.8</v>
      </c>
      <c r="AM30" s="13">
        <v>0</v>
      </c>
      <c r="AN30" s="13">
        <v>0.6</v>
      </c>
      <c r="AO30" s="13">
        <v>1.6</v>
      </c>
      <c r="AP30" s="13">
        <v>-3.4</v>
      </c>
      <c r="AQ30" s="13">
        <v>4.2</v>
      </c>
      <c r="AR30" s="13">
        <v>2.8</v>
      </c>
      <c r="AS30" s="13">
        <v>1.9</v>
      </c>
      <c r="AT30" s="13">
        <v>-0.5</v>
      </c>
      <c r="AU30" s="13">
        <v>-1</v>
      </c>
      <c r="AV30" s="13">
        <v>1.8</v>
      </c>
      <c r="AW30" s="13">
        <v>-2.4</v>
      </c>
      <c r="AX30" s="13">
        <v>0.8</v>
      </c>
      <c r="AY30" s="13">
        <v>0.2</v>
      </c>
      <c r="AZ30" s="13">
        <v>0.1</v>
      </c>
      <c r="BA30" s="13">
        <v>-2.2000000000000002</v>
      </c>
      <c r="BB30" s="13">
        <v>6.4</v>
      </c>
      <c r="BC30" s="13">
        <v>14.7</v>
      </c>
      <c r="BD30" s="13">
        <v>0.8</v>
      </c>
      <c r="BE30" s="13">
        <v>1.7</v>
      </c>
      <c r="BF30" s="13">
        <v>2</v>
      </c>
      <c r="BG30" s="13">
        <v>1.5</v>
      </c>
      <c r="BH30" s="13">
        <v>1.3</v>
      </c>
      <c r="BI30" s="13">
        <v>1.2</v>
      </c>
    </row>
    <row r="31" spans="1:61" ht="15" customHeight="1" x14ac:dyDescent="0.35">
      <c r="A31" s="1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row>
    <row r="32" spans="1:61" ht="15" customHeight="1" x14ac:dyDescent="0.35">
      <c r="A32" s="11" t="s">
        <v>367</v>
      </c>
      <c r="B32" s="13">
        <v>7</v>
      </c>
      <c r="C32" s="13">
        <v>3.9</v>
      </c>
      <c r="D32" s="13">
        <v>3.5</v>
      </c>
      <c r="E32" s="13">
        <v>6.6</v>
      </c>
      <c r="F32" s="13">
        <v>23.2</v>
      </c>
      <c r="G32" s="13">
        <v>6.1</v>
      </c>
      <c r="H32" s="13">
        <v>5.6</v>
      </c>
      <c r="I32" s="13">
        <v>4.4000000000000004</v>
      </c>
      <c r="J32" s="13">
        <v>1.3</v>
      </c>
      <c r="K32" s="13">
        <v>6.5</v>
      </c>
      <c r="L32" s="13">
        <v>7.2</v>
      </c>
      <c r="M32" s="13">
        <v>5.5</v>
      </c>
      <c r="N32" s="13">
        <v>3.7</v>
      </c>
      <c r="O32" s="13">
        <v>1.6</v>
      </c>
      <c r="P32" s="13">
        <v>2.8</v>
      </c>
      <c r="Q32" s="13">
        <v>2.4</v>
      </c>
      <c r="R32" s="13">
        <v>-6.9</v>
      </c>
      <c r="S32" s="13">
        <v>-2.2999999999999998</v>
      </c>
      <c r="T32" s="13">
        <v>1.6</v>
      </c>
      <c r="U32" s="13">
        <v>2.4</v>
      </c>
      <c r="V32" s="13">
        <v>-2</v>
      </c>
      <c r="W32" s="13">
        <v>0.3</v>
      </c>
      <c r="X32" s="13">
        <v>-0.8</v>
      </c>
      <c r="Y32" s="13">
        <v>-2</v>
      </c>
      <c r="Z32" s="13">
        <v>0.8</v>
      </c>
      <c r="AA32" s="13">
        <v>0.3</v>
      </c>
      <c r="AB32" s="13"/>
      <c r="AC32" s="13">
        <v>-0.5</v>
      </c>
      <c r="AD32" s="13">
        <v>1.1000000000000001</v>
      </c>
      <c r="AE32" s="13">
        <v>-1.4</v>
      </c>
      <c r="AF32" s="13">
        <v>-2</v>
      </c>
      <c r="AG32" s="13">
        <v>2.5</v>
      </c>
      <c r="AH32" s="13">
        <v>-0.3</v>
      </c>
      <c r="AI32" s="13">
        <v>-2.1</v>
      </c>
      <c r="AJ32" s="13">
        <v>-1.1000000000000001</v>
      </c>
      <c r="AK32" s="13">
        <v>-0.1</v>
      </c>
      <c r="AL32" s="13">
        <v>-0.2</v>
      </c>
      <c r="AM32" s="13">
        <v>0.7</v>
      </c>
      <c r="AN32" s="13">
        <v>1.4</v>
      </c>
      <c r="AO32" s="13">
        <v>1.9</v>
      </c>
      <c r="AP32" s="13">
        <v>-2.1</v>
      </c>
      <c r="AQ32" s="13">
        <v>3.7</v>
      </c>
      <c r="AR32" s="13">
        <v>2.9</v>
      </c>
      <c r="AS32" s="13">
        <v>1</v>
      </c>
      <c r="AT32" s="13">
        <v>-0.1</v>
      </c>
      <c r="AU32" s="13">
        <v>-0.5</v>
      </c>
      <c r="AV32" s="13">
        <v>1.8</v>
      </c>
      <c r="AW32" s="13">
        <v>-1.5</v>
      </c>
      <c r="AX32" s="13">
        <v>0.8</v>
      </c>
      <c r="AY32" s="13">
        <v>0.4</v>
      </c>
      <c r="AZ32" s="13">
        <v>0.7</v>
      </c>
      <c r="BA32" s="13">
        <v>-0.6</v>
      </c>
      <c r="BB32" s="13">
        <v>5.5</v>
      </c>
      <c r="BC32" s="13">
        <v>11.5</v>
      </c>
      <c r="BD32" s="13">
        <v>0.3</v>
      </c>
      <c r="BE32" s="13">
        <v>2.7</v>
      </c>
      <c r="BF32" s="13">
        <v>2</v>
      </c>
      <c r="BG32" s="13">
        <v>1.5</v>
      </c>
      <c r="BH32" s="13">
        <v>1.3</v>
      </c>
      <c r="BI32" s="13">
        <v>1.2</v>
      </c>
    </row>
    <row r="33" spans="1:61" ht="15" customHeight="1" x14ac:dyDescent="0.35">
      <c r="A33" s="1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row>
    <row r="34" spans="1:61" ht="15" customHeight="1" x14ac:dyDescent="0.35">
      <c r="A34" s="11" t="s">
        <v>321</v>
      </c>
      <c r="B34" s="13">
        <v>5.2</v>
      </c>
      <c r="C34" s="13">
        <v>3.4</v>
      </c>
      <c r="D34" s="13">
        <v>2.6</v>
      </c>
      <c r="E34" s="13">
        <v>8</v>
      </c>
      <c r="F34" s="13">
        <v>27.6</v>
      </c>
      <c r="G34" s="13">
        <v>6.9</v>
      </c>
      <c r="H34" s="13">
        <v>6.7</v>
      </c>
      <c r="I34" s="13">
        <v>3.4</v>
      </c>
      <c r="J34" s="13">
        <v>0.6</v>
      </c>
      <c r="K34" s="13">
        <v>7.8</v>
      </c>
      <c r="L34" s="13">
        <v>11.9</v>
      </c>
      <c r="M34" s="13">
        <v>12.1</v>
      </c>
      <c r="N34" s="13">
        <v>4.4000000000000004</v>
      </c>
      <c r="O34" s="13">
        <v>0.5</v>
      </c>
      <c r="P34" s="13">
        <v>4.5999999999999996</v>
      </c>
      <c r="Q34" s="13">
        <v>2.1</v>
      </c>
      <c r="R34" s="13">
        <v>-14</v>
      </c>
      <c r="S34" s="13">
        <v>-5</v>
      </c>
      <c r="T34" s="13">
        <v>0.3</v>
      </c>
      <c r="U34" s="13">
        <v>3.7</v>
      </c>
      <c r="V34" s="13">
        <v>-0.8</v>
      </c>
      <c r="W34" s="13">
        <v>0.3</v>
      </c>
      <c r="X34" s="13">
        <v>-2</v>
      </c>
      <c r="Y34" s="13">
        <v>-2.2999999999999998</v>
      </c>
      <c r="Z34" s="13">
        <v>0.4</v>
      </c>
      <c r="AA34" s="13">
        <v>0.8</v>
      </c>
      <c r="AB34" s="13"/>
      <c r="AC34" s="13">
        <v>0.7</v>
      </c>
      <c r="AD34" s="13">
        <v>2.7</v>
      </c>
      <c r="AE34" s="13">
        <v>-1.6</v>
      </c>
      <c r="AF34" s="13">
        <v>-1.5</v>
      </c>
      <c r="AG34" s="13">
        <v>5.7</v>
      </c>
      <c r="AH34" s="13">
        <v>0.7</v>
      </c>
      <c r="AI34" s="13">
        <v>-1.8</v>
      </c>
      <c r="AJ34" s="13">
        <v>-1</v>
      </c>
      <c r="AK34" s="13">
        <v>0.8</v>
      </c>
      <c r="AL34" s="13">
        <v>3.1</v>
      </c>
      <c r="AM34" s="13">
        <v>2.9</v>
      </c>
      <c r="AN34" s="13">
        <v>1.4</v>
      </c>
      <c r="AO34" s="13">
        <v>4.4000000000000004</v>
      </c>
      <c r="AP34" s="13">
        <v>-5.8</v>
      </c>
      <c r="AQ34" s="13">
        <v>4.5999999999999996</v>
      </c>
      <c r="AR34" s="13">
        <v>4.7</v>
      </c>
      <c r="AS34" s="13">
        <v>2.4</v>
      </c>
      <c r="AT34" s="13">
        <v>-0.8</v>
      </c>
      <c r="AU34" s="13">
        <v>-1.9</v>
      </c>
      <c r="AV34" s="13">
        <v>-1.9</v>
      </c>
      <c r="AW34" s="13">
        <v>-2.8</v>
      </c>
      <c r="AX34" s="13">
        <v>2.6</v>
      </c>
      <c r="AY34" s="13">
        <v>2.1</v>
      </c>
      <c r="AZ34" s="13">
        <v>0.4</v>
      </c>
      <c r="BA34" s="13">
        <v>-2.9</v>
      </c>
      <c r="BB34" s="13">
        <v>8.8000000000000007</v>
      </c>
      <c r="BC34" s="13">
        <v>17.399999999999999</v>
      </c>
      <c r="BD34" s="13">
        <v>-0.7</v>
      </c>
      <c r="BE34" s="13">
        <v>1.1000000000000001</v>
      </c>
      <c r="BF34" s="13">
        <v>1.5</v>
      </c>
      <c r="BG34" s="13">
        <v>1</v>
      </c>
      <c r="BH34" s="13">
        <v>0.9</v>
      </c>
      <c r="BI34" s="13">
        <v>1</v>
      </c>
    </row>
    <row r="35" spans="1:61" ht="15" customHeight="1" x14ac:dyDescent="0.35">
      <c r="A35" s="11" t="s">
        <v>16</v>
      </c>
      <c r="B35" s="13">
        <v>4.9000000000000004</v>
      </c>
      <c r="C35" s="13">
        <v>2.6</v>
      </c>
      <c r="D35" s="13">
        <v>3.3</v>
      </c>
      <c r="E35" s="13">
        <v>6.8</v>
      </c>
      <c r="F35" s="13">
        <v>18.899999999999999</v>
      </c>
      <c r="G35" s="13">
        <v>6.6</v>
      </c>
      <c r="H35" s="13">
        <v>5.2</v>
      </c>
      <c r="I35" s="13">
        <v>2.5</v>
      </c>
      <c r="J35" s="13">
        <v>0.2</v>
      </c>
      <c r="K35" s="13">
        <v>6.3</v>
      </c>
      <c r="L35" s="13">
        <v>6.8</v>
      </c>
      <c r="M35" s="13">
        <v>8.5</v>
      </c>
      <c r="N35" s="13">
        <v>3.8</v>
      </c>
      <c r="O35" s="13">
        <v>1.1000000000000001</v>
      </c>
      <c r="P35" s="13">
        <v>4.0999999999999996</v>
      </c>
      <c r="Q35" s="13">
        <v>1.8</v>
      </c>
      <c r="R35" s="13">
        <v>-6</v>
      </c>
      <c r="S35" s="13">
        <v>-2.9</v>
      </c>
      <c r="T35" s="13">
        <v>1.3</v>
      </c>
      <c r="U35" s="13">
        <v>3.6</v>
      </c>
      <c r="V35" s="13">
        <v>-1.3</v>
      </c>
      <c r="W35" s="13">
        <v>0.8</v>
      </c>
      <c r="X35" s="13">
        <v>-0.6</v>
      </c>
      <c r="Y35" s="13">
        <v>-1.5</v>
      </c>
      <c r="Z35" s="13">
        <v>1.6</v>
      </c>
      <c r="AA35" s="13">
        <v>1.9</v>
      </c>
      <c r="AB35" s="13"/>
      <c r="AC35" s="13">
        <v>0</v>
      </c>
      <c r="AD35" s="13">
        <v>2.7</v>
      </c>
      <c r="AE35" s="13">
        <v>0.6</v>
      </c>
      <c r="AF35" s="13">
        <v>-1</v>
      </c>
      <c r="AG35" s="13">
        <v>5.0999999999999996</v>
      </c>
      <c r="AH35" s="13">
        <v>2.1</v>
      </c>
      <c r="AI35" s="13">
        <v>0.6</v>
      </c>
      <c r="AJ35" s="13">
        <v>0.1</v>
      </c>
      <c r="AK35" s="13">
        <v>1.1000000000000001</v>
      </c>
      <c r="AL35" s="13">
        <v>2</v>
      </c>
      <c r="AM35" s="13">
        <v>2.1</v>
      </c>
      <c r="AN35" s="13">
        <v>2.1</v>
      </c>
      <c r="AO35" s="13">
        <v>2.9</v>
      </c>
      <c r="AP35" s="13">
        <v>-2.5</v>
      </c>
      <c r="AQ35" s="13">
        <v>2.7</v>
      </c>
      <c r="AR35" s="13">
        <v>2</v>
      </c>
      <c r="AS35" s="13">
        <v>0.9</v>
      </c>
      <c r="AT35" s="13">
        <v>0.2</v>
      </c>
      <c r="AU35" s="13">
        <v>-0.7</v>
      </c>
      <c r="AV35" s="13">
        <v>1.4</v>
      </c>
      <c r="AW35" s="13">
        <v>-1.2</v>
      </c>
      <c r="AX35" s="13">
        <v>1.7</v>
      </c>
      <c r="AY35" s="13">
        <v>1.6</v>
      </c>
      <c r="AZ35" s="13">
        <v>1.2</v>
      </c>
      <c r="BA35" s="13">
        <v>0.1</v>
      </c>
      <c r="BB35" s="13">
        <v>5.9</v>
      </c>
      <c r="BC35" s="13">
        <v>11</v>
      </c>
      <c r="BD35" s="13">
        <v>2.6</v>
      </c>
      <c r="BE35" s="13">
        <v>3.8</v>
      </c>
      <c r="BF35" s="13">
        <v>2</v>
      </c>
      <c r="BG35" s="13">
        <v>1.7</v>
      </c>
      <c r="BH35" s="13">
        <v>1.4</v>
      </c>
      <c r="BI35" s="13">
        <v>1.3</v>
      </c>
    </row>
    <row r="36" spans="1:61" ht="15" customHeight="1" x14ac:dyDescent="0.35">
      <c r="A36" s="11" t="s">
        <v>15</v>
      </c>
      <c r="B36" s="13">
        <v>9</v>
      </c>
      <c r="C36" s="13">
        <v>11.9</v>
      </c>
      <c r="D36" s="13">
        <v>-3</v>
      </c>
      <c r="E36" s="13">
        <v>17.399999999999999</v>
      </c>
      <c r="F36" s="13">
        <v>95.8</v>
      </c>
      <c r="G36" s="13">
        <v>10</v>
      </c>
      <c r="H36" s="13">
        <v>15.9</v>
      </c>
      <c r="I36" s="13">
        <v>7.9</v>
      </c>
      <c r="J36" s="13">
        <v>3.1</v>
      </c>
      <c r="K36" s="13">
        <v>17.3</v>
      </c>
      <c r="L36" s="13">
        <v>41.3</v>
      </c>
      <c r="M36" s="13">
        <v>33.4</v>
      </c>
      <c r="N36" s="13">
        <v>7.5</v>
      </c>
      <c r="O36" s="13">
        <v>-2.5</v>
      </c>
      <c r="P36" s="13">
        <v>7.3</v>
      </c>
      <c r="Q36" s="13">
        <v>5.0999999999999996</v>
      </c>
      <c r="R36" s="13">
        <v>-46.6</v>
      </c>
      <c r="S36" s="13">
        <v>-22</v>
      </c>
      <c r="T36" s="13">
        <v>-11.3</v>
      </c>
      <c r="U36" s="13">
        <v>16.100000000000001</v>
      </c>
      <c r="V36" s="13">
        <v>15.4</v>
      </c>
      <c r="W36" s="13">
        <v>1</v>
      </c>
      <c r="X36" s="13">
        <v>-12.7</v>
      </c>
      <c r="Y36" s="13">
        <v>-1.4</v>
      </c>
      <c r="Z36" s="13">
        <v>-6.4</v>
      </c>
      <c r="AA36" s="13">
        <v>-1.5</v>
      </c>
      <c r="AB36" s="13"/>
      <c r="AC36" s="13">
        <v>15.4</v>
      </c>
      <c r="AD36" s="13">
        <v>8.4</v>
      </c>
      <c r="AE36" s="13">
        <v>-13.5</v>
      </c>
      <c r="AF36" s="13">
        <v>13</v>
      </c>
      <c r="AG36" s="13">
        <v>54.9</v>
      </c>
      <c r="AH36" s="13">
        <v>1.3</v>
      </c>
      <c r="AI36" s="13">
        <v>-9.5</v>
      </c>
      <c r="AJ36" s="13">
        <v>1.9</v>
      </c>
      <c r="AK36" s="13">
        <v>10.199999999999999</v>
      </c>
      <c r="AL36" s="13">
        <v>32.700000000000003</v>
      </c>
      <c r="AM36" s="13">
        <v>20.9</v>
      </c>
      <c r="AN36" s="13">
        <v>0.9</v>
      </c>
      <c r="AO36" s="13">
        <v>23.5</v>
      </c>
      <c r="AP36" s="13">
        <v>-27.8</v>
      </c>
      <c r="AQ36" s="13">
        <v>18.7</v>
      </c>
      <c r="AR36" s="13">
        <v>24.8</v>
      </c>
      <c r="AS36" s="13">
        <v>9.4</v>
      </c>
      <c r="AT36" s="13">
        <v>-5.5</v>
      </c>
      <c r="AU36" s="13">
        <v>-9.6</v>
      </c>
      <c r="AV36" s="13">
        <v>-26.3</v>
      </c>
      <c r="AW36" s="13">
        <v>-17.2</v>
      </c>
      <c r="AX36" s="13">
        <v>18.899999999999999</v>
      </c>
      <c r="AY36" s="13">
        <v>16.600000000000001</v>
      </c>
      <c r="AZ36" s="13">
        <v>-5.8</v>
      </c>
      <c r="BA36" s="13">
        <v>-28.3</v>
      </c>
      <c r="BB36" s="13">
        <v>59.9</v>
      </c>
      <c r="BC36" s="13">
        <v>88.5</v>
      </c>
      <c r="BD36" s="13">
        <v>-16.399999999999999</v>
      </c>
      <c r="BE36" s="13">
        <v>-13.7</v>
      </c>
      <c r="BF36" s="13">
        <v>-3</v>
      </c>
      <c r="BG36" s="13">
        <v>-4.4000000000000004</v>
      </c>
      <c r="BH36" s="13">
        <v>-3.5</v>
      </c>
      <c r="BI36" s="13">
        <v>-2.1</v>
      </c>
    </row>
    <row r="37" spans="1:61" ht="15" customHeight="1" x14ac:dyDescent="0.35">
      <c r="A37" s="11" t="s">
        <v>13</v>
      </c>
      <c r="B37" s="13">
        <v>4.4000000000000004</v>
      </c>
      <c r="C37" s="13">
        <v>2</v>
      </c>
      <c r="D37" s="13">
        <v>3.6</v>
      </c>
      <c r="E37" s="13">
        <v>7.1</v>
      </c>
      <c r="F37" s="13">
        <v>25.8</v>
      </c>
      <c r="G37" s="13">
        <v>4.9000000000000004</v>
      </c>
      <c r="H37" s="13">
        <v>4.0999999999999996</v>
      </c>
      <c r="I37" s="13">
        <v>2.4</v>
      </c>
      <c r="J37" s="13">
        <v>0.1</v>
      </c>
      <c r="K37" s="13">
        <v>5.0999999999999996</v>
      </c>
      <c r="L37" s="13">
        <v>6.8</v>
      </c>
      <c r="M37" s="13">
        <v>7.5</v>
      </c>
      <c r="N37" s="13">
        <v>4.2</v>
      </c>
      <c r="O37" s="13">
        <v>1.5</v>
      </c>
      <c r="P37" s="13">
        <v>4.0999999999999996</v>
      </c>
      <c r="Q37" s="13">
        <v>0.7</v>
      </c>
      <c r="R37" s="13">
        <v>-9</v>
      </c>
      <c r="S37" s="13">
        <v>-2.5</v>
      </c>
      <c r="T37" s="13">
        <v>1</v>
      </c>
      <c r="U37" s="13">
        <v>0.6</v>
      </c>
      <c r="V37" s="13">
        <v>-3.4</v>
      </c>
      <c r="W37" s="13">
        <v>-1.4</v>
      </c>
      <c r="X37" s="13">
        <v>-2.7</v>
      </c>
      <c r="Y37" s="13">
        <v>-4.5999999999999996</v>
      </c>
      <c r="Z37" s="13">
        <v>-1.2</v>
      </c>
      <c r="AA37" s="13">
        <v>-1.4</v>
      </c>
      <c r="AB37" s="13"/>
      <c r="AC37" s="13">
        <v>-0.5</v>
      </c>
      <c r="AD37" s="13">
        <v>1.5</v>
      </c>
      <c r="AE37" s="13">
        <v>-4</v>
      </c>
      <c r="AF37" s="13">
        <v>-4.5</v>
      </c>
      <c r="AG37" s="13">
        <v>0.2</v>
      </c>
      <c r="AH37" s="13">
        <v>-1.9</v>
      </c>
      <c r="AI37" s="13">
        <v>-5</v>
      </c>
      <c r="AJ37" s="13">
        <v>-3.6</v>
      </c>
      <c r="AK37" s="13">
        <v>-1.7</v>
      </c>
      <c r="AL37" s="13">
        <v>-1.3</v>
      </c>
      <c r="AM37" s="13">
        <v>-0.5</v>
      </c>
      <c r="AN37" s="13">
        <v>0.5</v>
      </c>
      <c r="AO37" s="13">
        <v>1.1000000000000001</v>
      </c>
      <c r="AP37" s="13">
        <v>-3.1</v>
      </c>
      <c r="AQ37" s="13">
        <v>3.4</v>
      </c>
      <c r="AR37" s="13">
        <v>2.2999999999999998</v>
      </c>
      <c r="AS37" s="13">
        <v>1.8</v>
      </c>
      <c r="AT37" s="13">
        <v>-0.3</v>
      </c>
      <c r="AU37" s="13">
        <v>-0.7</v>
      </c>
      <c r="AV37" s="13">
        <v>2.1</v>
      </c>
      <c r="AW37" s="13">
        <v>-1.7</v>
      </c>
      <c r="AX37" s="13">
        <v>0.7</v>
      </c>
      <c r="AY37" s="13">
        <v>-0.3</v>
      </c>
      <c r="AZ37" s="13">
        <v>0.7</v>
      </c>
      <c r="BA37" s="13">
        <v>-1.8</v>
      </c>
      <c r="BB37" s="13">
        <v>5.0999999999999996</v>
      </c>
      <c r="BC37" s="13">
        <v>11.2</v>
      </c>
      <c r="BD37" s="13">
        <v>0.7</v>
      </c>
      <c r="BE37" s="13">
        <v>1.7</v>
      </c>
      <c r="BF37" s="13">
        <v>2</v>
      </c>
      <c r="BG37" s="13">
        <v>1.5</v>
      </c>
      <c r="BH37" s="13">
        <v>1.3</v>
      </c>
      <c r="BI37" s="13">
        <v>1.2</v>
      </c>
    </row>
    <row r="38" spans="1:61" ht="15" customHeight="1" x14ac:dyDescent="0.35">
      <c r="A38" s="11"/>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row>
    <row r="39" spans="1:61" ht="15" customHeight="1" x14ac:dyDescent="0.35">
      <c r="A39" s="11" t="s">
        <v>369</v>
      </c>
      <c r="B39" s="13">
        <v>4.8</v>
      </c>
      <c r="C39" s="13">
        <v>2.5</v>
      </c>
      <c r="D39" s="13">
        <v>3.3</v>
      </c>
      <c r="E39" s="13">
        <v>6.8</v>
      </c>
      <c r="F39" s="13">
        <v>20</v>
      </c>
      <c r="G39" s="13">
        <v>6.3</v>
      </c>
      <c r="H39" s="13">
        <v>5</v>
      </c>
      <c r="I39" s="13">
        <v>2.5</v>
      </c>
      <c r="J39" s="13">
        <v>0.2</v>
      </c>
      <c r="K39" s="13">
        <v>6</v>
      </c>
      <c r="L39" s="13">
        <v>6.8</v>
      </c>
      <c r="M39" s="13">
        <v>8.3000000000000007</v>
      </c>
      <c r="N39" s="13">
        <v>3.9</v>
      </c>
      <c r="O39" s="13">
        <v>1.2</v>
      </c>
      <c r="P39" s="13">
        <v>4.0999999999999996</v>
      </c>
      <c r="Q39" s="13">
        <v>1.6</v>
      </c>
      <c r="R39" s="13">
        <v>-6.7</v>
      </c>
      <c r="S39" s="13">
        <v>-2.8</v>
      </c>
      <c r="T39" s="13">
        <v>1.2</v>
      </c>
      <c r="U39" s="13">
        <v>2.8</v>
      </c>
      <c r="V39" s="13">
        <v>-1.9</v>
      </c>
      <c r="W39" s="13">
        <v>0.2</v>
      </c>
      <c r="X39" s="13">
        <v>-1.1000000000000001</v>
      </c>
      <c r="Y39" s="13">
        <v>-2.2999999999999998</v>
      </c>
      <c r="Z39" s="13">
        <v>0.8</v>
      </c>
      <c r="AA39" s="13">
        <v>0.9</v>
      </c>
      <c r="AB39" s="13"/>
      <c r="AC39" s="13">
        <v>-0.2</v>
      </c>
      <c r="AD39" s="13">
        <v>2.2999999999999998</v>
      </c>
      <c r="AE39" s="13">
        <v>-0.9</v>
      </c>
      <c r="AF39" s="13">
        <v>-2.1</v>
      </c>
      <c r="AG39" s="13">
        <v>3.3</v>
      </c>
      <c r="AH39" s="13">
        <v>0.7</v>
      </c>
      <c r="AI39" s="13">
        <v>-1.3</v>
      </c>
      <c r="AJ39" s="13">
        <v>-1.1000000000000001</v>
      </c>
      <c r="AK39" s="13">
        <v>0.1</v>
      </c>
      <c r="AL39" s="13">
        <v>0.8</v>
      </c>
      <c r="AM39" s="13">
        <v>1.1000000000000001</v>
      </c>
      <c r="AN39" s="13">
        <v>1.5</v>
      </c>
      <c r="AO39" s="13">
        <v>2.2000000000000002</v>
      </c>
      <c r="AP39" s="13">
        <v>-2.7</v>
      </c>
      <c r="AQ39" s="13">
        <v>3</v>
      </c>
      <c r="AR39" s="13">
        <v>2.1</v>
      </c>
      <c r="AS39" s="13">
        <v>1.2</v>
      </c>
      <c r="AT39" s="13">
        <v>0</v>
      </c>
      <c r="AU39" s="13">
        <v>-0.7</v>
      </c>
      <c r="AV39" s="13">
        <v>1.6</v>
      </c>
      <c r="AW39" s="13">
        <v>-1.4</v>
      </c>
      <c r="AX39" s="13">
        <v>1.3</v>
      </c>
      <c r="AY39" s="13">
        <v>0.9</v>
      </c>
      <c r="AZ39" s="13">
        <v>1</v>
      </c>
      <c r="BA39" s="13">
        <v>-0.7</v>
      </c>
      <c r="BB39" s="13">
        <v>5.6</v>
      </c>
      <c r="BC39" s="13">
        <v>11.1</v>
      </c>
      <c r="BD39" s="13">
        <v>1.8</v>
      </c>
      <c r="BE39" s="13">
        <v>3</v>
      </c>
      <c r="BF39" s="13">
        <v>2</v>
      </c>
      <c r="BG39" s="13">
        <v>1.6</v>
      </c>
      <c r="BH39" s="13">
        <v>1.3</v>
      </c>
      <c r="BI39" s="13">
        <v>1.3</v>
      </c>
    </row>
    <row r="40" spans="1:61" x14ac:dyDescent="0.25">
      <c r="A40" s="1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row>
    <row r="41" spans="1:61" ht="15" customHeight="1" x14ac:dyDescent="0.35">
      <c r="A41" s="11" t="s">
        <v>373</v>
      </c>
      <c r="B41" s="13">
        <v>5.7</v>
      </c>
      <c r="C41" s="13">
        <v>2.9</v>
      </c>
      <c r="D41" s="13">
        <v>-0.7</v>
      </c>
      <c r="E41" s="13">
        <v>1.7</v>
      </c>
      <c r="F41" s="13">
        <v>18</v>
      </c>
      <c r="G41" s="13">
        <v>2.7</v>
      </c>
      <c r="H41" s="13">
        <v>5.5</v>
      </c>
      <c r="I41" s="13">
        <v>-1.1000000000000001</v>
      </c>
      <c r="J41" s="13">
        <v>-1.8</v>
      </c>
      <c r="K41" s="13">
        <v>3</v>
      </c>
      <c r="L41" s="13">
        <v>10.8</v>
      </c>
      <c r="M41" s="13">
        <v>20.5</v>
      </c>
      <c r="N41" s="13">
        <v>2.7</v>
      </c>
      <c r="O41" s="13">
        <v>2.9</v>
      </c>
      <c r="P41" s="13">
        <v>8.9</v>
      </c>
      <c r="Q41" s="13">
        <v>3.1</v>
      </c>
      <c r="R41" s="13">
        <v>-15.3</v>
      </c>
      <c r="S41" s="13">
        <v>-9.5</v>
      </c>
      <c r="T41" s="13">
        <v>2.9</v>
      </c>
      <c r="U41" s="13">
        <v>7.9</v>
      </c>
      <c r="V41" s="13">
        <v>-6.7</v>
      </c>
      <c r="W41" s="13">
        <v>1.8</v>
      </c>
      <c r="X41" s="13">
        <v>-3.5</v>
      </c>
      <c r="Y41" s="13">
        <v>0</v>
      </c>
      <c r="Z41" s="13">
        <v>1.5</v>
      </c>
      <c r="AA41" s="13">
        <v>-3.5</v>
      </c>
      <c r="AB41" s="13"/>
      <c r="AC41" s="13">
        <v>2.2999999999999998</v>
      </c>
      <c r="AD41" s="13">
        <v>8.4</v>
      </c>
      <c r="AE41" s="13">
        <v>-3.1</v>
      </c>
      <c r="AF41" s="13">
        <v>2.4</v>
      </c>
      <c r="AG41" s="13">
        <v>12.2</v>
      </c>
      <c r="AH41" s="13">
        <v>-1</v>
      </c>
      <c r="AI41" s="13">
        <v>-4.0999999999999996</v>
      </c>
      <c r="AJ41" s="13">
        <v>-8.6</v>
      </c>
      <c r="AK41" s="13">
        <v>-1.9</v>
      </c>
      <c r="AL41" s="13">
        <v>2.6</v>
      </c>
      <c r="AM41" s="13">
        <v>0.9</v>
      </c>
      <c r="AN41" s="13">
        <v>-2.2000000000000002</v>
      </c>
      <c r="AO41" s="13">
        <v>-2</v>
      </c>
      <c r="AP41" s="13">
        <v>-1</v>
      </c>
      <c r="AQ41" s="13">
        <v>5.4</v>
      </c>
      <c r="AR41" s="13">
        <v>-0.9</v>
      </c>
      <c r="AS41" s="13">
        <v>5.8</v>
      </c>
      <c r="AT41" s="13">
        <v>-2.9</v>
      </c>
      <c r="AU41" s="13">
        <v>0.2</v>
      </c>
      <c r="AV41" s="13">
        <v>10</v>
      </c>
      <c r="AW41" s="13">
        <v>-2.5</v>
      </c>
      <c r="AX41" s="13">
        <v>0.1</v>
      </c>
      <c r="AY41" s="13">
        <v>-1.7</v>
      </c>
      <c r="AZ41" s="13">
        <v>3.6</v>
      </c>
      <c r="BA41" s="13">
        <v>-0.8</v>
      </c>
      <c r="BB41" s="13">
        <v>7.1</v>
      </c>
      <c r="BC41" s="13">
        <v>15.7</v>
      </c>
      <c r="BD41" s="13">
        <v>-2.4</v>
      </c>
      <c r="BE41" s="13">
        <v>3.6</v>
      </c>
      <c r="BF41" s="13">
        <v>2</v>
      </c>
      <c r="BG41" s="13">
        <v>1.5</v>
      </c>
      <c r="BH41" s="13">
        <v>1.3</v>
      </c>
      <c r="BI41" s="13">
        <v>1.2</v>
      </c>
    </row>
    <row r="42" spans="1:61" ht="15" customHeight="1" x14ac:dyDescent="0.35">
      <c r="A42" s="3" t="s">
        <v>374</v>
      </c>
      <c r="B42" s="13">
        <v>0.9</v>
      </c>
      <c r="C42" s="13">
        <v>0.4</v>
      </c>
      <c r="D42" s="13">
        <v>-4.0999999999999996</v>
      </c>
      <c r="E42" s="13">
        <v>-5.0999999999999996</v>
      </c>
      <c r="F42" s="13">
        <v>-2</v>
      </c>
      <c r="G42" s="13">
        <v>-3.6</v>
      </c>
      <c r="H42" s="13">
        <v>0.5</v>
      </c>
      <c r="I42" s="13">
        <v>-3.6</v>
      </c>
      <c r="J42" s="13">
        <v>-2</v>
      </c>
      <c r="K42" s="13">
        <v>-3.1</v>
      </c>
      <c r="L42" s="13">
        <v>4</v>
      </c>
      <c r="M42" s="13">
        <v>12.2</v>
      </c>
      <c r="N42" s="13">
        <v>-1.1000000000000001</v>
      </c>
      <c r="O42" s="13">
        <v>1.7</v>
      </c>
      <c r="P42" s="13">
        <v>4.8</v>
      </c>
      <c r="Q42" s="13">
        <v>1.5</v>
      </c>
      <c r="R42" s="13">
        <v>-8.6999999999999993</v>
      </c>
      <c r="S42" s="13">
        <v>-6.6</v>
      </c>
      <c r="T42" s="13">
        <v>1.6</v>
      </c>
      <c r="U42" s="13">
        <v>5</v>
      </c>
      <c r="V42" s="13">
        <v>-4.8</v>
      </c>
      <c r="W42" s="13">
        <v>1.5</v>
      </c>
      <c r="X42" s="13">
        <v>-2.4</v>
      </c>
      <c r="Y42" s="13">
        <v>2.2999999999999998</v>
      </c>
      <c r="Z42" s="13">
        <v>0.7</v>
      </c>
      <c r="AA42" s="13">
        <v>-4.5</v>
      </c>
      <c r="AB42" s="13"/>
      <c r="AC42" s="13">
        <v>2.5</v>
      </c>
      <c r="AD42" s="13">
        <v>6</v>
      </c>
      <c r="AE42" s="13">
        <v>-2.2999999999999998</v>
      </c>
      <c r="AF42" s="13">
        <v>4.5</v>
      </c>
      <c r="AG42" s="13">
        <v>8.9</v>
      </c>
      <c r="AH42" s="13">
        <v>-1.7</v>
      </c>
      <c r="AI42" s="13">
        <v>-2.8</v>
      </c>
      <c r="AJ42" s="13">
        <v>-7.5</v>
      </c>
      <c r="AK42" s="13">
        <v>-2</v>
      </c>
      <c r="AL42" s="13">
        <v>1.8</v>
      </c>
      <c r="AM42" s="13">
        <v>-0.2</v>
      </c>
      <c r="AN42" s="13">
        <v>-3.7</v>
      </c>
      <c r="AO42" s="13">
        <v>-4.2</v>
      </c>
      <c r="AP42" s="13">
        <v>1.7</v>
      </c>
      <c r="AQ42" s="13">
        <v>2.4</v>
      </c>
      <c r="AR42" s="13">
        <v>-3</v>
      </c>
      <c r="AS42" s="13">
        <v>4.5999999999999996</v>
      </c>
      <c r="AT42" s="13">
        <v>-2.9</v>
      </c>
      <c r="AU42" s="13">
        <v>0.8</v>
      </c>
      <c r="AV42" s="13">
        <v>8.4</v>
      </c>
      <c r="AW42" s="13">
        <v>-1.1000000000000001</v>
      </c>
      <c r="AX42" s="13">
        <v>-1.3</v>
      </c>
      <c r="AY42" s="13">
        <v>-2.6</v>
      </c>
      <c r="AZ42" s="13">
        <v>2.6</v>
      </c>
      <c r="BA42" s="13">
        <v>-0.2</v>
      </c>
      <c r="BB42" s="13">
        <v>1.5</v>
      </c>
      <c r="BC42" s="13">
        <v>4.5999999999999996</v>
      </c>
      <c r="BD42" s="13">
        <v>-4.2</v>
      </c>
      <c r="BE42" s="13">
        <v>0.6</v>
      </c>
      <c r="BF42" s="13">
        <v>0</v>
      </c>
      <c r="BG42" s="13">
        <v>-0.1</v>
      </c>
      <c r="BH42" s="13">
        <v>-0.1</v>
      </c>
      <c r="BI42" s="13">
        <v>-0.1</v>
      </c>
    </row>
    <row r="43" spans="1:61" ht="15" customHeight="1" x14ac:dyDescent="0.35">
      <c r="A43" s="1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row>
    <row r="44" spans="1:61" ht="15" customHeight="1" x14ac:dyDescent="0.35">
      <c r="A44" s="11" t="s">
        <v>375</v>
      </c>
      <c r="B44" s="13">
        <v>0.6</v>
      </c>
      <c r="C44" s="13">
        <v>0.6</v>
      </c>
      <c r="D44" s="13">
        <v>3.8</v>
      </c>
      <c r="E44" s="13">
        <v>4.3</v>
      </c>
      <c r="F44" s="13">
        <v>3.9</v>
      </c>
      <c r="G44" s="13">
        <v>2.8</v>
      </c>
      <c r="H44" s="13">
        <v>3.9</v>
      </c>
      <c r="I44" s="13">
        <v>1</v>
      </c>
      <c r="J44" s="13">
        <v>-0.8</v>
      </c>
      <c r="K44" s="13">
        <v>0.9</v>
      </c>
      <c r="L44" s="13">
        <v>-0.2</v>
      </c>
      <c r="M44" s="13">
        <v>3.7</v>
      </c>
      <c r="N44" s="13">
        <v>3.7</v>
      </c>
      <c r="O44" s="13">
        <v>3.3</v>
      </c>
      <c r="P44" s="13">
        <v>4.4000000000000004</v>
      </c>
      <c r="Q44" s="13">
        <v>3.4</v>
      </c>
      <c r="R44" s="13">
        <v>2.5</v>
      </c>
      <c r="S44" s="13">
        <v>2.5</v>
      </c>
      <c r="T44" s="13">
        <v>3.3</v>
      </c>
      <c r="U44" s="13">
        <v>3.8</v>
      </c>
      <c r="V44" s="13">
        <v>4.4000000000000004</v>
      </c>
      <c r="W44" s="13">
        <v>4.4000000000000004</v>
      </c>
      <c r="X44" s="13">
        <v>2.8</v>
      </c>
      <c r="Y44" s="13">
        <v>5.8</v>
      </c>
      <c r="Z44" s="13">
        <v>6.6</v>
      </c>
      <c r="AA44" s="13">
        <v>6.2</v>
      </c>
      <c r="AB44" s="13">
        <v>4.0999999999999996</v>
      </c>
      <c r="AC44" s="13">
        <v>4.0999999999999996</v>
      </c>
      <c r="AD44" s="13">
        <v>4.0999999999999996</v>
      </c>
      <c r="AE44" s="13">
        <v>2.6</v>
      </c>
      <c r="AF44" s="13">
        <v>3.3</v>
      </c>
      <c r="AG44" s="13">
        <v>3.9</v>
      </c>
      <c r="AH44" s="13">
        <v>2.2000000000000002</v>
      </c>
      <c r="AI44" s="13">
        <v>2.2999999999999998</v>
      </c>
      <c r="AJ44" s="13">
        <v>3.7</v>
      </c>
      <c r="AK44" s="13">
        <v>4.5</v>
      </c>
      <c r="AL44" s="13">
        <v>4.9000000000000004</v>
      </c>
      <c r="AM44" s="13">
        <v>5.9</v>
      </c>
      <c r="AN44" s="13">
        <v>4.3</v>
      </c>
      <c r="AO44" s="13">
        <v>2.2000000000000002</v>
      </c>
      <c r="AP44" s="13">
        <v>2.8</v>
      </c>
      <c r="AQ44" s="13">
        <v>5.9</v>
      </c>
      <c r="AR44" s="13">
        <v>6.9</v>
      </c>
      <c r="AS44" s="13">
        <v>7.4</v>
      </c>
      <c r="AT44" s="13">
        <v>8</v>
      </c>
      <c r="AU44" s="13">
        <v>8.8000000000000007</v>
      </c>
      <c r="AV44" s="13">
        <v>5.2</v>
      </c>
      <c r="AW44" s="13">
        <v>7.1</v>
      </c>
      <c r="AX44" s="13">
        <v>8.9</v>
      </c>
      <c r="AY44" s="13">
        <v>9.3000000000000007</v>
      </c>
      <c r="AZ44" s="13">
        <v>6.9</v>
      </c>
      <c r="BA44" s="13">
        <v>5.0999999999999996</v>
      </c>
      <c r="BB44" s="13">
        <v>12.1</v>
      </c>
      <c r="BC44" s="13">
        <v>9.3000000000000007</v>
      </c>
      <c r="BD44" s="13">
        <v>10.1</v>
      </c>
      <c r="BE44" s="13">
        <v>10.3</v>
      </c>
      <c r="BF44" s="13">
        <v>10.1</v>
      </c>
      <c r="BG44" s="13">
        <v>9.9</v>
      </c>
      <c r="BH44" s="13">
        <v>9.5</v>
      </c>
      <c r="BI44" s="13">
        <v>8.9</v>
      </c>
    </row>
    <row r="45" spans="1:61" ht="15" customHeight="1" x14ac:dyDescent="0.35">
      <c r="A45" s="37"/>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row>
    <row r="46" spans="1:61" x14ac:dyDescent="0.25">
      <c r="A46" s="10" t="s">
        <v>376</v>
      </c>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row>
    <row r="47" spans="1:61" ht="15" customHeight="1" x14ac:dyDescent="0.35">
      <c r="A47" s="8" t="s">
        <v>377</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row>
    <row r="48" spans="1:61" x14ac:dyDescent="0.25">
      <c r="A48" s="8" t="s">
        <v>378</v>
      </c>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row>
    <row r="49" spans="1:61" ht="15" customHeight="1" x14ac:dyDescent="0.35">
      <c r="A49" s="8" t="s">
        <v>379</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row>
    <row r="50" spans="1:61" x14ac:dyDescent="0.25">
      <c r="A50" s="10" t="s">
        <v>380</v>
      </c>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row>
    <row r="51" spans="1:61" ht="15" customHeight="1" x14ac:dyDescent="0.35">
      <c r="A51" s="8" t="s">
        <v>381</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row>
    <row r="52" spans="1:61" ht="15" customHeight="1" x14ac:dyDescent="0.35">
      <c r="A52" s="12"/>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row>
    <row r="53" spans="1:61" x14ac:dyDescent="0.25">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row>
  </sheetData>
  <hyperlinks>
    <hyperlink ref="A1" location="inhoudsopgave!A1" display="naar inhoudsopgave" xr:uid="{00000000-0004-0000-1200-000000000000}"/>
  </hyperlink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I36"/>
  <sheetViews>
    <sheetView workbookViewId="0">
      <pane xSplit="1" ySplit="3" topLeftCell="B4" activePane="bottomRight" state="frozen"/>
      <selection activeCell="AA1" sqref="AA1:AB1048576"/>
      <selection pane="topRight" activeCell="AA1" sqref="AA1:AB1048576"/>
      <selection pane="bottomLeft" activeCell="AA1" sqref="AA1:AB1048576"/>
      <selection pane="bottomRight" activeCell="B4" sqref="B4"/>
    </sheetView>
  </sheetViews>
  <sheetFormatPr defaultColWidth="11.453125" defaultRowHeight="12.5" x14ac:dyDescent="0.25"/>
  <cols>
    <col min="1" max="1" width="70.7265625" customWidth="1"/>
    <col min="2" max="26" width="8" customWidth="1"/>
    <col min="27" max="28" width="11.54296875" customWidth="1"/>
    <col min="29" max="61" width="8" customWidth="1"/>
  </cols>
  <sheetData>
    <row r="1" spans="1:61" ht="15" customHeight="1" x14ac:dyDescent="0.35">
      <c r="A1" s="4" t="s">
        <v>100</v>
      </c>
    </row>
    <row r="2" spans="1:61" ht="30" customHeight="1" x14ac:dyDescent="0.35">
      <c r="A2" s="43" t="s">
        <v>637</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3" t="s">
        <v>195</v>
      </c>
      <c r="B4" s="3"/>
      <c r="C4" s="3"/>
      <c r="D4" s="3"/>
      <c r="E4" s="3"/>
      <c r="F4" s="3"/>
      <c r="G4" s="3"/>
      <c r="H4" s="3"/>
      <c r="I4" s="3"/>
      <c r="J4" s="3"/>
      <c r="K4" s="3"/>
      <c r="L4" s="3"/>
      <c r="M4" s="3"/>
      <c r="N4" s="3"/>
      <c r="O4" s="3"/>
      <c r="P4" s="3"/>
      <c r="Q4" s="3"/>
      <c r="R4" s="3"/>
      <c r="S4" s="3"/>
      <c r="T4" s="3"/>
      <c r="U4" s="3"/>
      <c r="V4" s="3"/>
      <c r="W4" s="3"/>
      <c r="X4" s="3"/>
      <c r="Y4" s="3"/>
      <c r="Z4" s="3"/>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1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row>
    <row r="6" spans="1:61" ht="15" customHeight="1" x14ac:dyDescent="0.35">
      <c r="A6" s="23" t="s">
        <v>382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row>
    <row r="7" spans="1:61" ht="15" customHeight="1" x14ac:dyDescent="0.35">
      <c r="A7" s="11" t="s">
        <v>383</v>
      </c>
      <c r="B7" s="13">
        <v>5</v>
      </c>
      <c r="C7" s="13">
        <v>8.5</v>
      </c>
      <c r="D7" s="13">
        <v>7</v>
      </c>
      <c r="E7" s="13">
        <v>9.1</v>
      </c>
      <c r="F7" s="13">
        <v>10.4</v>
      </c>
      <c r="G7" s="13">
        <v>9.1999999999999993</v>
      </c>
      <c r="H7" s="13">
        <v>9.3000000000000007</v>
      </c>
      <c r="I7" s="13">
        <v>6.5</v>
      </c>
      <c r="J7" s="13">
        <v>4.9000000000000004</v>
      </c>
      <c r="K7" s="13">
        <v>4.2</v>
      </c>
      <c r="L7" s="13">
        <v>6.8</v>
      </c>
      <c r="M7" s="13">
        <v>5.3</v>
      </c>
      <c r="N7" s="13">
        <v>4.8</v>
      </c>
      <c r="O7" s="13">
        <v>2.7</v>
      </c>
      <c r="P7" s="13">
        <v>2.9</v>
      </c>
      <c r="Q7" s="13">
        <v>2.4</v>
      </c>
      <c r="R7" s="13">
        <v>-0.3</v>
      </c>
      <c r="S7" s="13">
        <v>0</v>
      </c>
      <c r="T7" s="13">
        <v>0.8</v>
      </c>
      <c r="U7" s="13">
        <v>1.7</v>
      </c>
      <c r="V7" s="13">
        <v>1.5</v>
      </c>
      <c r="W7" s="13">
        <v>3.4</v>
      </c>
      <c r="X7" s="13">
        <v>3.2</v>
      </c>
      <c r="Y7" s="13">
        <v>2.2000000000000002</v>
      </c>
      <c r="Z7" s="13">
        <v>2.6</v>
      </c>
      <c r="AA7" s="13">
        <v>2</v>
      </c>
      <c r="AB7" s="13"/>
      <c r="AC7" s="13">
        <v>1.3</v>
      </c>
      <c r="AD7" s="13">
        <v>2.2999999999999998</v>
      </c>
      <c r="AE7" s="13">
        <v>1.8</v>
      </c>
      <c r="AF7" s="13">
        <v>1.8</v>
      </c>
      <c r="AG7" s="13">
        <v>3</v>
      </c>
      <c r="AH7" s="13">
        <v>3.2</v>
      </c>
      <c r="AI7" s="13">
        <v>3.4</v>
      </c>
      <c r="AJ7" s="13">
        <v>2.2999999999999998</v>
      </c>
      <c r="AK7" s="13">
        <v>1.3</v>
      </c>
      <c r="AL7" s="13">
        <v>1.8</v>
      </c>
      <c r="AM7" s="13">
        <v>2.8</v>
      </c>
      <c r="AN7" s="13">
        <v>2</v>
      </c>
      <c r="AO7" s="13">
        <v>2.1</v>
      </c>
      <c r="AP7" s="13">
        <v>-1.5</v>
      </c>
      <c r="AQ7" s="13">
        <v>1.6</v>
      </c>
      <c r="AR7" s="13">
        <v>2.1</v>
      </c>
      <c r="AS7" s="13">
        <v>1.3</v>
      </c>
      <c r="AT7" s="13">
        <v>2.1</v>
      </c>
      <c r="AU7" s="13">
        <v>0.9</v>
      </c>
      <c r="AV7" s="13">
        <v>0.2</v>
      </c>
      <c r="AW7" s="13">
        <v>0.6</v>
      </c>
      <c r="AX7" s="13">
        <v>1.4</v>
      </c>
      <c r="AY7" s="13">
        <v>2.2000000000000002</v>
      </c>
      <c r="AZ7" s="13">
        <v>2.6</v>
      </c>
      <c r="BA7" s="13">
        <v>1.3</v>
      </c>
      <c r="BB7" s="13">
        <v>3.1</v>
      </c>
      <c r="BC7" s="13">
        <v>6.9</v>
      </c>
      <c r="BD7" s="13">
        <v>8.9</v>
      </c>
      <c r="BE7" s="13">
        <v>1.3</v>
      </c>
      <c r="BF7" s="13">
        <v>1.8</v>
      </c>
      <c r="BG7" s="13">
        <v>2.5</v>
      </c>
      <c r="BH7" s="13">
        <v>2.6</v>
      </c>
      <c r="BI7" s="13">
        <v>2.5</v>
      </c>
    </row>
    <row r="8" spans="1:61" ht="15" customHeight="1" x14ac:dyDescent="0.35">
      <c r="A8" s="11" t="s">
        <v>215</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v>1.9</v>
      </c>
      <c r="AE8" s="13">
        <v>1.8</v>
      </c>
      <c r="AF8" s="13">
        <v>2</v>
      </c>
      <c r="AG8" s="13">
        <v>2.2999999999999998</v>
      </c>
      <c r="AH8" s="13">
        <v>5.0999999999999996</v>
      </c>
      <c r="AI8" s="13">
        <v>3.9</v>
      </c>
      <c r="AJ8" s="13">
        <v>2.2000000000000002</v>
      </c>
      <c r="AK8" s="13">
        <v>1.4</v>
      </c>
      <c r="AL8" s="13">
        <v>1.5</v>
      </c>
      <c r="AM8" s="13">
        <v>1.6</v>
      </c>
      <c r="AN8" s="13">
        <v>1.6</v>
      </c>
      <c r="AO8" s="13">
        <v>2.2000000000000002</v>
      </c>
      <c r="AP8" s="13">
        <v>1</v>
      </c>
      <c r="AQ8" s="13">
        <v>0.9</v>
      </c>
      <c r="AR8" s="13">
        <v>2.5</v>
      </c>
      <c r="AS8" s="13">
        <v>2.8</v>
      </c>
      <c r="AT8" s="13">
        <v>2.6</v>
      </c>
      <c r="AU8" s="13">
        <v>0.3</v>
      </c>
      <c r="AV8" s="13">
        <v>0.2</v>
      </c>
      <c r="AW8" s="13">
        <v>0.1</v>
      </c>
      <c r="AX8" s="13">
        <v>1.3</v>
      </c>
      <c r="AY8" s="13">
        <v>1.6</v>
      </c>
      <c r="AZ8" s="13">
        <v>2.7</v>
      </c>
      <c r="BA8" s="13">
        <v>1.1000000000000001</v>
      </c>
      <c r="BB8" s="13">
        <v>2.8</v>
      </c>
      <c r="BC8" s="13">
        <v>11.6</v>
      </c>
      <c r="BD8" s="13">
        <v>4.0999999999999996</v>
      </c>
      <c r="BE8" s="13">
        <v>2.7</v>
      </c>
      <c r="BF8" s="13">
        <v>2.5</v>
      </c>
      <c r="BG8" s="13">
        <v>2.2000000000000002</v>
      </c>
      <c r="BH8" s="13">
        <v>2.2000000000000002</v>
      </c>
      <c r="BI8" s="13">
        <v>2.2000000000000002</v>
      </c>
    </row>
    <row r="9" spans="1:61" ht="15" customHeight="1" x14ac:dyDescent="0.35">
      <c r="A9" s="3" t="s">
        <v>384</v>
      </c>
      <c r="B9" s="13">
        <v>4.4000000000000004</v>
      </c>
      <c r="C9" s="13">
        <v>7.6</v>
      </c>
      <c r="D9" s="13">
        <v>7.8</v>
      </c>
      <c r="E9" s="13">
        <v>8</v>
      </c>
      <c r="F9" s="13">
        <v>9.6</v>
      </c>
      <c r="G9" s="13">
        <v>10.199999999999999</v>
      </c>
      <c r="H9" s="13">
        <v>8.8000000000000007</v>
      </c>
      <c r="I9" s="13">
        <v>6.7</v>
      </c>
      <c r="J9" s="13">
        <v>4.0999999999999996</v>
      </c>
      <c r="K9" s="13">
        <v>4.2</v>
      </c>
      <c r="L9" s="13">
        <v>6.5</v>
      </c>
      <c r="M9" s="13">
        <v>6.7</v>
      </c>
      <c r="N9" s="13">
        <v>6</v>
      </c>
      <c r="O9" s="13">
        <v>2.8</v>
      </c>
      <c r="P9" s="13">
        <v>3.3</v>
      </c>
      <c r="Q9" s="13">
        <v>2.2999999999999998</v>
      </c>
      <c r="R9" s="13">
        <v>0.2</v>
      </c>
      <c r="S9" s="13">
        <v>-0.5</v>
      </c>
      <c r="T9" s="13">
        <v>0.7</v>
      </c>
      <c r="U9" s="13">
        <v>1.1000000000000001</v>
      </c>
      <c r="V9" s="13">
        <v>2.5</v>
      </c>
      <c r="W9" s="13">
        <v>3.9</v>
      </c>
      <c r="X9" s="13">
        <v>3.7</v>
      </c>
      <c r="Y9" s="13">
        <v>2.1</v>
      </c>
      <c r="Z9" s="13">
        <v>2.7</v>
      </c>
      <c r="AA9" s="13">
        <v>2</v>
      </c>
      <c r="AB9" s="13"/>
      <c r="AC9" s="13">
        <v>2.1</v>
      </c>
      <c r="AD9" s="13">
        <v>2.1</v>
      </c>
      <c r="AE9" s="13">
        <v>2</v>
      </c>
      <c r="AF9" s="13">
        <v>2.1</v>
      </c>
      <c r="AG9" s="13">
        <v>2.4</v>
      </c>
      <c r="AH9" s="13">
        <v>4.0999999999999996</v>
      </c>
      <c r="AI9" s="13">
        <v>3.3</v>
      </c>
      <c r="AJ9" s="13">
        <v>2.1</v>
      </c>
      <c r="AK9" s="13">
        <v>1.3</v>
      </c>
      <c r="AL9" s="13">
        <v>1.7</v>
      </c>
      <c r="AM9" s="13">
        <v>1.1000000000000001</v>
      </c>
      <c r="AN9" s="13">
        <v>1.6</v>
      </c>
      <c r="AO9" s="13">
        <v>2.5</v>
      </c>
      <c r="AP9" s="13">
        <v>1.2</v>
      </c>
      <c r="AQ9" s="13">
        <v>1.3</v>
      </c>
      <c r="AR9" s="13">
        <v>2.2999999999999998</v>
      </c>
      <c r="AS9" s="13">
        <v>2.5</v>
      </c>
      <c r="AT9" s="13">
        <v>2.5</v>
      </c>
      <c r="AU9" s="13">
        <v>1</v>
      </c>
      <c r="AV9" s="13">
        <v>0.6</v>
      </c>
      <c r="AW9" s="13">
        <v>0.3</v>
      </c>
      <c r="AX9" s="13">
        <v>1.4</v>
      </c>
      <c r="AY9" s="13">
        <v>1.7</v>
      </c>
      <c r="AZ9" s="13">
        <v>2.6</v>
      </c>
      <c r="BA9" s="13">
        <v>1.3</v>
      </c>
      <c r="BB9" s="13">
        <v>2.7</v>
      </c>
      <c r="BC9" s="13">
        <v>10</v>
      </c>
      <c r="BD9" s="13">
        <v>3.8</v>
      </c>
      <c r="BE9" s="13">
        <v>2.9</v>
      </c>
      <c r="BF9" s="13">
        <v>2.8</v>
      </c>
      <c r="BG9" s="13">
        <v>2.4</v>
      </c>
      <c r="BH9" s="13">
        <v>2.2999999999999998</v>
      </c>
      <c r="BI9" s="13">
        <v>2.2999999999999998</v>
      </c>
    </row>
    <row r="10" spans="1:61" ht="15" customHeight="1" x14ac:dyDescent="0.35">
      <c r="A10" s="46" t="s">
        <v>385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v>1.7</v>
      </c>
      <c r="AZ10" s="13">
        <v>2.6</v>
      </c>
      <c r="BA10" s="13">
        <v>1.3</v>
      </c>
      <c r="BB10" s="13">
        <v>2.1</v>
      </c>
      <c r="BC10" s="13">
        <v>6.8</v>
      </c>
      <c r="BD10" s="13">
        <v>7.8</v>
      </c>
      <c r="BE10" s="13">
        <v>2.7</v>
      </c>
      <c r="BF10" s="13">
        <v>2.8</v>
      </c>
      <c r="BG10" s="13">
        <v>2.4</v>
      </c>
      <c r="BH10" s="13">
        <v>2.2999999999999998</v>
      </c>
      <c r="BI10" s="13">
        <v>2.2999999999999998</v>
      </c>
    </row>
    <row r="11" spans="1:61" ht="15" customHeight="1" x14ac:dyDescent="0.35">
      <c r="A11" s="11" t="s">
        <v>256</v>
      </c>
      <c r="B11" s="13"/>
      <c r="C11" s="13"/>
      <c r="D11" s="13"/>
      <c r="E11" s="13"/>
      <c r="F11" s="13"/>
      <c r="G11" s="13"/>
      <c r="H11" s="13">
        <v>8.1999999999999993</v>
      </c>
      <c r="I11" s="13">
        <v>5.7</v>
      </c>
      <c r="J11" s="13">
        <v>3.3</v>
      </c>
      <c r="K11" s="13">
        <v>4</v>
      </c>
      <c r="L11" s="13">
        <v>6</v>
      </c>
      <c r="M11" s="13">
        <v>6.7</v>
      </c>
      <c r="N11" s="13">
        <v>5.4</v>
      </c>
      <c r="O11" s="13">
        <v>2.6</v>
      </c>
      <c r="P11" s="13">
        <v>2.2999999999999998</v>
      </c>
      <c r="Q11" s="13">
        <v>2.5</v>
      </c>
      <c r="R11" s="13">
        <v>0</v>
      </c>
      <c r="S11" s="13">
        <v>-1.6</v>
      </c>
      <c r="T11" s="13">
        <v>0.6</v>
      </c>
      <c r="U11" s="13">
        <v>2.1</v>
      </c>
      <c r="V11" s="13">
        <v>2.4</v>
      </c>
      <c r="W11" s="13">
        <v>2.6</v>
      </c>
      <c r="X11" s="13">
        <v>2.4</v>
      </c>
      <c r="Y11" s="13">
        <v>2.2000000000000002</v>
      </c>
      <c r="Z11" s="13">
        <v>2.4</v>
      </c>
      <c r="AA11" s="13">
        <v>1.8</v>
      </c>
      <c r="AB11" s="13"/>
      <c r="AC11" s="13">
        <v>1.5</v>
      </c>
      <c r="AD11" s="13">
        <v>1.9</v>
      </c>
      <c r="AE11" s="13">
        <v>1.7</v>
      </c>
      <c r="AF11" s="13">
        <v>1.7</v>
      </c>
      <c r="AG11" s="13">
        <v>2</v>
      </c>
      <c r="AH11" s="13">
        <v>3.1</v>
      </c>
      <c r="AI11" s="13">
        <v>3.2</v>
      </c>
      <c r="AJ11" s="13">
        <v>1.9</v>
      </c>
      <c r="AK11" s="13">
        <v>0.9</v>
      </c>
      <c r="AL11" s="13">
        <v>1.4</v>
      </c>
      <c r="AM11" s="13">
        <v>1.5</v>
      </c>
      <c r="AN11" s="13">
        <v>1.5</v>
      </c>
      <c r="AO11" s="13">
        <v>2.2000000000000002</v>
      </c>
      <c r="AP11" s="13">
        <v>0.9</v>
      </c>
      <c r="AQ11" s="13">
        <v>1.1000000000000001</v>
      </c>
      <c r="AR11" s="13">
        <v>2.2000000000000002</v>
      </c>
      <c r="AS11" s="13">
        <v>2.1</v>
      </c>
      <c r="AT11" s="13">
        <v>1.3</v>
      </c>
      <c r="AU11" s="13">
        <v>0.6</v>
      </c>
      <c r="AV11" s="13">
        <v>0.4</v>
      </c>
      <c r="AW11" s="13">
        <v>0.3</v>
      </c>
      <c r="AX11" s="13">
        <v>1.4</v>
      </c>
      <c r="AY11" s="13">
        <v>1.4</v>
      </c>
      <c r="AZ11" s="13">
        <v>1.6</v>
      </c>
      <c r="BA11" s="13">
        <v>1.2</v>
      </c>
      <c r="BB11" s="13">
        <v>2.5</v>
      </c>
      <c r="BC11" s="13">
        <v>11.8</v>
      </c>
      <c r="BD11" s="13">
        <v>3</v>
      </c>
      <c r="BE11" s="13">
        <v>2.9</v>
      </c>
      <c r="BF11" s="13">
        <v>2.7</v>
      </c>
      <c r="BG11" s="13">
        <v>2.4</v>
      </c>
      <c r="BH11" s="13">
        <v>2.2999999999999998</v>
      </c>
      <c r="BI11" s="13">
        <v>2.2999999999999998</v>
      </c>
    </row>
    <row r="12" spans="1:61" ht="15" customHeight="1" x14ac:dyDescent="0.35">
      <c r="A12" s="1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row>
    <row r="13" spans="1:61" ht="15" customHeight="1" x14ac:dyDescent="0.35">
      <c r="A13" s="23" t="s">
        <v>386</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row>
    <row r="14" spans="1:61" ht="15" customHeight="1" x14ac:dyDescent="0.35">
      <c r="A14" s="11" t="s">
        <v>387</v>
      </c>
      <c r="B14" s="13">
        <v>8.1999999999999993</v>
      </c>
      <c r="C14" s="13">
        <v>11.4</v>
      </c>
      <c r="D14" s="13">
        <v>13.6</v>
      </c>
      <c r="E14" s="13">
        <v>12</v>
      </c>
      <c r="F14" s="13">
        <v>14.3</v>
      </c>
      <c r="G14" s="13">
        <v>12.5</v>
      </c>
      <c r="H14" s="13">
        <v>9</v>
      </c>
      <c r="I14" s="13">
        <v>7.6</v>
      </c>
      <c r="J14" s="13">
        <v>6.5</v>
      </c>
      <c r="K14" s="13">
        <v>5.6</v>
      </c>
      <c r="L14" s="13">
        <v>4.7</v>
      </c>
      <c r="M14" s="13">
        <v>4</v>
      </c>
      <c r="N14" s="13">
        <v>7.6</v>
      </c>
      <c r="O14" s="13">
        <v>3.3</v>
      </c>
      <c r="P14" s="13">
        <v>1.2</v>
      </c>
      <c r="Q14" s="13">
        <v>3</v>
      </c>
      <c r="R14" s="13">
        <v>2.1</v>
      </c>
      <c r="S14" s="13">
        <v>1.1000000000000001</v>
      </c>
      <c r="T14" s="13">
        <v>0.9</v>
      </c>
      <c r="U14" s="13">
        <v>1.8</v>
      </c>
      <c r="V14" s="13">
        <v>3</v>
      </c>
      <c r="W14" s="13">
        <v>3.9</v>
      </c>
      <c r="X14" s="13">
        <v>4.4000000000000004</v>
      </c>
      <c r="Y14" s="13">
        <v>3.4</v>
      </c>
      <c r="Z14" s="13">
        <v>1.5</v>
      </c>
      <c r="AA14" s="13">
        <v>1.5</v>
      </c>
      <c r="AB14" s="13"/>
      <c r="AC14" s="13">
        <v>2.1</v>
      </c>
      <c r="AD14" s="13">
        <v>2.7</v>
      </c>
      <c r="AE14" s="13">
        <v>3.3</v>
      </c>
      <c r="AF14" s="13">
        <v>3.2</v>
      </c>
      <c r="AG14" s="13">
        <v>3.2</v>
      </c>
      <c r="AH14" s="13">
        <v>4.2</v>
      </c>
      <c r="AI14" s="13">
        <v>3.5</v>
      </c>
      <c r="AJ14" s="13">
        <v>2.7</v>
      </c>
      <c r="AK14" s="13">
        <v>1.5</v>
      </c>
      <c r="AL14" s="13">
        <v>0.8</v>
      </c>
      <c r="AM14" s="13">
        <v>1.9</v>
      </c>
      <c r="AN14" s="13">
        <v>1.8</v>
      </c>
      <c r="AO14" s="13">
        <v>3.3</v>
      </c>
      <c r="AP14" s="13">
        <v>2.7</v>
      </c>
      <c r="AQ14" s="13">
        <v>1</v>
      </c>
      <c r="AR14" s="13">
        <v>1.2</v>
      </c>
      <c r="AS14" s="13">
        <v>1.6</v>
      </c>
      <c r="AT14" s="13">
        <v>1.2</v>
      </c>
      <c r="AU14" s="13">
        <v>1</v>
      </c>
      <c r="AV14" s="13">
        <v>1.2</v>
      </c>
      <c r="AW14" s="13">
        <v>1.5</v>
      </c>
      <c r="AX14" s="13">
        <v>1.6</v>
      </c>
      <c r="AY14" s="13">
        <v>2</v>
      </c>
      <c r="AZ14" s="13">
        <v>2.2999999999999998</v>
      </c>
      <c r="BA14" s="13">
        <v>2.8</v>
      </c>
      <c r="BB14" s="13">
        <v>1.9</v>
      </c>
      <c r="BC14" s="13">
        <v>3</v>
      </c>
      <c r="BD14" s="13">
        <v>6</v>
      </c>
      <c r="BE14" s="13">
        <v>5.7</v>
      </c>
      <c r="BF14" s="13">
        <v>3.8</v>
      </c>
      <c r="BG14" s="13">
        <v>3.7</v>
      </c>
      <c r="BH14" s="13">
        <v>3.6</v>
      </c>
      <c r="BI14" s="13">
        <v>3.5</v>
      </c>
    </row>
    <row r="15" spans="1:61" ht="15" customHeight="1" x14ac:dyDescent="0.35">
      <c r="A15" s="11" t="s">
        <v>388</v>
      </c>
      <c r="B15" s="13">
        <v>6.4</v>
      </c>
      <c r="C15" s="13">
        <v>3</v>
      </c>
      <c r="D15" s="13">
        <v>-0.2</v>
      </c>
      <c r="E15" s="13">
        <v>3.4</v>
      </c>
      <c r="F15" s="13">
        <v>4.4000000000000004</v>
      </c>
      <c r="G15" s="13">
        <v>3</v>
      </c>
      <c r="H15" s="13">
        <v>-0.1</v>
      </c>
      <c r="I15" s="13">
        <v>2.5</v>
      </c>
      <c r="J15" s="13">
        <v>3.3</v>
      </c>
      <c r="K15" s="13">
        <v>0.5</v>
      </c>
      <c r="L15" s="13">
        <v>-0.4</v>
      </c>
      <c r="M15" s="13">
        <v>-0.9</v>
      </c>
      <c r="N15" s="13">
        <v>-0.4</v>
      </c>
      <c r="O15" s="13">
        <v>0.5</v>
      </c>
      <c r="P15" s="13">
        <v>0.5</v>
      </c>
      <c r="Q15" s="13">
        <v>2.1</v>
      </c>
      <c r="R15" s="13">
        <v>1.5</v>
      </c>
      <c r="S15" s="13">
        <v>1</v>
      </c>
      <c r="T15" s="13">
        <v>0.5</v>
      </c>
      <c r="U15" s="13">
        <v>0.2</v>
      </c>
      <c r="V15" s="13">
        <v>-0.4</v>
      </c>
      <c r="W15" s="13">
        <v>1.1000000000000001</v>
      </c>
      <c r="X15" s="13">
        <v>-1.6</v>
      </c>
      <c r="Y15" s="13">
        <v>0.9</v>
      </c>
      <c r="Z15" s="13">
        <v>1</v>
      </c>
      <c r="AA15" s="13">
        <v>-0.5</v>
      </c>
      <c r="AB15" s="13"/>
      <c r="AC15" s="13">
        <v>0.1</v>
      </c>
      <c r="AD15" s="13">
        <v>1.5</v>
      </c>
      <c r="AE15" s="13">
        <v>-0.1</v>
      </c>
      <c r="AF15" s="13">
        <v>0.5</v>
      </c>
      <c r="AG15" s="13">
        <v>2.7</v>
      </c>
      <c r="AH15" s="13">
        <v>2.5</v>
      </c>
      <c r="AI15" s="13">
        <v>0.8</v>
      </c>
      <c r="AJ15" s="13">
        <v>0.4</v>
      </c>
      <c r="AK15" s="13">
        <v>-0.3</v>
      </c>
      <c r="AL15" s="13">
        <v>2</v>
      </c>
      <c r="AM15" s="13">
        <v>1.1000000000000001</v>
      </c>
      <c r="AN15" s="13">
        <v>1.4</v>
      </c>
      <c r="AO15" s="13">
        <v>-0.8</v>
      </c>
      <c r="AP15" s="13">
        <v>0.1</v>
      </c>
      <c r="AQ15" s="13">
        <v>0.1</v>
      </c>
      <c r="AR15" s="13">
        <v>0.2</v>
      </c>
      <c r="AS15" s="13">
        <v>0.4</v>
      </c>
      <c r="AT15" s="13">
        <v>0.3</v>
      </c>
      <c r="AU15" s="13">
        <v>-1.5</v>
      </c>
      <c r="AV15" s="13">
        <v>0.2</v>
      </c>
      <c r="AW15" s="13">
        <v>-1.1000000000000001</v>
      </c>
      <c r="AX15" s="13">
        <v>-0.7</v>
      </c>
      <c r="AY15" s="13">
        <v>-0.2</v>
      </c>
      <c r="AZ15" s="13">
        <v>0</v>
      </c>
      <c r="BA15" s="13">
        <v>4.2</v>
      </c>
      <c r="BB15" s="13">
        <v>-1.2</v>
      </c>
      <c r="BC15" s="13">
        <v>0.3</v>
      </c>
      <c r="BD15" s="13">
        <v>1</v>
      </c>
      <c r="BE15" s="13">
        <v>0.3</v>
      </c>
      <c r="BF15" s="13">
        <v>0.3</v>
      </c>
      <c r="BG15" s="13">
        <v>0.3</v>
      </c>
      <c r="BH15" s="13">
        <v>0.3</v>
      </c>
      <c r="BI15" s="13">
        <v>0.3</v>
      </c>
    </row>
    <row r="16" spans="1:61" ht="15" customHeight="1" x14ac:dyDescent="0.35">
      <c r="A16" s="3" t="s">
        <v>389</v>
      </c>
      <c r="B16" s="13">
        <v>14.6</v>
      </c>
      <c r="C16" s="13">
        <v>14.4</v>
      </c>
      <c r="D16" s="13">
        <v>13.4</v>
      </c>
      <c r="E16" s="13">
        <v>15.4</v>
      </c>
      <c r="F16" s="13">
        <v>18.7</v>
      </c>
      <c r="G16" s="13">
        <v>15.5</v>
      </c>
      <c r="H16" s="13">
        <v>8.9</v>
      </c>
      <c r="I16" s="13">
        <v>10.1</v>
      </c>
      <c r="J16" s="13">
        <v>9.8000000000000007</v>
      </c>
      <c r="K16" s="13">
        <v>6.1</v>
      </c>
      <c r="L16" s="13">
        <v>4.3</v>
      </c>
      <c r="M16" s="13">
        <v>3.1</v>
      </c>
      <c r="N16" s="13">
        <v>7.2</v>
      </c>
      <c r="O16" s="13">
        <v>3.8</v>
      </c>
      <c r="P16" s="13">
        <v>1.7</v>
      </c>
      <c r="Q16" s="13">
        <v>5.2</v>
      </c>
      <c r="R16" s="13">
        <v>3.5</v>
      </c>
      <c r="S16" s="13">
        <v>2.1</v>
      </c>
      <c r="T16" s="13">
        <v>1.5</v>
      </c>
      <c r="U16" s="13">
        <v>2.1</v>
      </c>
      <c r="V16" s="13">
        <v>2.6</v>
      </c>
      <c r="W16" s="13">
        <v>5</v>
      </c>
      <c r="X16" s="13">
        <v>2.7</v>
      </c>
      <c r="Y16" s="13">
        <v>4.3</v>
      </c>
      <c r="Z16" s="13">
        <v>2.5</v>
      </c>
      <c r="AA16" s="13">
        <v>1</v>
      </c>
      <c r="AB16" s="13"/>
      <c r="AC16" s="13">
        <v>2.2000000000000002</v>
      </c>
      <c r="AD16" s="13">
        <v>4.2</v>
      </c>
      <c r="AE16" s="13">
        <v>3.2</v>
      </c>
      <c r="AF16" s="13">
        <v>3.6</v>
      </c>
      <c r="AG16" s="13">
        <v>5.9</v>
      </c>
      <c r="AH16" s="13">
        <v>6.7</v>
      </c>
      <c r="AI16" s="13">
        <v>4.2</v>
      </c>
      <c r="AJ16" s="13">
        <v>3.1</v>
      </c>
      <c r="AK16" s="13">
        <v>1.3</v>
      </c>
      <c r="AL16" s="13">
        <v>2.8</v>
      </c>
      <c r="AM16" s="13">
        <v>2.9</v>
      </c>
      <c r="AN16" s="13">
        <v>3.2</v>
      </c>
      <c r="AO16" s="13">
        <v>2.5</v>
      </c>
      <c r="AP16" s="13">
        <v>2.8</v>
      </c>
      <c r="AQ16" s="13">
        <v>1.1000000000000001</v>
      </c>
      <c r="AR16" s="13">
        <v>1.4</v>
      </c>
      <c r="AS16" s="13">
        <v>2</v>
      </c>
      <c r="AT16" s="13">
        <v>1.5</v>
      </c>
      <c r="AU16" s="13">
        <v>-0.5</v>
      </c>
      <c r="AV16" s="13">
        <v>1.4</v>
      </c>
      <c r="AW16" s="13">
        <v>0.4</v>
      </c>
      <c r="AX16" s="13">
        <v>0.9</v>
      </c>
      <c r="AY16" s="13">
        <v>1.8</v>
      </c>
      <c r="AZ16" s="13">
        <v>2.2999999999999998</v>
      </c>
      <c r="BA16" s="13">
        <v>7</v>
      </c>
      <c r="BB16" s="13">
        <v>0.7</v>
      </c>
      <c r="BC16" s="13">
        <v>3.4</v>
      </c>
      <c r="BD16" s="13">
        <v>7</v>
      </c>
      <c r="BE16" s="13">
        <v>6</v>
      </c>
      <c r="BF16" s="13">
        <v>4.0999999999999996</v>
      </c>
      <c r="BG16" s="13">
        <v>4</v>
      </c>
      <c r="BH16" s="13">
        <v>3.9</v>
      </c>
      <c r="BI16" s="13">
        <v>3.8</v>
      </c>
    </row>
    <row r="17" spans="1:61" ht="15" customHeight="1" x14ac:dyDescent="0.35">
      <c r="A17" s="11" t="s">
        <v>390</v>
      </c>
      <c r="B17" s="13">
        <v>0</v>
      </c>
      <c r="C17" s="13">
        <v>0.9</v>
      </c>
      <c r="D17" s="13">
        <v>0.7</v>
      </c>
      <c r="E17" s="13">
        <v>2.1</v>
      </c>
      <c r="F17" s="13">
        <v>0.6</v>
      </c>
      <c r="G17" s="13">
        <v>0</v>
      </c>
      <c r="H17" s="13">
        <v>0.7</v>
      </c>
      <c r="I17" s="13">
        <v>-0.7</v>
      </c>
      <c r="J17" s="13">
        <v>-0.1</v>
      </c>
      <c r="K17" s="13">
        <v>0.2</v>
      </c>
      <c r="L17" s="13">
        <v>0.5</v>
      </c>
      <c r="M17" s="13">
        <v>-0.5</v>
      </c>
      <c r="N17" s="13">
        <v>-0.8</v>
      </c>
      <c r="O17" s="13">
        <v>1.3</v>
      </c>
      <c r="P17" s="13">
        <v>-0.8</v>
      </c>
      <c r="Q17" s="13">
        <v>-1.2</v>
      </c>
      <c r="R17" s="13">
        <v>-0.5</v>
      </c>
      <c r="S17" s="13">
        <v>0</v>
      </c>
      <c r="T17" s="13">
        <v>-0.9</v>
      </c>
      <c r="U17" s="13">
        <v>-1.7</v>
      </c>
      <c r="V17" s="13">
        <v>0.4</v>
      </c>
      <c r="W17" s="13">
        <v>0.5</v>
      </c>
      <c r="X17" s="13">
        <v>1</v>
      </c>
      <c r="Y17" s="13">
        <v>-0.9</v>
      </c>
      <c r="Z17" s="13">
        <v>-0.3</v>
      </c>
      <c r="AA17" s="13">
        <v>0.3</v>
      </c>
      <c r="AB17" s="13"/>
      <c r="AC17" s="13">
        <v>-1.4</v>
      </c>
      <c r="AD17" s="13">
        <v>-1</v>
      </c>
      <c r="AE17" s="13">
        <v>0.4</v>
      </c>
      <c r="AF17" s="13">
        <v>0.7</v>
      </c>
      <c r="AG17" s="13">
        <v>1.2</v>
      </c>
      <c r="AH17" s="13">
        <v>-3.9</v>
      </c>
      <c r="AI17" s="13">
        <v>1.2</v>
      </c>
      <c r="AJ17" s="13">
        <v>0.6</v>
      </c>
      <c r="AK17" s="13">
        <v>-0.1</v>
      </c>
      <c r="AL17" s="13">
        <v>-0.6</v>
      </c>
      <c r="AM17" s="13">
        <v>-1.3</v>
      </c>
      <c r="AN17" s="13">
        <v>-0.1</v>
      </c>
      <c r="AO17" s="13">
        <v>1.3</v>
      </c>
      <c r="AP17" s="13">
        <v>0.2</v>
      </c>
      <c r="AQ17" s="13">
        <v>-0.7</v>
      </c>
      <c r="AR17" s="13">
        <v>0.3</v>
      </c>
      <c r="AS17" s="13">
        <v>0.8</v>
      </c>
      <c r="AT17" s="13">
        <v>-0.1</v>
      </c>
      <c r="AU17" s="13">
        <v>1.4</v>
      </c>
      <c r="AV17" s="13">
        <v>-1.8</v>
      </c>
      <c r="AW17" s="13">
        <v>0.1</v>
      </c>
      <c r="AX17" s="13">
        <v>-0.1</v>
      </c>
      <c r="AY17" s="13">
        <v>0.2</v>
      </c>
      <c r="AZ17" s="13">
        <v>0.3</v>
      </c>
      <c r="BA17" s="13">
        <v>0.7</v>
      </c>
      <c r="BB17" s="13">
        <v>-0.4</v>
      </c>
      <c r="BC17" s="13">
        <v>0.2</v>
      </c>
      <c r="BD17" s="13">
        <v>0.1</v>
      </c>
      <c r="BE17" s="13">
        <v>0</v>
      </c>
      <c r="BF17" s="13">
        <v>0</v>
      </c>
      <c r="BG17" s="13">
        <v>0.1</v>
      </c>
      <c r="BH17" s="13">
        <v>0.2</v>
      </c>
      <c r="BI17" s="13">
        <v>0</v>
      </c>
    </row>
    <row r="18" spans="1:61" ht="15" customHeight="1" x14ac:dyDescent="0.35">
      <c r="A18" s="11" t="s">
        <v>391</v>
      </c>
      <c r="B18" s="13">
        <v>14.6</v>
      </c>
      <c r="C18" s="13">
        <v>15.3</v>
      </c>
      <c r="D18" s="13">
        <v>14.1</v>
      </c>
      <c r="E18" s="13">
        <v>17.399999999999999</v>
      </c>
      <c r="F18" s="13">
        <v>19.2</v>
      </c>
      <c r="G18" s="13">
        <v>15.5</v>
      </c>
      <c r="H18" s="13">
        <v>9.6</v>
      </c>
      <c r="I18" s="13">
        <v>9.4</v>
      </c>
      <c r="J18" s="13">
        <v>9.6999999999999993</v>
      </c>
      <c r="K18" s="13">
        <v>6.3</v>
      </c>
      <c r="L18" s="13">
        <v>4.7</v>
      </c>
      <c r="M18" s="13">
        <v>2.6</v>
      </c>
      <c r="N18" s="13">
        <v>6.4</v>
      </c>
      <c r="O18" s="13">
        <v>5.0999999999999996</v>
      </c>
      <c r="P18" s="13">
        <v>0.9</v>
      </c>
      <c r="Q18" s="13">
        <v>4</v>
      </c>
      <c r="R18" s="13">
        <v>3</v>
      </c>
      <c r="S18" s="13">
        <v>2.1</v>
      </c>
      <c r="T18" s="13">
        <v>0.6</v>
      </c>
      <c r="U18" s="13">
        <v>0.4</v>
      </c>
      <c r="V18" s="13">
        <v>3</v>
      </c>
      <c r="W18" s="13">
        <v>5.5</v>
      </c>
      <c r="X18" s="13">
        <v>3.7</v>
      </c>
      <c r="Y18" s="13">
        <v>3.4</v>
      </c>
      <c r="Z18" s="13">
        <v>2.2000000000000002</v>
      </c>
      <c r="AA18" s="13">
        <v>1.2</v>
      </c>
      <c r="AB18" s="13"/>
      <c r="AC18" s="13">
        <v>0.8</v>
      </c>
      <c r="AD18" s="13">
        <v>3.2</v>
      </c>
      <c r="AE18" s="13">
        <v>3.5</v>
      </c>
      <c r="AF18" s="13">
        <v>4.3</v>
      </c>
      <c r="AG18" s="13">
        <v>7.2</v>
      </c>
      <c r="AH18" s="13">
        <v>2.8</v>
      </c>
      <c r="AI18" s="13">
        <v>5.4</v>
      </c>
      <c r="AJ18" s="13">
        <v>3.7</v>
      </c>
      <c r="AK18" s="13">
        <v>1.2</v>
      </c>
      <c r="AL18" s="13">
        <v>2.2000000000000002</v>
      </c>
      <c r="AM18" s="13">
        <v>1.7</v>
      </c>
      <c r="AN18" s="13">
        <v>3.1</v>
      </c>
      <c r="AO18" s="13">
        <v>3.8</v>
      </c>
      <c r="AP18" s="13">
        <v>3</v>
      </c>
      <c r="AQ18" s="13">
        <v>0.4</v>
      </c>
      <c r="AR18" s="13">
        <v>1.8</v>
      </c>
      <c r="AS18" s="13">
        <v>2.8</v>
      </c>
      <c r="AT18" s="13">
        <v>1.3</v>
      </c>
      <c r="AU18" s="13">
        <v>0.9</v>
      </c>
      <c r="AV18" s="13">
        <v>-0.4</v>
      </c>
      <c r="AW18" s="13">
        <v>0.5</v>
      </c>
      <c r="AX18" s="13">
        <v>0.8</v>
      </c>
      <c r="AY18" s="13">
        <v>2</v>
      </c>
      <c r="AZ18" s="13">
        <v>2.6</v>
      </c>
      <c r="BA18" s="13">
        <v>7.7</v>
      </c>
      <c r="BB18" s="13">
        <v>0.3</v>
      </c>
      <c r="BC18" s="13">
        <v>3.6</v>
      </c>
      <c r="BD18" s="13">
        <v>7.1</v>
      </c>
      <c r="BE18" s="13">
        <v>6</v>
      </c>
      <c r="BF18" s="13">
        <v>4.0999999999999996</v>
      </c>
      <c r="BG18" s="13">
        <v>4.0999999999999996</v>
      </c>
      <c r="BH18" s="13">
        <v>4.0999999999999996</v>
      </c>
      <c r="BI18" s="13">
        <v>3.8</v>
      </c>
    </row>
    <row r="19" spans="1:61" ht="15" customHeight="1" x14ac:dyDescent="0.35">
      <c r="A19" s="11" t="s">
        <v>392</v>
      </c>
      <c r="B19" s="13">
        <v>14.5</v>
      </c>
      <c r="C19" s="13">
        <v>15</v>
      </c>
      <c r="D19" s="13">
        <v>13.9</v>
      </c>
      <c r="E19" s="13">
        <v>17.100000000000001</v>
      </c>
      <c r="F19" s="13">
        <v>19</v>
      </c>
      <c r="G19" s="13">
        <v>16.399999999999999</v>
      </c>
      <c r="H19" s="13">
        <v>9.4</v>
      </c>
      <c r="I19" s="13">
        <v>9.6</v>
      </c>
      <c r="J19" s="13">
        <v>9.6999999999999993</v>
      </c>
      <c r="K19" s="13">
        <v>6.6</v>
      </c>
      <c r="L19" s="13">
        <v>4.8</v>
      </c>
      <c r="M19" s="13">
        <v>2.6</v>
      </c>
      <c r="N19" s="13">
        <v>6.1</v>
      </c>
      <c r="O19" s="13">
        <v>4.9000000000000004</v>
      </c>
      <c r="P19" s="13">
        <v>0.6</v>
      </c>
      <c r="Q19" s="13">
        <v>3.7</v>
      </c>
      <c r="R19" s="13">
        <v>2.9</v>
      </c>
      <c r="S19" s="13">
        <v>2</v>
      </c>
      <c r="T19" s="13">
        <v>0.7</v>
      </c>
      <c r="U19" s="13">
        <v>0.5</v>
      </c>
      <c r="V19" s="13">
        <v>3.3</v>
      </c>
      <c r="W19" s="13">
        <v>5.6</v>
      </c>
      <c r="X19" s="13">
        <v>3.5</v>
      </c>
      <c r="Y19" s="13">
        <v>3.5</v>
      </c>
      <c r="Z19" s="13">
        <v>2.2999999999999998</v>
      </c>
      <c r="AA19" s="13">
        <v>1.4</v>
      </c>
      <c r="AB19" s="13"/>
      <c r="AC19" s="13">
        <v>0.9</v>
      </c>
      <c r="AD19" s="13">
        <v>2.9</v>
      </c>
      <c r="AE19" s="13">
        <v>3.9</v>
      </c>
      <c r="AF19" s="13">
        <v>4.2</v>
      </c>
      <c r="AG19" s="13">
        <v>6.9</v>
      </c>
      <c r="AH19" s="13">
        <v>3.1</v>
      </c>
      <c r="AI19" s="13">
        <v>5.3</v>
      </c>
      <c r="AJ19" s="13">
        <v>3.8</v>
      </c>
      <c r="AK19" s="13">
        <v>1.3</v>
      </c>
      <c r="AL19" s="13">
        <v>2.4</v>
      </c>
      <c r="AM19" s="13">
        <v>1.8</v>
      </c>
      <c r="AN19" s="13">
        <v>3.1</v>
      </c>
      <c r="AO19" s="13">
        <v>3.8</v>
      </c>
      <c r="AP19" s="13">
        <v>2.9</v>
      </c>
      <c r="AQ19" s="13">
        <v>0.7</v>
      </c>
      <c r="AR19" s="13">
        <v>1.7</v>
      </c>
      <c r="AS19" s="13">
        <v>2.7</v>
      </c>
      <c r="AT19" s="13">
        <v>1.6</v>
      </c>
      <c r="AU19" s="13">
        <v>1.1000000000000001</v>
      </c>
      <c r="AV19" s="13">
        <v>-0.1</v>
      </c>
      <c r="AW19" s="13">
        <v>0.7</v>
      </c>
      <c r="AX19" s="13">
        <v>0.9</v>
      </c>
      <c r="AY19" s="13">
        <v>1.9</v>
      </c>
      <c r="AZ19" s="13">
        <v>2.6</v>
      </c>
      <c r="BA19" s="13">
        <v>7.8</v>
      </c>
      <c r="BB19" s="13">
        <v>0</v>
      </c>
      <c r="BC19" s="13">
        <v>3.7</v>
      </c>
      <c r="BD19" s="13">
        <v>6.9</v>
      </c>
      <c r="BE19" s="13">
        <v>6.3</v>
      </c>
      <c r="BF19" s="13">
        <v>4.2</v>
      </c>
      <c r="BG19" s="13">
        <v>4.0999999999999996</v>
      </c>
      <c r="BH19" s="13">
        <v>4.0999999999999996</v>
      </c>
      <c r="BI19" s="13">
        <v>3.8</v>
      </c>
    </row>
    <row r="20" spans="1:61" ht="15" customHeight="1" x14ac:dyDescent="0.35">
      <c r="A20" s="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row>
    <row r="21" spans="1:61" ht="15" customHeight="1" x14ac:dyDescent="0.35">
      <c r="A21" s="23" t="s">
        <v>393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row>
    <row r="22" spans="1:61" ht="15" customHeight="1" x14ac:dyDescent="0.35">
      <c r="A22" s="11" t="s">
        <v>394</v>
      </c>
      <c r="B22" s="44">
        <v>8.4976118153162901</v>
      </c>
      <c r="C22" s="44">
        <v>11.366709838710999</v>
      </c>
      <c r="D22" s="44">
        <v>13.3103710828311</v>
      </c>
      <c r="E22" s="44">
        <v>11.7605998269542</v>
      </c>
      <c r="F22" s="44">
        <v>14.3282780845039</v>
      </c>
      <c r="G22" s="44">
        <v>12.5248605505179</v>
      </c>
      <c r="H22" s="44">
        <v>9.0235943610905895</v>
      </c>
      <c r="I22" s="44">
        <v>7.2864711333353904</v>
      </c>
      <c r="J22" s="44">
        <v>6.3732932943655696</v>
      </c>
      <c r="K22" s="44">
        <v>5.0108352313407396</v>
      </c>
      <c r="L22" s="44">
        <v>4.0278339309703401</v>
      </c>
      <c r="M22" s="44">
        <v>3.0186217240843698</v>
      </c>
      <c r="N22" s="44">
        <v>6.6428844077316196</v>
      </c>
      <c r="O22" s="44">
        <v>1.8838529867196701</v>
      </c>
      <c r="P22" s="44">
        <v>0.46632412176785498</v>
      </c>
      <c r="Q22" s="44">
        <v>2.4372562942381801</v>
      </c>
      <c r="R22" s="44">
        <v>1.9115029973006501</v>
      </c>
      <c r="S22" s="44">
        <v>1.13602770647355</v>
      </c>
      <c r="T22" s="44">
        <v>0.905867367899299</v>
      </c>
      <c r="U22" s="44">
        <v>1.8285307232555501</v>
      </c>
      <c r="V22" s="44">
        <v>3.17524267863379</v>
      </c>
      <c r="W22" s="44">
        <v>3.7929994294903802</v>
      </c>
      <c r="X22" s="44">
        <v>4.1333135674208297</v>
      </c>
      <c r="Y22" s="44">
        <v>3.35388928660119</v>
      </c>
      <c r="Z22" s="44">
        <v>1.37169971329044</v>
      </c>
      <c r="AA22" s="44">
        <v>1.26273457715787</v>
      </c>
      <c r="AB22" s="13"/>
      <c r="AC22" s="44">
        <v>1.9579585231612899</v>
      </c>
      <c r="AD22" s="44">
        <v>2.7654942567257099</v>
      </c>
      <c r="AE22" s="44">
        <v>3.3603309765529898</v>
      </c>
      <c r="AF22" s="44">
        <v>3.3013342800275902</v>
      </c>
      <c r="AG22" s="44">
        <v>3.2122106762009901</v>
      </c>
      <c r="AH22" s="44">
        <v>4.3606738298581904</v>
      </c>
      <c r="AI22" s="44">
        <v>3.6472502325710798</v>
      </c>
      <c r="AJ22" s="44">
        <v>2.8090951775652901</v>
      </c>
      <c r="AK22" s="44">
        <v>1.24266743455599</v>
      </c>
      <c r="AL22" s="44">
        <v>0.74002120867774301</v>
      </c>
      <c r="AM22" s="44">
        <v>1.9929028389897001</v>
      </c>
      <c r="AN22" s="44">
        <v>2.01317225694911</v>
      </c>
      <c r="AO22" s="44">
        <v>3.3571733613914101</v>
      </c>
      <c r="AP22" s="44">
        <v>2.7973300404706798</v>
      </c>
      <c r="AQ22" s="44">
        <v>1.2415738811774499</v>
      </c>
      <c r="AR22" s="44">
        <v>1.1335858908241401</v>
      </c>
      <c r="AS22" s="44">
        <v>1.4665589198251401</v>
      </c>
      <c r="AT22" s="44">
        <v>1.1344317936277699</v>
      </c>
      <c r="AU22" s="44">
        <v>0.96079224687186604</v>
      </c>
      <c r="AV22" s="44">
        <v>1.3443597858017799</v>
      </c>
      <c r="AW22" s="44">
        <v>1.7717470711929399</v>
      </c>
      <c r="AX22" s="44">
        <v>1.4336498737258501</v>
      </c>
      <c r="AY22" s="44">
        <v>2.0236103312745701</v>
      </c>
      <c r="AZ22" s="44">
        <v>2.4816788321167902</v>
      </c>
      <c r="BA22" s="44">
        <v>2.85172679622604</v>
      </c>
      <c r="BB22" s="44">
        <v>2.0244063029566499</v>
      </c>
      <c r="BC22" s="44">
        <v>3.2420446161955598</v>
      </c>
      <c r="BD22" s="44">
        <v>6.0113243752668497</v>
      </c>
      <c r="BE22" s="44">
        <v>5.9084013301271598</v>
      </c>
      <c r="BF22" s="44">
        <v>3.86971390205498</v>
      </c>
      <c r="BG22" s="44">
        <v>3.7133383267693398</v>
      </c>
      <c r="BH22" s="44">
        <v>3.6277984195221702</v>
      </c>
      <c r="BI22" s="44">
        <v>3.5280458757993598</v>
      </c>
    </row>
    <row r="23" spans="1:61" ht="15" customHeight="1" x14ac:dyDescent="0.35">
      <c r="A23" s="11" t="s">
        <v>395</v>
      </c>
      <c r="B23" s="13">
        <v>5.7</v>
      </c>
      <c r="C23" s="13">
        <v>13.7</v>
      </c>
      <c r="D23" s="13">
        <v>12</v>
      </c>
      <c r="E23" s="13">
        <v>15</v>
      </c>
      <c r="F23" s="13">
        <v>18.100000000000001</v>
      </c>
      <c r="G23" s="13">
        <v>15.8</v>
      </c>
      <c r="H23" s="13">
        <v>11.9</v>
      </c>
      <c r="I23" s="13">
        <v>7.1</v>
      </c>
      <c r="J23" s="13">
        <v>8.5</v>
      </c>
      <c r="K23" s="13">
        <v>4.3</v>
      </c>
      <c r="L23" s="13">
        <v>4.9000000000000004</v>
      </c>
      <c r="M23" s="13">
        <v>3</v>
      </c>
      <c r="N23" s="13">
        <v>5.2</v>
      </c>
      <c r="O23" s="13">
        <v>2.2999999999999998</v>
      </c>
      <c r="P23" s="13">
        <v>-3</v>
      </c>
      <c r="Q23" s="13">
        <v>0</v>
      </c>
      <c r="R23" s="13">
        <v>0</v>
      </c>
      <c r="S23" s="13">
        <v>0</v>
      </c>
      <c r="T23" s="13">
        <v>0.5</v>
      </c>
      <c r="U23" s="13">
        <v>0</v>
      </c>
      <c r="V23" s="13">
        <v>1.8</v>
      </c>
      <c r="W23" s="13">
        <v>3.1</v>
      </c>
      <c r="X23" s="13">
        <v>3.1</v>
      </c>
      <c r="Y23" s="13">
        <v>0.7</v>
      </c>
      <c r="Z23" s="13">
        <v>0</v>
      </c>
      <c r="AA23" s="13">
        <v>0</v>
      </c>
      <c r="AB23" s="13"/>
      <c r="AC23" s="13">
        <v>1.4</v>
      </c>
      <c r="AD23" s="13">
        <v>1.7</v>
      </c>
      <c r="AE23" s="13">
        <v>2.7</v>
      </c>
      <c r="AF23" s="13">
        <v>3</v>
      </c>
      <c r="AG23" s="13">
        <v>2.8</v>
      </c>
      <c r="AH23" s="13">
        <v>6</v>
      </c>
      <c r="AI23" s="13">
        <v>4.4000000000000004</v>
      </c>
      <c r="AJ23" s="13">
        <v>3.1</v>
      </c>
      <c r="AK23" s="13">
        <v>0.6</v>
      </c>
      <c r="AL23" s="13">
        <v>0</v>
      </c>
      <c r="AM23" s="13">
        <v>1.1000000000000001</v>
      </c>
      <c r="AN23" s="13">
        <v>2.4</v>
      </c>
      <c r="AO23" s="13">
        <v>2.8</v>
      </c>
      <c r="AP23" s="13">
        <v>3.3</v>
      </c>
      <c r="AQ23" s="13">
        <v>1.6</v>
      </c>
      <c r="AR23" s="13">
        <v>1.3</v>
      </c>
      <c r="AS23" s="13">
        <v>1.5</v>
      </c>
      <c r="AT23" s="13">
        <v>1.5</v>
      </c>
      <c r="AU23" s="13">
        <v>1.1000000000000001</v>
      </c>
      <c r="AV23" s="13">
        <v>1</v>
      </c>
      <c r="AW23" s="13">
        <v>1.7</v>
      </c>
      <c r="AX23" s="13">
        <v>1.8</v>
      </c>
      <c r="AY23" s="13">
        <v>1.8</v>
      </c>
      <c r="AZ23" s="13">
        <v>2.5</v>
      </c>
      <c r="BA23" s="13">
        <v>2.5</v>
      </c>
      <c r="BB23" s="13">
        <v>1.6</v>
      </c>
      <c r="BC23" s="13">
        <v>2.8</v>
      </c>
      <c r="BD23" s="13">
        <v>12.9</v>
      </c>
      <c r="BE23" s="13">
        <v>7.6</v>
      </c>
      <c r="BF23" s="13">
        <v>5.0999999999999996</v>
      </c>
      <c r="BG23" s="13">
        <v>3.8</v>
      </c>
      <c r="BH23" s="13">
        <v>3.7</v>
      </c>
      <c r="BI23" s="13">
        <v>3.6</v>
      </c>
    </row>
    <row r="24" spans="1:61" ht="15" customHeight="1" x14ac:dyDescent="0.35">
      <c r="A24" s="11" t="s">
        <v>396</v>
      </c>
      <c r="B24" s="13"/>
      <c r="C24" s="13"/>
      <c r="D24" s="13"/>
      <c r="E24" s="13"/>
      <c r="F24" s="13"/>
      <c r="G24" s="13"/>
      <c r="H24" s="13"/>
      <c r="I24" s="13"/>
      <c r="J24" s="13"/>
      <c r="K24" s="13"/>
      <c r="L24" s="13"/>
      <c r="M24" s="13">
        <v>3.4</v>
      </c>
      <c r="N24" s="13">
        <v>3.2</v>
      </c>
      <c r="O24" s="13">
        <v>-0.2</v>
      </c>
      <c r="P24" s="13">
        <v>0.1</v>
      </c>
      <c r="Q24" s="13">
        <v>1.8</v>
      </c>
      <c r="R24" s="13">
        <v>1.5</v>
      </c>
      <c r="S24" s="13">
        <v>0</v>
      </c>
      <c r="T24" s="13">
        <v>0.5</v>
      </c>
      <c r="U24" s="13">
        <v>3</v>
      </c>
      <c r="V24" s="13">
        <v>3.9</v>
      </c>
      <c r="W24" s="13">
        <v>3.1</v>
      </c>
      <c r="X24" s="13">
        <v>4.2</v>
      </c>
      <c r="Y24" s="13">
        <v>2.1</v>
      </c>
      <c r="Z24" s="13">
        <v>0.8</v>
      </c>
      <c r="AA24" s="13">
        <v>1.7</v>
      </c>
      <c r="AB24" s="13"/>
      <c r="AC24" s="13">
        <v>2.2000000000000002</v>
      </c>
      <c r="AD24" s="13">
        <v>2.2999999999999998</v>
      </c>
      <c r="AE24" s="13">
        <v>3.3</v>
      </c>
      <c r="AF24" s="13">
        <v>3.1</v>
      </c>
      <c r="AG24" s="13">
        <v>3.1</v>
      </c>
      <c r="AH24" s="13">
        <v>6.9</v>
      </c>
      <c r="AI24" s="13">
        <v>4.4000000000000004</v>
      </c>
      <c r="AJ24" s="13">
        <v>2.8</v>
      </c>
      <c r="AK24" s="13">
        <v>1.4</v>
      </c>
      <c r="AL24" s="13">
        <v>-0.1</v>
      </c>
      <c r="AM24" s="13">
        <v>4.5</v>
      </c>
      <c r="AN24" s="13">
        <v>3.1</v>
      </c>
      <c r="AO24" s="13">
        <v>2</v>
      </c>
      <c r="AP24" s="13">
        <v>1.8</v>
      </c>
      <c r="AQ24" s="13">
        <v>0.9</v>
      </c>
      <c r="AR24" s="13">
        <v>1.2</v>
      </c>
      <c r="AS24" s="13">
        <v>2</v>
      </c>
      <c r="AT24" s="13">
        <v>-0.4</v>
      </c>
      <c r="AU24" s="13">
        <v>3</v>
      </c>
      <c r="AV24" s="13">
        <v>1.6</v>
      </c>
      <c r="AW24" s="13">
        <v>1.7</v>
      </c>
      <c r="AX24" s="13">
        <v>1.3</v>
      </c>
      <c r="AY24" s="13">
        <v>1.3</v>
      </c>
      <c r="AZ24" s="13">
        <v>4</v>
      </c>
      <c r="BA24" s="13">
        <v>3.5</v>
      </c>
      <c r="BB24" s="13">
        <v>2.7</v>
      </c>
      <c r="BC24" s="13">
        <v>2.2999999999999998</v>
      </c>
      <c r="BD24" s="13">
        <v>10.3</v>
      </c>
      <c r="BE24" s="13">
        <v>8.1999999999999993</v>
      </c>
      <c r="BF24" s="13">
        <v>3.4</v>
      </c>
      <c r="BG24" s="13">
        <v>3.5</v>
      </c>
      <c r="BH24" s="13">
        <v>3.3</v>
      </c>
      <c r="BI24" s="13">
        <v>3.2</v>
      </c>
    </row>
    <row r="25" spans="1:61" ht="15" customHeight="1" x14ac:dyDescent="0.35">
      <c r="A25" s="1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row>
    <row r="26" spans="1:61" ht="15" customHeight="1" x14ac:dyDescent="0.35">
      <c r="A26" s="23" t="s">
        <v>226</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row>
    <row r="27" spans="1:61" ht="15" customHeight="1" x14ac:dyDescent="0.35">
      <c r="A27" s="11" t="s">
        <v>263</v>
      </c>
      <c r="B27" s="13">
        <v>4.9000000000000004</v>
      </c>
      <c r="C27" s="13">
        <v>7.2</v>
      </c>
      <c r="D27" s="13">
        <v>8.1999999999999993</v>
      </c>
      <c r="E27" s="13">
        <v>7.7</v>
      </c>
      <c r="F27" s="13">
        <v>9.4</v>
      </c>
      <c r="G27" s="13">
        <v>9.9</v>
      </c>
      <c r="H27" s="13">
        <v>8.8000000000000007</v>
      </c>
      <c r="I27" s="13">
        <v>5.3</v>
      </c>
      <c r="J27" s="13">
        <v>4.9000000000000004</v>
      </c>
      <c r="K27" s="13">
        <v>5</v>
      </c>
      <c r="L27" s="13">
        <v>7.2</v>
      </c>
      <c r="M27" s="13">
        <v>7.5</v>
      </c>
      <c r="N27" s="13">
        <v>5.3</v>
      </c>
      <c r="O27" s="13">
        <v>1.9</v>
      </c>
      <c r="P27" s="13">
        <v>2.6</v>
      </c>
      <c r="Q27" s="13">
        <v>0.8</v>
      </c>
      <c r="R27" s="13">
        <v>0.1</v>
      </c>
      <c r="S27" s="13">
        <v>-1.6</v>
      </c>
      <c r="T27" s="13">
        <v>1.5</v>
      </c>
      <c r="U27" s="13">
        <v>1.6</v>
      </c>
      <c r="V27" s="13">
        <v>1.3</v>
      </c>
      <c r="W27" s="13">
        <v>3.3</v>
      </c>
      <c r="X27" s="13">
        <v>2</v>
      </c>
      <c r="Y27" s="13">
        <v>1.5</v>
      </c>
      <c r="Z27" s="13">
        <v>1.8</v>
      </c>
      <c r="AA27" s="13">
        <v>1.2</v>
      </c>
      <c r="AB27" s="13"/>
      <c r="AC27" s="13">
        <v>0.8</v>
      </c>
      <c r="AD27" s="13">
        <v>2.5</v>
      </c>
      <c r="AE27" s="13">
        <v>2</v>
      </c>
      <c r="AF27" s="13">
        <v>0.8</v>
      </c>
      <c r="AG27" s="13">
        <v>3.4</v>
      </c>
      <c r="AH27" s="13">
        <v>3.6</v>
      </c>
      <c r="AI27" s="13">
        <v>3.9</v>
      </c>
      <c r="AJ27" s="13">
        <v>2</v>
      </c>
      <c r="AK27" s="13">
        <v>0.7</v>
      </c>
      <c r="AL27" s="13">
        <v>1.8</v>
      </c>
      <c r="AM27" s="13">
        <v>2.5</v>
      </c>
      <c r="AN27" s="13">
        <v>2.1</v>
      </c>
      <c r="AO27" s="13">
        <v>1.9</v>
      </c>
      <c r="AP27" s="13">
        <v>-0.1</v>
      </c>
      <c r="AQ27" s="13">
        <v>0.8</v>
      </c>
      <c r="AR27" s="13">
        <v>0.1</v>
      </c>
      <c r="AS27" s="13">
        <v>1.6</v>
      </c>
      <c r="AT27" s="13">
        <v>0.7</v>
      </c>
      <c r="AU27" s="13">
        <v>0</v>
      </c>
      <c r="AV27" s="13">
        <v>0.9</v>
      </c>
      <c r="AW27" s="13">
        <v>0</v>
      </c>
      <c r="AX27" s="13">
        <v>1.2</v>
      </c>
      <c r="AY27" s="13">
        <v>2.1</v>
      </c>
      <c r="AZ27" s="13">
        <v>2.5</v>
      </c>
      <c r="BA27" s="13">
        <v>2</v>
      </c>
      <c r="BB27" s="13">
        <v>2.2999999999999998</v>
      </c>
      <c r="BC27" s="13">
        <v>5.9</v>
      </c>
      <c r="BD27" s="13">
        <v>8.1</v>
      </c>
      <c r="BE27" s="13">
        <v>4</v>
      </c>
      <c r="BF27" s="13">
        <v>2.1</v>
      </c>
      <c r="BG27" s="13">
        <v>2.8</v>
      </c>
      <c r="BH27" s="13">
        <v>2.6</v>
      </c>
      <c r="BI27" s="13">
        <v>2.5</v>
      </c>
    </row>
    <row r="28" spans="1:61" ht="15" customHeight="1" x14ac:dyDescent="0.35">
      <c r="A28" s="37"/>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row>
    <row r="29" spans="1:61" ht="15" customHeight="1" x14ac:dyDescent="0.35">
      <c r="A29" s="122" t="s">
        <v>397</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row>
    <row r="30" spans="1:61" ht="15" customHeight="1" x14ac:dyDescent="0.35">
      <c r="A30" s="10" t="s">
        <v>398</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row>
    <row r="31" spans="1:61" ht="15" customHeight="1" x14ac:dyDescent="0.35">
      <c r="A31" s="120" t="s">
        <v>399</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row>
    <row r="32" spans="1:61" ht="15" customHeight="1" x14ac:dyDescent="0.35">
      <c r="A32" s="120" t="s">
        <v>400</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61" ht="15" customHeight="1" x14ac:dyDescent="0.35">
      <c r="A33" s="8" t="s">
        <v>401</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row>
    <row r="34" spans="1:61" ht="15" customHeight="1" x14ac:dyDescent="0.35">
      <c r="A34" s="24"/>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row>
    <row r="35" spans="1:61" ht="15" customHeight="1" x14ac:dyDescent="0.25"/>
    <row r="36" spans="1:61" ht="15" customHeight="1" x14ac:dyDescent="0.25"/>
  </sheetData>
  <hyperlinks>
    <hyperlink ref="A1" location="inhoudsopgave!A1" display="naar inhoudsopgave" xr:uid="{00000000-0004-0000-1300-000000000000}"/>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I73"/>
  <sheetViews>
    <sheetView workbookViewId="0">
      <pane xSplit="1" ySplit="3" topLeftCell="B4" activePane="bottomRight" state="frozen"/>
      <selection activeCell="AA1" sqref="AA1:AB1048576"/>
      <selection pane="topRight" activeCell="AA1" sqref="AA1:AB1048576"/>
      <selection pane="bottomLeft" activeCell="AA1" sqref="AA1:AB1048576"/>
      <selection pane="bottomRight" activeCell="B4" sqref="B4"/>
    </sheetView>
  </sheetViews>
  <sheetFormatPr defaultColWidth="11.453125" defaultRowHeight="12.5" x14ac:dyDescent="0.25"/>
  <cols>
    <col min="1" max="1" width="65.7265625" customWidth="1"/>
    <col min="2" max="26" width="8" customWidth="1"/>
    <col min="27" max="28" width="11.54296875" customWidth="1"/>
    <col min="29" max="61" width="8" customWidth="1"/>
  </cols>
  <sheetData>
    <row r="1" spans="1:61" ht="15" customHeight="1" x14ac:dyDescent="0.35">
      <c r="A1" s="4" t="s">
        <v>100</v>
      </c>
    </row>
    <row r="2" spans="1:61" ht="30" customHeight="1" x14ac:dyDescent="0.35">
      <c r="A2" s="17" t="s">
        <v>402</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47" t="s">
        <v>403</v>
      </c>
      <c r="B4" s="19"/>
      <c r="C4" s="19"/>
      <c r="D4" s="19"/>
      <c r="E4" s="19"/>
      <c r="F4" s="19"/>
      <c r="G4" s="19"/>
      <c r="H4" s="19"/>
      <c r="I4" s="19"/>
      <c r="J4" s="19"/>
      <c r="K4" s="19"/>
      <c r="L4" s="19"/>
      <c r="M4" s="19"/>
      <c r="N4" s="19"/>
      <c r="O4" s="19"/>
      <c r="P4" s="19"/>
      <c r="Q4" s="19"/>
      <c r="R4" s="19"/>
      <c r="S4" s="19"/>
      <c r="T4" s="19"/>
      <c r="U4" s="19"/>
      <c r="V4" s="19"/>
      <c r="W4" s="19"/>
      <c r="X4" s="19"/>
      <c r="Y4" s="19"/>
      <c r="Z4" s="19"/>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3" t="s">
        <v>404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35">
      <c r="A6" s="3" t="s">
        <v>405</v>
      </c>
      <c r="B6" s="18">
        <v>13039</v>
      </c>
      <c r="C6" s="18">
        <v>13194</v>
      </c>
      <c r="D6" s="18">
        <v>13329</v>
      </c>
      <c r="E6" s="18">
        <v>13439</v>
      </c>
      <c r="F6" s="18">
        <v>13545</v>
      </c>
      <c r="G6" s="18">
        <v>13666</v>
      </c>
      <c r="H6" s="18">
        <v>13774</v>
      </c>
      <c r="I6" s="18">
        <v>13856</v>
      </c>
      <c r="J6" s="18">
        <v>13942</v>
      </c>
      <c r="K6" s="18">
        <v>14038</v>
      </c>
      <c r="L6" s="18">
        <v>14150</v>
      </c>
      <c r="M6" s="18">
        <v>14247</v>
      </c>
      <c r="N6" s="18">
        <v>14313</v>
      </c>
      <c r="O6" s="18">
        <v>14367</v>
      </c>
      <c r="P6" s="18">
        <v>14424</v>
      </c>
      <c r="Q6" s="18">
        <v>14492</v>
      </c>
      <c r="R6" s="18">
        <v>14572</v>
      </c>
      <c r="S6" s="18">
        <v>14665</v>
      </c>
      <c r="T6" s="18">
        <v>14760</v>
      </c>
      <c r="U6" s="18">
        <v>14849</v>
      </c>
      <c r="V6" s="18">
        <v>14952</v>
      </c>
      <c r="W6" s="18">
        <v>15070</v>
      </c>
      <c r="X6" s="18">
        <v>15184</v>
      </c>
      <c r="Y6" s="18">
        <v>15290</v>
      </c>
      <c r="Z6" s="18">
        <v>15383</v>
      </c>
      <c r="AA6" s="18">
        <v>15459</v>
      </c>
      <c r="AB6" s="18">
        <v>15424</v>
      </c>
      <c r="AC6" s="18">
        <v>15494</v>
      </c>
      <c r="AD6" s="18">
        <v>15567</v>
      </c>
      <c r="AE6" s="18">
        <v>15654</v>
      </c>
      <c r="AF6" s="18">
        <v>15760</v>
      </c>
      <c r="AG6" s="18">
        <v>15864</v>
      </c>
      <c r="AH6" s="18">
        <v>15987</v>
      </c>
      <c r="AI6" s="18">
        <v>16105</v>
      </c>
      <c r="AJ6" s="18">
        <v>16193</v>
      </c>
      <c r="AK6" s="18">
        <v>16258</v>
      </c>
      <c r="AL6" s="18">
        <v>16306</v>
      </c>
      <c r="AM6" s="18">
        <v>16334</v>
      </c>
      <c r="AN6" s="18">
        <v>16358</v>
      </c>
      <c r="AO6" s="18">
        <v>16405</v>
      </c>
      <c r="AP6" s="18">
        <v>16486</v>
      </c>
      <c r="AQ6" s="18">
        <v>16575</v>
      </c>
      <c r="AR6" s="18">
        <v>16656</v>
      </c>
      <c r="AS6" s="18">
        <v>16730</v>
      </c>
      <c r="AT6" s="18">
        <v>16780</v>
      </c>
      <c r="AU6" s="18">
        <v>16829</v>
      </c>
      <c r="AV6" s="18">
        <v>16901</v>
      </c>
      <c r="AW6" s="18">
        <v>16979</v>
      </c>
      <c r="AX6" s="18">
        <v>17082</v>
      </c>
      <c r="AY6" s="18">
        <v>17181</v>
      </c>
      <c r="AZ6" s="18">
        <v>17282</v>
      </c>
      <c r="BA6" s="18">
        <v>17408</v>
      </c>
      <c r="BB6" s="18">
        <v>17475</v>
      </c>
      <c r="BC6" s="18">
        <v>17591</v>
      </c>
      <c r="BD6" s="18">
        <v>17811</v>
      </c>
      <c r="BE6" s="18">
        <v>17950</v>
      </c>
      <c r="BF6" s="18">
        <v>18070</v>
      </c>
      <c r="BG6" s="18">
        <v>18170</v>
      </c>
      <c r="BH6" s="18">
        <v>18255</v>
      </c>
      <c r="BI6" s="18">
        <v>18335</v>
      </c>
    </row>
    <row r="7" spans="1:61" ht="15" customHeight="1" x14ac:dyDescent="0.35">
      <c r="A7" s="3" t="s">
        <v>406</v>
      </c>
      <c r="B7" s="18">
        <v>8706</v>
      </c>
      <c r="C7" s="18">
        <v>8843</v>
      </c>
      <c r="D7" s="18">
        <v>8980</v>
      </c>
      <c r="E7" s="18">
        <v>9104</v>
      </c>
      <c r="F7" s="18">
        <v>9233</v>
      </c>
      <c r="G7" s="18">
        <v>9379</v>
      </c>
      <c r="H7" s="18">
        <v>9549</v>
      </c>
      <c r="I7" s="18">
        <v>9683</v>
      </c>
      <c r="J7" s="18">
        <v>9826</v>
      </c>
      <c r="K7" s="18">
        <v>9973</v>
      </c>
      <c r="L7" s="18">
        <v>10134</v>
      </c>
      <c r="M7" s="18">
        <v>10278</v>
      </c>
      <c r="N7" s="18">
        <v>10404</v>
      </c>
      <c r="O7" s="18">
        <v>10515</v>
      </c>
      <c r="P7" s="18">
        <v>10636</v>
      </c>
      <c r="Q7" s="18">
        <v>10765</v>
      </c>
      <c r="R7" s="18">
        <v>10890</v>
      </c>
      <c r="S7" s="18">
        <v>11050</v>
      </c>
      <c r="T7" s="18">
        <v>11151</v>
      </c>
      <c r="U7" s="18">
        <v>11229</v>
      </c>
      <c r="V7" s="18">
        <v>11304</v>
      </c>
      <c r="W7" s="18">
        <v>11385</v>
      </c>
      <c r="X7" s="18">
        <v>11453</v>
      </c>
      <c r="Y7" s="18">
        <v>11546</v>
      </c>
      <c r="Z7" s="18">
        <v>11620</v>
      </c>
      <c r="AA7" s="18">
        <v>11660</v>
      </c>
      <c r="AB7" s="18">
        <v>11630</v>
      </c>
      <c r="AC7" s="18">
        <v>11667</v>
      </c>
      <c r="AD7" s="18">
        <v>11707</v>
      </c>
      <c r="AE7" s="18">
        <v>11755</v>
      </c>
      <c r="AF7" s="18">
        <v>11810</v>
      </c>
      <c r="AG7" s="18">
        <v>11871</v>
      </c>
      <c r="AH7" s="18">
        <v>11949</v>
      </c>
      <c r="AI7" s="18">
        <v>12031</v>
      </c>
      <c r="AJ7" s="18">
        <v>12116</v>
      </c>
      <c r="AK7" s="18">
        <v>12156</v>
      </c>
      <c r="AL7" s="18">
        <v>12190</v>
      </c>
      <c r="AM7" s="18">
        <v>12221</v>
      </c>
      <c r="AN7" s="18">
        <v>12257</v>
      </c>
      <c r="AO7" s="18">
        <v>12316</v>
      </c>
      <c r="AP7" s="18">
        <v>12372</v>
      </c>
      <c r="AQ7" s="18">
        <v>12413</v>
      </c>
      <c r="AR7" s="18">
        <v>12452</v>
      </c>
      <c r="AS7" s="18">
        <v>12541</v>
      </c>
      <c r="AT7" s="18">
        <v>12638</v>
      </c>
      <c r="AU7" s="18">
        <v>12665</v>
      </c>
      <c r="AV7" s="18">
        <v>12685</v>
      </c>
      <c r="AW7" s="18">
        <v>12768</v>
      </c>
      <c r="AX7" s="18">
        <v>12870</v>
      </c>
      <c r="AY7" s="18">
        <v>12936</v>
      </c>
      <c r="AZ7" s="18">
        <v>13015</v>
      </c>
      <c r="BA7" s="18">
        <v>13094</v>
      </c>
      <c r="BB7" s="18">
        <v>13146</v>
      </c>
      <c r="BC7" s="18">
        <v>13228</v>
      </c>
      <c r="BD7" s="18">
        <v>13343</v>
      </c>
      <c r="BE7" s="18">
        <v>13430</v>
      </c>
      <c r="BF7" s="18">
        <v>13505</v>
      </c>
      <c r="BG7" s="18">
        <v>13570</v>
      </c>
      <c r="BH7" s="18">
        <v>13620</v>
      </c>
      <c r="BI7" s="18">
        <v>13650</v>
      </c>
    </row>
    <row r="8" spans="1:61" ht="15" customHeight="1" x14ac:dyDescent="0.35">
      <c r="A8" s="3" t="s">
        <v>407</v>
      </c>
      <c r="B8" s="18">
        <v>5312</v>
      </c>
      <c r="C8" s="18">
        <v>5385</v>
      </c>
      <c r="D8" s="18">
        <v>5455</v>
      </c>
      <c r="E8" s="18">
        <v>5505</v>
      </c>
      <c r="F8" s="18">
        <v>5587</v>
      </c>
      <c r="G8" s="18">
        <v>5670</v>
      </c>
      <c r="H8" s="18">
        <v>5752</v>
      </c>
      <c r="I8" s="18">
        <v>5806</v>
      </c>
      <c r="J8" s="18">
        <v>5862</v>
      </c>
      <c r="K8" s="18">
        <v>5967</v>
      </c>
      <c r="L8" s="18">
        <v>6041</v>
      </c>
      <c r="M8" s="18">
        <v>6125</v>
      </c>
      <c r="N8" s="18">
        <v>6189</v>
      </c>
      <c r="O8" s="18">
        <v>6277</v>
      </c>
      <c r="P8" s="18">
        <v>6297</v>
      </c>
      <c r="Q8" s="18">
        <v>6355</v>
      </c>
      <c r="R8" s="18">
        <v>6441</v>
      </c>
      <c r="S8" s="18">
        <v>6610</v>
      </c>
      <c r="T8" s="18">
        <v>6688</v>
      </c>
      <c r="U8" s="18">
        <v>6813</v>
      </c>
      <c r="V8" s="18">
        <v>6950</v>
      </c>
      <c r="W8" s="18">
        <v>7022</v>
      </c>
      <c r="X8" s="18">
        <v>7128</v>
      </c>
      <c r="Y8" s="18">
        <v>7194</v>
      </c>
      <c r="Z8" s="18">
        <v>7307</v>
      </c>
      <c r="AA8" s="18">
        <v>7426</v>
      </c>
      <c r="AB8" s="18">
        <v>7674</v>
      </c>
      <c r="AC8" s="18">
        <v>7836</v>
      </c>
      <c r="AD8" s="18">
        <v>7972</v>
      </c>
      <c r="AE8" s="18">
        <v>8092</v>
      </c>
      <c r="AF8" s="18">
        <v>8205</v>
      </c>
      <c r="AG8" s="18">
        <v>8306</v>
      </c>
      <c r="AH8" s="18">
        <v>8385</v>
      </c>
      <c r="AI8" s="18">
        <v>8435</v>
      </c>
      <c r="AJ8" s="18">
        <v>8451</v>
      </c>
      <c r="AK8" s="18">
        <v>8502</v>
      </c>
      <c r="AL8" s="18">
        <v>8580</v>
      </c>
      <c r="AM8" s="18">
        <v>8631</v>
      </c>
      <c r="AN8" s="18">
        <v>8797</v>
      </c>
      <c r="AO8" s="18">
        <v>8950</v>
      </c>
      <c r="AP8" s="18">
        <v>9017</v>
      </c>
      <c r="AQ8" s="18">
        <v>8988</v>
      </c>
      <c r="AR8" s="18">
        <v>8987</v>
      </c>
      <c r="AS8" s="18">
        <v>9118</v>
      </c>
      <c r="AT8" s="18">
        <v>9187</v>
      </c>
      <c r="AU8" s="18">
        <v>9145</v>
      </c>
      <c r="AV8" s="18">
        <v>9182</v>
      </c>
      <c r="AW8" s="18">
        <v>9215</v>
      </c>
      <c r="AX8" s="18">
        <v>9290</v>
      </c>
      <c r="AY8" s="18">
        <v>9398</v>
      </c>
      <c r="AZ8" s="18">
        <v>9540</v>
      </c>
      <c r="BA8" s="18">
        <v>9581</v>
      </c>
      <c r="BB8" s="18">
        <v>9663</v>
      </c>
      <c r="BC8" s="18">
        <v>9898</v>
      </c>
      <c r="BD8" s="18">
        <v>10095</v>
      </c>
      <c r="BE8" s="18">
        <v>10200</v>
      </c>
      <c r="BF8" s="18">
        <v>10270</v>
      </c>
      <c r="BG8" s="18">
        <v>10320</v>
      </c>
      <c r="BH8" s="18">
        <v>10340</v>
      </c>
      <c r="BI8" s="18">
        <v>10350</v>
      </c>
    </row>
    <row r="9" spans="1:61" ht="15" customHeight="1" x14ac:dyDescent="0.35">
      <c r="A9" s="3" t="s">
        <v>17</v>
      </c>
      <c r="B9" s="18">
        <v>5226</v>
      </c>
      <c r="C9" s="18">
        <v>5278</v>
      </c>
      <c r="D9" s="18">
        <v>5296</v>
      </c>
      <c r="E9" s="18">
        <v>5343</v>
      </c>
      <c r="F9" s="18">
        <v>5400</v>
      </c>
      <c r="G9" s="18">
        <v>5434</v>
      </c>
      <c r="H9" s="18">
        <v>5486</v>
      </c>
      <c r="I9" s="18">
        <v>5554</v>
      </c>
      <c r="J9" s="18">
        <v>5603</v>
      </c>
      <c r="K9" s="18">
        <v>5694</v>
      </c>
      <c r="L9" s="18">
        <v>5768</v>
      </c>
      <c r="M9" s="18">
        <v>5782</v>
      </c>
      <c r="N9" s="18">
        <v>5730</v>
      </c>
      <c r="O9" s="18">
        <v>5713</v>
      </c>
      <c r="P9" s="18">
        <v>5741</v>
      </c>
      <c r="Q9" s="18">
        <v>5836</v>
      </c>
      <c r="R9" s="18">
        <v>5957</v>
      </c>
      <c r="S9" s="18">
        <v>6131</v>
      </c>
      <c r="T9" s="18">
        <v>6203</v>
      </c>
      <c r="U9" s="18">
        <v>6359</v>
      </c>
      <c r="V9" s="18">
        <v>6527</v>
      </c>
      <c r="W9" s="18">
        <v>6618</v>
      </c>
      <c r="X9" s="18">
        <v>6717</v>
      </c>
      <c r="Y9" s="18">
        <v>6723</v>
      </c>
      <c r="Z9" s="18">
        <v>6776</v>
      </c>
      <c r="AA9" s="18">
        <v>6905</v>
      </c>
      <c r="AB9" s="18">
        <v>7054</v>
      </c>
      <c r="AC9" s="18">
        <v>7241</v>
      </c>
      <c r="AD9" s="18">
        <v>7416</v>
      </c>
      <c r="AE9" s="18">
        <v>7623</v>
      </c>
      <c r="AF9" s="18">
        <v>7782</v>
      </c>
      <c r="AG9" s="18">
        <v>7914</v>
      </c>
      <c r="AH9" s="18">
        <v>8011</v>
      </c>
      <c r="AI9" s="18">
        <v>8018</v>
      </c>
      <c r="AJ9" s="18">
        <v>7951</v>
      </c>
      <c r="AK9" s="18">
        <v>7926</v>
      </c>
      <c r="AL9" s="18">
        <v>7982</v>
      </c>
      <c r="AM9" s="18">
        <v>8106</v>
      </c>
      <c r="AN9" s="18">
        <v>8331</v>
      </c>
      <c r="AO9" s="18">
        <v>8523</v>
      </c>
      <c r="AP9" s="18">
        <v>8528</v>
      </c>
      <c r="AQ9" s="18">
        <v>8441</v>
      </c>
      <c r="AR9" s="18">
        <v>8444</v>
      </c>
      <c r="AS9" s="18">
        <v>8496</v>
      </c>
      <c r="AT9" s="18">
        <v>8433</v>
      </c>
      <c r="AU9" s="18">
        <v>8382</v>
      </c>
      <c r="AV9" s="18">
        <v>8458</v>
      </c>
      <c r="AW9" s="18">
        <v>8570</v>
      </c>
      <c r="AX9" s="18">
        <v>8744</v>
      </c>
      <c r="AY9" s="18">
        <v>8939</v>
      </c>
      <c r="AZ9" s="18">
        <v>9117</v>
      </c>
      <c r="BA9" s="18">
        <v>9116</v>
      </c>
      <c r="BB9" s="18">
        <v>9255</v>
      </c>
      <c r="BC9" s="18">
        <v>9548</v>
      </c>
      <c r="BD9" s="18">
        <v>9737</v>
      </c>
      <c r="BE9" s="18">
        <v>9820</v>
      </c>
      <c r="BF9" s="18">
        <v>9870</v>
      </c>
      <c r="BG9" s="18">
        <v>9885</v>
      </c>
      <c r="BH9" s="18">
        <v>9885</v>
      </c>
      <c r="BI9" s="18">
        <v>9870</v>
      </c>
    </row>
    <row r="10" spans="1:61" ht="15" customHeight="1" x14ac:dyDescent="0.35">
      <c r="A10" s="3" t="s">
        <v>18</v>
      </c>
      <c r="B10" s="18">
        <v>86</v>
      </c>
      <c r="C10" s="18">
        <v>107</v>
      </c>
      <c r="D10" s="18">
        <v>159</v>
      </c>
      <c r="E10" s="18">
        <v>162</v>
      </c>
      <c r="F10" s="18">
        <v>187</v>
      </c>
      <c r="G10" s="18">
        <v>236</v>
      </c>
      <c r="H10" s="18">
        <v>266</v>
      </c>
      <c r="I10" s="18">
        <v>252</v>
      </c>
      <c r="J10" s="18">
        <v>259</v>
      </c>
      <c r="K10" s="18">
        <v>273</v>
      </c>
      <c r="L10" s="18">
        <v>273</v>
      </c>
      <c r="M10" s="18">
        <v>343</v>
      </c>
      <c r="N10" s="18">
        <v>459</v>
      </c>
      <c r="O10" s="18">
        <v>564</v>
      </c>
      <c r="P10" s="18">
        <v>556</v>
      </c>
      <c r="Q10" s="18">
        <v>519</v>
      </c>
      <c r="R10" s="18">
        <v>484</v>
      </c>
      <c r="S10" s="18">
        <v>479</v>
      </c>
      <c r="T10" s="18">
        <v>485</v>
      </c>
      <c r="U10" s="18">
        <v>454</v>
      </c>
      <c r="V10" s="18">
        <v>423</v>
      </c>
      <c r="W10" s="18">
        <v>404</v>
      </c>
      <c r="X10" s="18">
        <v>411</v>
      </c>
      <c r="Y10" s="18">
        <v>471</v>
      </c>
      <c r="Z10" s="18">
        <v>531</v>
      </c>
      <c r="AA10" s="18">
        <v>521</v>
      </c>
      <c r="AB10" s="18">
        <v>620</v>
      </c>
      <c r="AC10" s="18">
        <v>595</v>
      </c>
      <c r="AD10" s="18">
        <v>556</v>
      </c>
      <c r="AE10" s="18">
        <v>469</v>
      </c>
      <c r="AF10" s="18">
        <v>423</v>
      </c>
      <c r="AG10" s="18">
        <v>392</v>
      </c>
      <c r="AH10" s="18">
        <v>374</v>
      </c>
      <c r="AI10" s="18">
        <v>417</v>
      </c>
      <c r="AJ10" s="18">
        <v>500</v>
      </c>
      <c r="AK10" s="18">
        <v>576</v>
      </c>
      <c r="AL10" s="18">
        <v>598</v>
      </c>
      <c r="AM10" s="18">
        <v>525</v>
      </c>
      <c r="AN10" s="18">
        <v>466</v>
      </c>
      <c r="AO10" s="18">
        <v>427</v>
      </c>
      <c r="AP10" s="18">
        <v>489</v>
      </c>
      <c r="AQ10" s="18">
        <v>547</v>
      </c>
      <c r="AR10" s="18">
        <v>543</v>
      </c>
      <c r="AS10" s="18">
        <v>622</v>
      </c>
      <c r="AT10" s="18">
        <v>754</v>
      </c>
      <c r="AU10" s="18">
        <v>763</v>
      </c>
      <c r="AV10" s="18">
        <v>724</v>
      </c>
      <c r="AW10" s="18">
        <v>645</v>
      </c>
      <c r="AX10" s="18">
        <v>546</v>
      </c>
      <c r="AY10" s="18">
        <v>459</v>
      </c>
      <c r="AZ10" s="18">
        <v>423</v>
      </c>
      <c r="BA10" s="18">
        <v>465</v>
      </c>
      <c r="BB10" s="18">
        <v>408</v>
      </c>
      <c r="BC10" s="18">
        <v>350</v>
      </c>
      <c r="BD10" s="18">
        <v>358</v>
      </c>
      <c r="BE10" s="18">
        <v>380</v>
      </c>
      <c r="BF10" s="18">
        <v>405</v>
      </c>
      <c r="BG10" s="18">
        <v>435</v>
      </c>
      <c r="BH10" s="18">
        <v>455</v>
      </c>
      <c r="BI10" s="18">
        <v>475</v>
      </c>
    </row>
    <row r="11" spans="1:61" ht="15" customHeight="1" x14ac:dyDescent="0.35">
      <c r="A11" s="3" t="s">
        <v>19</v>
      </c>
      <c r="B11" s="18">
        <v>3394</v>
      </c>
      <c r="C11" s="18">
        <v>3458</v>
      </c>
      <c r="D11" s="18">
        <v>3525</v>
      </c>
      <c r="E11" s="18">
        <v>3599</v>
      </c>
      <c r="F11" s="18">
        <v>3646</v>
      </c>
      <c r="G11" s="18">
        <v>3709</v>
      </c>
      <c r="H11" s="18">
        <v>3797</v>
      </c>
      <c r="I11" s="18">
        <v>3877</v>
      </c>
      <c r="J11" s="18">
        <v>3964</v>
      </c>
      <c r="K11" s="18">
        <v>4006</v>
      </c>
      <c r="L11" s="18">
        <v>4093</v>
      </c>
      <c r="M11" s="18">
        <v>4153</v>
      </c>
      <c r="N11" s="18">
        <v>4215</v>
      </c>
      <c r="O11" s="18">
        <v>4238</v>
      </c>
      <c r="P11" s="18">
        <v>4339</v>
      </c>
      <c r="Q11" s="18">
        <v>4410</v>
      </c>
      <c r="R11" s="18">
        <v>4449</v>
      </c>
      <c r="S11" s="18">
        <v>4440</v>
      </c>
      <c r="T11" s="18">
        <v>4463</v>
      </c>
      <c r="U11" s="18">
        <v>4416</v>
      </c>
      <c r="V11" s="18">
        <v>4354</v>
      </c>
      <c r="W11" s="18">
        <v>4363</v>
      </c>
      <c r="X11" s="18">
        <v>4325</v>
      </c>
      <c r="Y11" s="18">
        <v>4352</v>
      </c>
      <c r="Z11" s="18">
        <v>4313</v>
      </c>
      <c r="AA11" s="18">
        <v>4234</v>
      </c>
      <c r="AB11" s="18">
        <v>3956</v>
      </c>
      <c r="AC11" s="18">
        <v>3831</v>
      </c>
      <c r="AD11" s="18">
        <v>3735</v>
      </c>
      <c r="AE11" s="18">
        <v>3663</v>
      </c>
      <c r="AF11" s="18">
        <v>3605</v>
      </c>
      <c r="AG11" s="18">
        <v>3565</v>
      </c>
      <c r="AH11" s="18">
        <v>3564</v>
      </c>
      <c r="AI11" s="18">
        <v>3596</v>
      </c>
      <c r="AJ11" s="18">
        <v>3665</v>
      </c>
      <c r="AK11" s="18">
        <v>3654</v>
      </c>
      <c r="AL11" s="18">
        <v>3610</v>
      </c>
      <c r="AM11" s="18">
        <v>3590</v>
      </c>
      <c r="AN11" s="18">
        <v>3460</v>
      </c>
      <c r="AO11" s="18">
        <v>3366</v>
      </c>
      <c r="AP11" s="18">
        <v>3355</v>
      </c>
      <c r="AQ11" s="18">
        <v>3425</v>
      </c>
      <c r="AR11" s="18">
        <v>3465</v>
      </c>
      <c r="AS11" s="18">
        <v>3423</v>
      </c>
      <c r="AT11" s="18">
        <v>3451</v>
      </c>
      <c r="AU11" s="18">
        <v>3520</v>
      </c>
      <c r="AV11" s="18">
        <v>3503</v>
      </c>
      <c r="AW11" s="18">
        <v>3553</v>
      </c>
      <c r="AX11" s="18">
        <v>3580</v>
      </c>
      <c r="AY11" s="18">
        <v>3538</v>
      </c>
      <c r="AZ11" s="18">
        <v>3475</v>
      </c>
      <c r="BA11" s="18">
        <v>3513</v>
      </c>
      <c r="BB11" s="18">
        <v>3483</v>
      </c>
      <c r="BC11" s="18">
        <v>3330</v>
      </c>
      <c r="BD11" s="18">
        <v>3247</v>
      </c>
      <c r="BE11" s="18">
        <v>3230</v>
      </c>
      <c r="BF11" s="18">
        <v>3235</v>
      </c>
      <c r="BG11" s="18">
        <v>3255</v>
      </c>
      <c r="BH11" s="18">
        <v>3275</v>
      </c>
      <c r="BI11" s="18">
        <v>3300</v>
      </c>
    </row>
    <row r="12" spans="1:61" ht="15" customHeight="1" x14ac:dyDescent="0.35">
      <c r="A12" s="3" t="s">
        <v>408</v>
      </c>
      <c r="B12" s="18">
        <v>5495</v>
      </c>
      <c r="C12" s="18">
        <v>5622</v>
      </c>
      <c r="D12" s="18">
        <v>5664</v>
      </c>
      <c r="E12" s="18">
        <v>5738</v>
      </c>
      <c r="F12" s="18">
        <v>5816</v>
      </c>
      <c r="G12" s="18">
        <v>5872</v>
      </c>
      <c r="H12" s="18">
        <v>5971</v>
      </c>
      <c r="I12" s="18">
        <v>5986</v>
      </c>
      <c r="J12" s="18">
        <v>6059</v>
      </c>
      <c r="K12" s="18">
        <v>6204</v>
      </c>
      <c r="L12" s="18">
        <v>6306</v>
      </c>
      <c r="M12" s="18">
        <v>6354</v>
      </c>
      <c r="N12" s="18">
        <v>6390</v>
      </c>
      <c r="O12" s="18">
        <v>6440</v>
      </c>
      <c r="P12" s="18">
        <v>6488</v>
      </c>
      <c r="Q12" s="18">
        <v>6565</v>
      </c>
      <c r="R12" s="18">
        <v>6698</v>
      </c>
      <c r="S12" s="18">
        <v>6829</v>
      </c>
      <c r="T12" s="18">
        <v>6950</v>
      </c>
      <c r="U12" s="18">
        <v>7094</v>
      </c>
      <c r="V12" s="18">
        <v>7252</v>
      </c>
      <c r="W12" s="18">
        <v>7349</v>
      </c>
      <c r="X12" s="18">
        <v>7446</v>
      </c>
      <c r="Y12" s="18">
        <v>7543</v>
      </c>
      <c r="Z12" s="18">
        <v>7658</v>
      </c>
      <c r="AA12" s="18">
        <v>7797</v>
      </c>
      <c r="AB12" s="18">
        <v>7888</v>
      </c>
      <c r="AC12" s="18">
        <v>8015</v>
      </c>
      <c r="AD12" s="18">
        <v>8204</v>
      </c>
      <c r="AE12" s="18">
        <v>8299</v>
      </c>
      <c r="AF12" s="18">
        <v>8478</v>
      </c>
      <c r="AG12" s="18">
        <v>8595</v>
      </c>
      <c r="AH12" s="18">
        <v>8741</v>
      </c>
      <c r="AI12" s="18">
        <v>8844</v>
      </c>
      <c r="AJ12" s="18">
        <v>8880</v>
      </c>
      <c r="AK12" s="18">
        <v>8861</v>
      </c>
      <c r="AL12" s="18">
        <v>8938</v>
      </c>
      <c r="AM12" s="18">
        <v>9046</v>
      </c>
      <c r="AN12" s="18">
        <v>9238</v>
      </c>
      <c r="AO12" s="18">
        <v>9342</v>
      </c>
      <c r="AP12" s="18">
        <v>9328</v>
      </c>
      <c r="AQ12" s="18">
        <v>9326</v>
      </c>
      <c r="AR12" s="18">
        <v>9398</v>
      </c>
      <c r="AS12" s="18">
        <v>9459</v>
      </c>
      <c r="AT12" s="18">
        <v>9487</v>
      </c>
      <c r="AU12" s="18">
        <v>9488</v>
      </c>
      <c r="AV12" s="18">
        <v>9532</v>
      </c>
      <c r="AW12" s="18">
        <v>9588</v>
      </c>
      <c r="AX12" s="18">
        <v>9703</v>
      </c>
      <c r="AY12" s="18">
        <v>9867</v>
      </c>
      <c r="AZ12" s="18">
        <v>10046</v>
      </c>
      <c r="BA12" s="18">
        <v>10049</v>
      </c>
      <c r="BB12" s="18">
        <v>10181</v>
      </c>
      <c r="BC12" s="18">
        <v>10507</v>
      </c>
      <c r="BD12" s="18">
        <v>10666</v>
      </c>
      <c r="BE12" s="18">
        <v>10740</v>
      </c>
      <c r="BF12" s="18">
        <v>10790</v>
      </c>
      <c r="BG12" s="18">
        <v>10820</v>
      </c>
      <c r="BH12" s="18">
        <v>10830</v>
      </c>
      <c r="BI12" s="18">
        <v>10830</v>
      </c>
    </row>
    <row r="13" spans="1:61" ht="15" customHeight="1" x14ac:dyDescent="0.35">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row>
    <row r="14" spans="1:61" ht="15" customHeight="1" x14ac:dyDescent="0.35">
      <c r="A14" s="3" t="s">
        <v>409</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row>
    <row r="15" spans="1:61" ht="15" customHeight="1" x14ac:dyDescent="0.35">
      <c r="A15" s="3" t="s">
        <v>410</v>
      </c>
      <c r="B15" s="18">
        <v>5447</v>
      </c>
      <c r="C15" s="18">
        <v>5515</v>
      </c>
      <c r="D15" s="18">
        <v>5505</v>
      </c>
      <c r="E15" s="18">
        <v>5576</v>
      </c>
      <c r="F15" s="18">
        <v>5629</v>
      </c>
      <c r="G15" s="18">
        <v>5636</v>
      </c>
      <c r="H15" s="18">
        <v>5705</v>
      </c>
      <c r="I15" s="18">
        <v>5734</v>
      </c>
      <c r="J15" s="18">
        <v>5800</v>
      </c>
      <c r="K15" s="18">
        <v>5931</v>
      </c>
      <c r="L15" s="18">
        <v>6033</v>
      </c>
      <c r="M15" s="18">
        <v>6011</v>
      </c>
      <c r="N15" s="18">
        <v>5931</v>
      </c>
      <c r="O15" s="18">
        <v>5876</v>
      </c>
      <c r="P15" s="18">
        <v>5932</v>
      </c>
      <c r="Q15" s="18">
        <v>6046</v>
      </c>
      <c r="R15" s="18">
        <v>6214</v>
      </c>
      <c r="S15" s="18">
        <v>6350</v>
      </c>
      <c r="T15" s="18">
        <v>6465</v>
      </c>
      <c r="U15" s="18">
        <v>6640</v>
      </c>
      <c r="V15" s="18">
        <v>6829</v>
      </c>
      <c r="W15" s="18">
        <v>6945</v>
      </c>
      <c r="X15" s="18">
        <v>7035</v>
      </c>
      <c r="Y15" s="18">
        <v>7072</v>
      </c>
      <c r="Z15" s="18">
        <v>7127</v>
      </c>
      <c r="AA15" s="18">
        <v>7276</v>
      </c>
      <c r="AB15" s="18">
        <v>7268</v>
      </c>
      <c r="AC15" s="18">
        <v>7420</v>
      </c>
      <c r="AD15" s="18">
        <v>7648</v>
      </c>
      <c r="AE15" s="18">
        <v>7830</v>
      </c>
      <c r="AF15" s="18">
        <v>8055</v>
      </c>
      <c r="AG15" s="18">
        <v>8203</v>
      </c>
      <c r="AH15" s="18">
        <v>8367</v>
      </c>
      <c r="AI15" s="18">
        <v>8427</v>
      </c>
      <c r="AJ15" s="18">
        <v>8380</v>
      </c>
      <c r="AK15" s="18">
        <v>8285</v>
      </c>
      <c r="AL15" s="18">
        <v>8340</v>
      </c>
      <c r="AM15" s="18">
        <v>8521</v>
      </c>
      <c r="AN15" s="18">
        <v>8772</v>
      </c>
      <c r="AO15" s="18">
        <v>8915</v>
      </c>
      <c r="AP15" s="18">
        <v>8839</v>
      </c>
      <c r="AQ15" s="18">
        <v>8779</v>
      </c>
      <c r="AR15" s="18">
        <v>8855</v>
      </c>
      <c r="AS15" s="18">
        <v>8837</v>
      </c>
      <c r="AT15" s="18">
        <v>8733</v>
      </c>
      <c r="AU15" s="18">
        <v>8725</v>
      </c>
      <c r="AV15" s="18">
        <v>8808</v>
      </c>
      <c r="AW15" s="18">
        <v>8943</v>
      </c>
      <c r="AX15" s="18">
        <v>9157</v>
      </c>
      <c r="AY15" s="18">
        <v>9408</v>
      </c>
      <c r="AZ15" s="18">
        <v>9623</v>
      </c>
      <c r="BA15" s="18">
        <v>9584</v>
      </c>
      <c r="BB15" s="18">
        <v>9773</v>
      </c>
      <c r="BC15" s="18">
        <v>10157</v>
      </c>
      <c r="BD15" s="18">
        <v>10308</v>
      </c>
      <c r="BE15" s="18">
        <v>10365</v>
      </c>
      <c r="BF15" s="18">
        <v>10385</v>
      </c>
      <c r="BG15" s="18">
        <v>10385</v>
      </c>
      <c r="BH15" s="18">
        <v>10375</v>
      </c>
      <c r="BI15" s="18">
        <v>10355</v>
      </c>
    </row>
    <row r="16" spans="1:61" ht="15" customHeight="1" x14ac:dyDescent="0.35">
      <c r="A16" s="3" t="s">
        <v>411</v>
      </c>
      <c r="B16" s="18">
        <v>4470</v>
      </c>
      <c r="C16" s="18">
        <v>4525</v>
      </c>
      <c r="D16" s="18">
        <v>4498</v>
      </c>
      <c r="E16" s="18">
        <v>4543</v>
      </c>
      <c r="F16" s="18">
        <v>4581</v>
      </c>
      <c r="G16" s="18">
        <v>4590</v>
      </c>
      <c r="H16" s="18">
        <v>4647</v>
      </c>
      <c r="I16" s="18">
        <v>4711</v>
      </c>
      <c r="J16" s="18">
        <v>4781</v>
      </c>
      <c r="K16" s="18">
        <v>4889</v>
      </c>
      <c r="L16" s="18">
        <v>4952</v>
      </c>
      <c r="M16" s="18">
        <v>4915</v>
      </c>
      <c r="N16" s="18">
        <v>4822</v>
      </c>
      <c r="O16" s="18">
        <v>4765</v>
      </c>
      <c r="P16" s="18">
        <v>4803</v>
      </c>
      <c r="Q16" s="18">
        <v>4896</v>
      </c>
      <c r="R16" s="18">
        <v>5017</v>
      </c>
      <c r="S16" s="18">
        <v>5123</v>
      </c>
      <c r="T16" s="18">
        <v>5231</v>
      </c>
      <c r="U16" s="18">
        <v>5395</v>
      </c>
      <c r="V16" s="18">
        <v>5585</v>
      </c>
      <c r="W16" s="18">
        <v>5702</v>
      </c>
      <c r="X16" s="18">
        <v>5778</v>
      </c>
      <c r="Y16" s="18">
        <v>5785</v>
      </c>
      <c r="Z16" s="18">
        <v>5817</v>
      </c>
      <c r="AA16" s="18">
        <v>5960</v>
      </c>
      <c r="AB16" s="18">
        <v>5953</v>
      </c>
      <c r="AC16" s="18">
        <v>6096</v>
      </c>
      <c r="AD16" s="18">
        <v>6300</v>
      </c>
      <c r="AE16" s="18">
        <v>6519</v>
      </c>
      <c r="AF16" s="18">
        <v>6762</v>
      </c>
      <c r="AG16" s="18">
        <v>6941</v>
      </c>
      <c r="AH16" s="18">
        <v>7114</v>
      </c>
      <c r="AI16" s="18">
        <v>7168</v>
      </c>
      <c r="AJ16" s="18">
        <v>7135</v>
      </c>
      <c r="AK16" s="18">
        <v>7024</v>
      </c>
      <c r="AL16" s="18">
        <v>7057</v>
      </c>
      <c r="AM16" s="18">
        <v>7191</v>
      </c>
      <c r="AN16" s="18">
        <v>7398</v>
      </c>
      <c r="AO16" s="18">
        <v>7531</v>
      </c>
      <c r="AP16" s="18">
        <v>7458</v>
      </c>
      <c r="AQ16" s="18">
        <v>7397</v>
      </c>
      <c r="AR16" s="18">
        <v>7445</v>
      </c>
      <c r="AS16" s="18">
        <v>7400</v>
      </c>
      <c r="AT16" s="18">
        <v>7286</v>
      </c>
      <c r="AU16" s="18">
        <v>7245</v>
      </c>
      <c r="AV16" s="18">
        <v>7316</v>
      </c>
      <c r="AW16" s="18">
        <v>7425</v>
      </c>
      <c r="AX16" s="18">
        <v>7615</v>
      </c>
      <c r="AY16" s="18">
        <v>7835</v>
      </c>
      <c r="AZ16" s="18">
        <v>8011</v>
      </c>
      <c r="BA16" s="18">
        <v>7953</v>
      </c>
      <c r="BB16" s="18">
        <v>8112</v>
      </c>
      <c r="BC16" s="18">
        <v>8403</v>
      </c>
      <c r="BD16" s="18">
        <v>8523</v>
      </c>
      <c r="BE16" s="18">
        <v>8600</v>
      </c>
      <c r="BF16" s="18">
        <v>8630</v>
      </c>
      <c r="BG16" s="18">
        <v>8640</v>
      </c>
      <c r="BH16" s="18">
        <v>8640</v>
      </c>
      <c r="BI16" s="18">
        <v>8625</v>
      </c>
    </row>
    <row r="17" spans="1:61" ht="15" customHeight="1" x14ac:dyDescent="0.35">
      <c r="A17" s="3" t="s">
        <v>20</v>
      </c>
      <c r="B17" s="18">
        <v>978</v>
      </c>
      <c r="C17" s="18">
        <v>991</v>
      </c>
      <c r="D17" s="18">
        <v>1007</v>
      </c>
      <c r="E17" s="18">
        <v>1033</v>
      </c>
      <c r="F17" s="18">
        <v>1048</v>
      </c>
      <c r="G17" s="18">
        <v>1046</v>
      </c>
      <c r="H17" s="18">
        <v>1059</v>
      </c>
      <c r="I17" s="18">
        <v>1023</v>
      </c>
      <c r="J17" s="18">
        <v>1019</v>
      </c>
      <c r="K17" s="18">
        <v>1042</v>
      </c>
      <c r="L17" s="18">
        <v>1081</v>
      </c>
      <c r="M17" s="18">
        <v>1097</v>
      </c>
      <c r="N17" s="18">
        <v>1109</v>
      </c>
      <c r="O17" s="18">
        <v>1111</v>
      </c>
      <c r="P17" s="18">
        <v>1130</v>
      </c>
      <c r="Q17" s="18">
        <v>1150</v>
      </c>
      <c r="R17" s="18">
        <v>1198</v>
      </c>
      <c r="S17" s="18">
        <v>1227</v>
      </c>
      <c r="T17" s="18">
        <v>1234</v>
      </c>
      <c r="U17" s="18">
        <v>1245</v>
      </c>
      <c r="V17" s="18">
        <v>1244</v>
      </c>
      <c r="W17" s="18">
        <v>1243</v>
      </c>
      <c r="X17" s="18">
        <v>1257</v>
      </c>
      <c r="Y17" s="18">
        <v>1287</v>
      </c>
      <c r="Z17" s="18">
        <v>1311</v>
      </c>
      <c r="AA17" s="18">
        <v>1316</v>
      </c>
      <c r="AB17" s="18">
        <v>1315</v>
      </c>
      <c r="AC17" s="18">
        <v>1324</v>
      </c>
      <c r="AD17" s="18">
        <v>1348</v>
      </c>
      <c r="AE17" s="18">
        <v>1311</v>
      </c>
      <c r="AF17" s="18">
        <v>1293</v>
      </c>
      <c r="AG17" s="18">
        <v>1262</v>
      </c>
      <c r="AH17" s="18">
        <v>1253</v>
      </c>
      <c r="AI17" s="18">
        <v>1259</v>
      </c>
      <c r="AJ17" s="18">
        <v>1245</v>
      </c>
      <c r="AK17" s="18">
        <v>1261</v>
      </c>
      <c r="AL17" s="18">
        <v>1283</v>
      </c>
      <c r="AM17" s="18">
        <v>1330</v>
      </c>
      <c r="AN17" s="18">
        <v>1374</v>
      </c>
      <c r="AO17" s="18">
        <v>1384</v>
      </c>
      <c r="AP17" s="18">
        <v>1381</v>
      </c>
      <c r="AQ17" s="18">
        <v>1382</v>
      </c>
      <c r="AR17" s="18">
        <v>1410</v>
      </c>
      <c r="AS17" s="18">
        <v>1437</v>
      </c>
      <c r="AT17" s="18">
        <v>1447</v>
      </c>
      <c r="AU17" s="18">
        <v>1480</v>
      </c>
      <c r="AV17" s="18">
        <v>1492</v>
      </c>
      <c r="AW17" s="18">
        <v>1518</v>
      </c>
      <c r="AX17" s="18">
        <v>1542</v>
      </c>
      <c r="AY17" s="18">
        <v>1573</v>
      </c>
      <c r="AZ17" s="18">
        <v>1612</v>
      </c>
      <c r="BA17" s="18">
        <v>1631</v>
      </c>
      <c r="BB17" s="18">
        <v>1661</v>
      </c>
      <c r="BC17" s="18">
        <v>1754</v>
      </c>
      <c r="BD17" s="18">
        <v>1784</v>
      </c>
      <c r="BE17" s="18">
        <v>1765</v>
      </c>
      <c r="BF17" s="18">
        <v>1755</v>
      </c>
      <c r="BG17" s="18">
        <v>1745</v>
      </c>
      <c r="BH17" s="18">
        <v>1735</v>
      </c>
      <c r="BI17" s="18">
        <v>1730</v>
      </c>
    </row>
    <row r="18" spans="1:61" ht="15" customHeight="1" x14ac:dyDescent="0.35">
      <c r="A18" s="3" t="s">
        <v>412</v>
      </c>
      <c r="B18" s="18">
        <v>662</v>
      </c>
      <c r="C18" s="18">
        <v>684</v>
      </c>
      <c r="D18" s="18">
        <v>705</v>
      </c>
      <c r="E18" s="18">
        <v>717</v>
      </c>
      <c r="F18" s="18">
        <v>736</v>
      </c>
      <c r="G18" s="18">
        <v>754</v>
      </c>
      <c r="H18" s="18">
        <v>785</v>
      </c>
      <c r="I18" s="18">
        <v>807</v>
      </c>
      <c r="J18" s="18">
        <v>822</v>
      </c>
      <c r="K18" s="18">
        <v>843</v>
      </c>
      <c r="L18" s="18">
        <v>858</v>
      </c>
      <c r="M18" s="18">
        <v>876</v>
      </c>
      <c r="N18" s="18">
        <v>884</v>
      </c>
      <c r="O18" s="18">
        <v>884</v>
      </c>
      <c r="P18" s="18">
        <v>879</v>
      </c>
      <c r="Q18" s="18">
        <v>890</v>
      </c>
      <c r="R18" s="18">
        <v>896</v>
      </c>
      <c r="S18" s="18">
        <v>911</v>
      </c>
      <c r="T18" s="18">
        <v>911</v>
      </c>
      <c r="U18" s="18">
        <v>920</v>
      </c>
      <c r="V18" s="18">
        <v>923</v>
      </c>
      <c r="W18" s="18">
        <v>916</v>
      </c>
      <c r="X18" s="18">
        <v>907</v>
      </c>
      <c r="Y18" s="18">
        <v>909</v>
      </c>
      <c r="Z18" s="18">
        <v>908</v>
      </c>
      <c r="AA18" s="18">
        <v>881</v>
      </c>
      <c r="AB18" s="18">
        <v>865</v>
      </c>
      <c r="AC18" s="18">
        <v>852</v>
      </c>
      <c r="AD18" s="18">
        <v>859</v>
      </c>
      <c r="AE18" s="18">
        <v>864</v>
      </c>
      <c r="AF18" s="18">
        <v>884</v>
      </c>
      <c r="AG18" s="18">
        <v>899</v>
      </c>
      <c r="AH18" s="18">
        <v>922</v>
      </c>
      <c r="AI18" s="18">
        <v>952</v>
      </c>
      <c r="AJ18" s="18">
        <v>975</v>
      </c>
      <c r="AK18" s="18">
        <v>978</v>
      </c>
      <c r="AL18" s="18">
        <v>971</v>
      </c>
      <c r="AM18" s="18">
        <v>961</v>
      </c>
      <c r="AN18" s="18">
        <v>978</v>
      </c>
      <c r="AO18" s="18">
        <v>994</v>
      </c>
      <c r="AP18" s="18">
        <v>1014</v>
      </c>
      <c r="AQ18" s="18">
        <v>1027</v>
      </c>
      <c r="AR18" s="18">
        <v>1014</v>
      </c>
      <c r="AS18" s="18">
        <v>1004</v>
      </c>
      <c r="AT18" s="18">
        <v>997</v>
      </c>
      <c r="AU18" s="18">
        <v>988</v>
      </c>
      <c r="AV18" s="18">
        <v>985</v>
      </c>
      <c r="AW18" s="18">
        <v>991</v>
      </c>
      <c r="AX18" s="18">
        <v>1005</v>
      </c>
      <c r="AY18" s="18">
        <v>1021</v>
      </c>
      <c r="AZ18" s="18">
        <v>1046</v>
      </c>
      <c r="BA18" s="18">
        <v>1074</v>
      </c>
      <c r="BB18" s="18">
        <v>1112</v>
      </c>
      <c r="BC18" s="18">
        <v>1154</v>
      </c>
      <c r="BD18" s="18">
        <v>1160</v>
      </c>
      <c r="BE18" s="18">
        <v>1180</v>
      </c>
      <c r="BF18" s="18">
        <v>1175</v>
      </c>
      <c r="BG18" s="18">
        <v>1190</v>
      </c>
      <c r="BH18" s="18">
        <v>1200</v>
      </c>
      <c r="BI18" s="18">
        <v>1200</v>
      </c>
    </row>
    <row r="19" spans="1:61" ht="15" customHeight="1" x14ac:dyDescent="0.35">
      <c r="A19" s="3" t="s">
        <v>21</v>
      </c>
      <c r="B19" s="18">
        <v>4785</v>
      </c>
      <c r="C19" s="18">
        <v>4832</v>
      </c>
      <c r="D19" s="18">
        <v>4800</v>
      </c>
      <c r="E19" s="18">
        <v>4858</v>
      </c>
      <c r="F19" s="18">
        <v>4893</v>
      </c>
      <c r="G19" s="18">
        <v>4882</v>
      </c>
      <c r="H19" s="18">
        <v>4920</v>
      </c>
      <c r="I19" s="18">
        <v>4927</v>
      </c>
      <c r="J19" s="18">
        <v>4978</v>
      </c>
      <c r="K19" s="18">
        <v>5088</v>
      </c>
      <c r="L19" s="18">
        <v>5175</v>
      </c>
      <c r="M19" s="18">
        <v>5136</v>
      </c>
      <c r="N19" s="18">
        <v>5047</v>
      </c>
      <c r="O19" s="18">
        <v>4992</v>
      </c>
      <c r="P19" s="18">
        <v>5054</v>
      </c>
      <c r="Q19" s="18">
        <v>5156</v>
      </c>
      <c r="R19" s="18">
        <v>5318</v>
      </c>
      <c r="S19" s="18">
        <v>5439</v>
      </c>
      <c r="T19" s="18">
        <v>5554</v>
      </c>
      <c r="U19" s="18">
        <v>5720</v>
      </c>
      <c r="V19" s="18">
        <v>5907</v>
      </c>
      <c r="W19" s="18">
        <v>6029</v>
      </c>
      <c r="X19" s="18">
        <v>6128</v>
      </c>
      <c r="Y19" s="18">
        <v>6163</v>
      </c>
      <c r="Z19" s="18">
        <v>6220</v>
      </c>
      <c r="AA19" s="18">
        <v>6395</v>
      </c>
      <c r="AB19" s="18">
        <v>6403</v>
      </c>
      <c r="AC19" s="18">
        <v>6568</v>
      </c>
      <c r="AD19" s="18">
        <v>6789</v>
      </c>
      <c r="AE19" s="18">
        <v>6966</v>
      </c>
      <c r="AF19" s="18">
        <v>7171</v>
      </c>
      <c r="AG19" s="18">
        <v>7304</v>
      </c>
      <c r="AH19" s="18">
        <v>7445</v>
      </c>
      <c r="AI19" s="18">
        <v>7475</v>
      </c>
      <c r="AJ19" s="18">
        <v>7405</v>
      </c>
      <c r="AK19" s="18">
        <v>7307</v>
      </c>
      <c r="AL19" s="18">
        <v>7369</v>
      </c>
      <c r="AM19" s="18">
        <v>7560</v>
      </c>
      <c r="AN19" s="18">
        <v>7794</v>
      </c>
      <c r="AO19" s="18">
        <v>7921</v>
      </c>
      <c r="AP19" s="18">
        <v>7825</v>
      </c>
      <c r="AQ19" s="18">
        <v>7752</v>
      </c>
      <c r="AR19" s="18">
        <v>7841</v>
      </c>
      <c r="AS19" s="18">
        <v>7833</v>
      </c>
      <c r="AT19" s="18">
        <v>7736</v>
      </c>
      <c r="AU19" s="18">
        <v>7737</v>
      </c>
      <c r="AV19" s="18">
        <v>7823</v>
      </c>
      <c r="AW19" s="18">
        <v>7952</v>
      </c>
      <c r="AX19" s="18">
        <v>8152</v>
      </c>
      <c r="AY19" s="18">
        <v>8387</v>
      </c>
      <c r="AZ19" s="18">
        <v>8577</v>
      </c>
      <c r="BA19" s="18">
        <v>8510</v>
      </c>
      <c r="BB19" s="18">
        <v>8661</v>
      </c>
      <c r="BC19" s="18">
        <v>9003</v>
      </c>
      <c r="BD19" s="18">
        <v>9147</v>
      </c>
      <c r="BE19" s="18">
        <v>9185</v>
      </c>
      <c r="BF19" s="18">
        <v>9210</v>
      </c>
      <c r="BG19" s="18">
        <v>9195</v>
      </c>
      <c r="BH19" s="18">
        <v>9180</v>
      </c>
      <c r="BI19" s="18">
        <v>9155</v>
      </c>
    </row>
    <row r="20" spans="1:61" ht="15" customHeight="1" x14ac:dyDescent="0.35">
      <c r="A20" s="3" t="s">
        <v>22</v>
      </c>
      <c r="B20" s="18">
        <v>3822</v>
      </c>
      <c r="C20" s="18">
        <v>3857</v>
      </c>
      <c r="D20" s="18">
        <v>3809</v>
      </c>
      <c r="E20" s="18">
        <v>3843</v>
      </c>
      <c r="F20" s="18">
        <v>3863</v>
      </c>
      <c r="G20" s="18">
        <v>3854</v>
      </c>
      <c r="H20" s="18">
        <v>3881</v>
      </c>
      <c r="I20" s="18">
        <v>3924</v>
      </c>
      <c r="J20" s="18">
        <v>3978</v>
      </c>
      <c r="K20" s="18">
        <v>4067</v>
      </c>
      <c r="L20" s="18">
        <v>4117</v>
      </c>
      <c r="M20" s="18">
        <v>4063</v>
      </c>
      <c r="N20" s="18">
        <v>3961</v>
      </c>
      <c r="O20" s="18">
        <v>3904</v>
      </c>
      <c r="P20" s="18">
        <v>3945</v>
      </c>
      <c r="Q20" s="18">
        <v>4027</v>
      </c>
      <c r="R20" s="18">
        <v>4141</v>
      </c>
      <c r="S20" s="18">
        <v>4236</v>
      </c>
      <c r="T20" s="18">
        <v>4342</v>
      </c>
      <c r="U20" s="18">
        <v>4497</v>
      </c>
      <c r="V20" s="18">
        <v>4686</v>
      </c>
      <c r="W20" s="18">
        <v>4810</v>
      </c>
      <c r="X20" s="18">
        <v>4895</v>
      </c>
      <c r="Y20" s="18">
        <v>4899</v>
      </c>
      <c r="Z20" s="18">
        <v>4933</v>
      </c>
      <c r="AA20" s="18">
        <v>5105</v>
      </c>
      <c r="AB20" s="18">
        <v>5115</v>
      </c>
      <c r="AC20" s="18">
        <v>5269</v>
      </c>
      <c r="AD20" s="18">
        <v>5467</v>
      </c>
      <c r="AE20" s="18">
        <v>5679</v>
      </c>
      <c r="AF20" s="18">
        <v>5898</v>
      </c>
      <c r="AG20" s="18">
        <v>6061</v>
      </c>
      <c r="AH20" s="18">
        <v>6211</v>
      </c>
      <c r="AI20" s="18">
        <v>6235</v>
      </c>
      <c r="AJ20" s="18">
        <v>6178</v>
      </c>
      <c r="AK20" s="18">
        <v>6068</v>
      </c>
      <c r="AL20" s="18">
        <v>6112</v>
      </c>
      <c r="AM20" s="18">
        <v>6252</v>
      </c>
      <c r="AN20" s="18">
        <v>6446</v>
      </c>
      <c r="AO20" s="18">
        <v>6565</v>
      </c>
      <c r="AP20" s="18">
        <v>6475</v>
      </c>
      <c r="AQ20" s="18">
        <v>6400</v>
      </c>
      <c r="AR20" s="18">
        <v>6464</v>
      </c>
      <c r="AS20" s="18">
        <v>6432</v>
      </c>
      <c r="AT20" s="18">
        <v>6327</v>
      </c>
      <c r="AU20" s="18">
        <v>6298</v>
      </c>
      <c r="AV20" s="18">
        <v>6373</v>
      </c>
      <c r="AW20" s="18">
        <v>6479</v>
      </c>
      <c r="AX20" s="18">
        <v>6658</v>
      </c>
      <c r="AY20" s="18">
        <v>6865</v>
      </c>
      <c r="AZ20" s="18">
        <v>7020</v>
      </c>
      <c r="BA20" s="18">
        <v>6936</v>
      </c>
      <c r="BB20" s="18">
        <v>7060</v>
      </c>
      <c r="BC20" s="18">
        <v>7314</v>
      </c>
      <c r="BD20" s="18">
        <v>7425</v>
      </c>
      <c r="BE20" s="18">
        <v>7480</v>
      </c>
      <c r="BF20" s="18">
        <v>7510</v>
      </c>
      <c r="BG20" s="18">
        <v>7510</v>
      </c>
      <c r="BH20" s="18">
        <v>7500</v>
      </c>
      <c r="BI20" s="18">
        <v>7485</v>
      </c>
    </row>
    <row r="21" spans="1:61" ht="15" customHeight="1" x14ac:dyDescent="0.35">
      <c r="A21" s="3" t="s">
        <v>23</v>
      </c>
      <c r="B21" s="18">
        <v>963</v>
      </c>
      <c r="C21" s="18">
        <v>975</v>
      </c>
      <c r="D21" s="18">
        <v>990</v>
      </c>
      <c r="E21" s="18">
        <v>1016</v>
      </c>
      <c r="F21" s="18">
        <v>1030</v>
      </c>
      <c r="G21" s="18">
        <v>1028</v>
      </c>
      <c r="H21" s="18">
        <v>1039</v>
      </c>
      <c r="I21" s="18">
        <v>1003</v>
      </c>
      <c r="J21" s="18">
        <v>1000</v>
      </c>
      <c r="K21" s="18">
        <v>1021</v>
      </c>
      <c r="L21" s="18">
        <v>1058</v>
      </c>
      <c r="M21" s="18">
        <v>1073</v>
      </c>
      <c r="N21" s="18">
        <v>1085</v>
      </c>
      <c r="O21" s="18">
        <v>1089</v>
      </c>
      <c r="P21" s="18">
        <v>1109</v>
      </c>
      <c r="Q21" s="18">
        <v>1129</v>
      </c>
      <c r="R21" s="18">
        <v>1176</v>
      </c>
      <c r="S21" s="18">
        <v>1204</v>
      </c>
      <c r="T21" s="18">
        <v>1212</v>
      </c>
      <c r="U21" s="18">
        <v>1222</v>
      </c>
      <c r="V21" s="18">
        <v>1221</v>
      </c>
      <c r="W21" s="18">
        <v>1219</v>
      </c>
      <c r="X21" s="18">
        <v>1233</v>
      </c>
      <c r="Y21" s="18">
        <v>1264</v>
      </c>
      <c r="Z21" s="18">
        <v>1286</v>
      </c>
      <c r="AA21" s="18">
        <v>1290</v>
      </c>
      <c r="AB21" s="18">
        <v>1288</v>
      </c>
      <c r="AC21" s="18">
        <v>1299</v>
      </c>
      <c r="AD21" s="18">
        <v>1322</v>
      </c>
      <c r="AE21" s="18">
        <v>1287</v>
      </c>
      <c r="AF21" s="18">
        <v>1273</v>
      </c>
      <c r="AG21" s="18">
        <v>1243</v>
      </c>
      <c r="AH21" s="18">
        <v>1234</v>
      </c>
      <c r="AI21" s="18">
        <v>1240</v>
      </c>
      <c r="AJ21" s="18">
        <v>1227</v>
      </c>
      <c r="AK21" s="18">
        <v>1239</v>
      </c>
      <c r="AL21" s="18">
        <v>1257</v>
      </c>
      <c r="AM21" s="18">
        <v>1308</v>
      </c>
      <c r="AN21" s="18">
        <v>1348</v>
      </c>
      <c r="AO21" s="18">
        <v>1356</v>
      </c>
      <c r="AP21" s="18">
        <v>1350</v>
      </c>
      <c r="AQ21" s="18">
        <v>1352</v>
      </c>
      <c r="AR21" s="18">
        <v>1377</v>
      </c>
      <c r="AS21" s="18">
        <v>1401</v>
      </c>
      <c r="AT21" s="18">
        <v>1409</v>
      </c>
      <c r="AU21" s="18">
        <v>1439</v>
      </c>
      <c r="AV21" s="18">
        <v>1450</v>
      </c>
      <c r="AW21" s="18">
        <v>1473</v>
      </c>
      <c r="AX21" s="18">
        <v>1494</v>
      </c>
      <c r="AY21" s="18">
        <v>1522</v>
      </c>
      <c r="AZ21" s="18">
        <v>1557</v>
      </c>
      <c r="BA21" s="18">
        <v>1574</v>
      </c>
      <c r="BB21" s="18">
        <v>1601</v>
      </c>
      <c r="BC21" s="18">
        <v>1689</v>
      </c>
      <c r="BD21" s="18">
        <v>1723</v>
      </c>
      <c r="BE21" s="18">
        <v>1705</v>
      </c>
      <c r="BF21" s="18">
        <v>1700</v>
      </c>
      <c r="BG21" s="18">
        <v>1685</v>
      </c>
      <c r="BH21" s="18">
        <v>1680</v>
      </c>
      <c r="BI21" s="18">
        <v>1670</v>
      </c>
    </row>
    <row r="22" spans="1:61" ht="15" customHeight="1" x14ac:dyDescent="0.35">
      <c r="A22" s="3" t="s">
        <v>24</v>
      </c>
      <c r="B22" s="18">
        <v>417</v>
      </c>
      <c r="C22" s="18">
        <v>452</v>
      </c>
      <c r="D22" s="18">
        <v>482</v>
      </c>
      <c r="E22" s="18">
        <v>524</v>
      </c>
      <c r="F22" s="18">
        <v>550</v>
      </c>
      <c r="G22" s="18">
        <v>569</v>
      </c>
      <c r="H22" s="18">
        <v>591</v>
      </c>
      <c r="I22" s="18">
        <v>603</v>
      </c>
      <c r="J22" s="18">
        <v>619</v>
      </c>
      <c r="K22" s="18">
        <v>637</v>
      </c>
      <c r="L22" s="18">
        <v>661</v>
      </c>
      <c r="M22" s="18">
        <v>685</v>
      </c>
      <c r="N22" s="18">
        <v>706</v>
      </c>
      <c r="O22" s="18">
        <v>717</v>
      </c>
      <c r="P22" s="18">
        <v>728</v>
      </c>
      <c r="Q22" s="18">
        <v>738</v>
      </c>
      <c r="R22" s="18">
        <v>773</v>
      </c>
      <c r="S22" s="18">
        <v>781</v>
      </c>
      <c r="T22" s="18">
        <v>791</v>
      </c>
      <c r="U22" s="18">
        <v>801</v>
      </c>
      <c r="V22" s="18">
        <v>822</v>
      </c>
      <c r="W22" s="18">
        <v>835</v>
      </c>
      <c r="X22" s="18">
        <v>858</v>
      </c>
      <c r="Y22" s="18">
        <v>872</v>
      </c>
      <c r="Z22" s="18">
        <v>884</v>
      </c>
      <c r="AA22" s="18">
        <v>881</v>
      </c>
      <c r="AB22" s="18">
        <v>876</v>
      </c>
      <c r="AC22" s="18">
        <v>902</v>
      </c>
      <c r="AD22" s="18">
        <v>934</v>
      </c>
      <c r="AE22" s="18">
        <v>967</v>
      </c>
      <c r="AF22" s="18">
        <v>993</v>
      </c>
      <c r="AG22" s="18">
        <v>1006</v>
      </c>
      <c r="AH22" s="18">
        <v>1049</v>
      </c>
      <c r="AI22" s="18">
        <v>1105</v>
      </c>
      <c r="AJ22" s="18">
        <v>1152</v>
      </c>
      <c r="AK22" s="18">
        <v>1152</v>
      </c>
      <c r="AL22" s="18">
        <v>1191</v>
      </c>
      <c r="AM22" s="18">
        <v>1225</v>
      </c>
      <c r="AN22" s="18">
        <v>1261</v>
      </c>
      <c r="AO22" s="18">
        <v>1306</v>
      </c>
      <c r="AP22" s="18">
        <v>1341</v>
      </c>
      <c r="AQ22" s="18">
        <v>1394</v>
      </c>
      <c r="AR22" s="18">
        <v>1420</v>
      </c>
      <c r="AS22" s="18">
        <v>1436</v>
      </c>
      <c r="AT22" s="18">
        <v>1427</v>
      </c>
      <c r="AU22" s="18">
        <v>1397</v>
      </c>
      <c r="AV22" s="18">
        <v>1378</v>
      </c>
      <c r="AW22" s="18">
        <v>1376</v>
      </c>
      <c r="AX22" s="18">
        <v>1403</v>
      </c>
      <c r="AY22" s="18">
        <v>1439</v>
      </c>
      <c r="AZ22" s="18">
        <v>1493</v>
      </c>
      <c r="BA22" s="18">
        <v>1536</v>
      </c>
      <c r="BB22" s="18">
        <v>1577</v>
      </c>
      <c r="BC22" s="18">
        <v>1616</v>
      </c>
      <c r="BD22" s="18">
        <v>1648</v>
      </c>
      <c r="BE22" s="18">
        <v>1685</v>
      </c>
      <c r="BF22" s="18">
        <v>1715</v>
      </c>
      <c r="BG22" s="18">
        <v>1750</v>
      </c>
      <c r="BH22" s="18">
        <v>1780</v>
      </c>
      <c r="BI22" s="18">
        <v>1820</v>
      </c>
    </row>
    <row r="23" spans="1:61" ht="15" customHeight="1" x14ac:dyDescent="0.35">
      <c r="A23" s="3"/>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row>
    <row r="24" spans="1:61" ht="15" customHeight="1" x14ac:dyDescent="0.35">
      <c r="A24" s="3" t="s">
        <v>413</v>
      </c>
      <c r="B24" s="18">
        <v>9964</v>
      </c>
      <c r="C24" s="18">
        <v>9932</v>
      </c>
      <c r="D24" s="18">
        <v>9833</v>
      </c>
      <c r="E24" s="18">
        <v>9828</v>
      </c>
      <c r="F24" s="18">
        <v>9625</v>
      </c>
      <c r="G24" s="18">
        <v>9343</v>
      </c>
      <c r="H24" s="18">
        <v>9450</v>
      </c>
      <c r="I24" s="18">
        <v>9359</v>
      </c>
      <c r="J24" s="18">
        <v>9283</v>
      </c>
      <c r="K24" s="18">
        <v>9368</v>
      </c>
      <c r="L24" s="18">
        <v>9514</v>
      </c>
      <c r="M24" s="18">
        <v>9499</v>
      </c>
      <c r="N24" s="18">
        <v>9311</v>
      </c>
      <c r="O24" s="18">
        <v>9109</v>
      </c>
      <c r="P24" s="18">
        <v>9142</v>
      </c>
      <c r="Q24" s="18">
        <v>9186</v>
      </c>
      <c r="R24" s="18">
        <v>9341</v>
      </c>
      <c r="S24" s="18">
        <v>9430</v>
      </c>
      <c r="T24" s="18">
        <v>9585</v>
      </c>
      <c r="U24" s="18">
        <v>9789</v>
      </c>
      <c r="V24" s="18">
        <v>10046</v>
      </c>
      <c r="W24" s="18">
        <v>10176</v>
      </c>
      <c r="X24" s="18">
        <v>10427</v>
      </c>
      <c r="Y24" s="18">
        <v>10408</v>
      </c>
      <c r="Z24" s="18">
        <v>10515</v>
      </c>
      <c r="AA24" s="18">
        <v>10763</v>
      </c>
      <c r="AB24" s="18">
        <v>10768</v>
      </c>
      <c r="AC24" s="18">
        <v>11104</v>
      </c>
      <c r="AD24" s="18">
        <v>11334</v>
      </c>
      <c r="AE24" s="18">
        <v>11578</v>
      </c>
      <c r="AF24" s="18">
        <v>11899</v>
      </c>
      <c r="AG24" s="18">
        <v>12010</v>
      </c>
      <c r="AH24" s="18">
        <v>12166</v>
      </c>
      <c r="AI24" s="18">
        <v>12104</v>
      </c>
      <c r="AJ24" s="18">
        <v>11965</v>
      </c>
      <c r="AK24" s="18">
        <v>11996</v>
      </c>
      <c r="AL24" s="18">
        <v>11956</v>
      </c>
      <c r="AM24" s="18">
        <v>12189</v>
      </c>
      <c r="AN24" s="18">
        <v>12537</v>
      </c>
      <c r="AO24" s="18">
        <v>12736</v>
      </c>
      <c r="AP24" s="18">
        <v>12552</v>
      </c>
      <c r="AQ24" s="18">
        <v>12463</v>
      </c>
      <c r="AR24" s="18">
        <v>12576</v>
      </c>
      <c r="AS24" s="18">
        <v>12465</v>
      </c>
      <c r="AT24" s="18">
        <v>12355</v>
      </c>
      <c r="AU24" s="18">
        <v>12438</v>
      </c>
      <c r="AV24" s="18">
        <v>12559</v>
      </c>
      <c r="AW24" s="18">
        <v>12854</v>
      </c>
      <c r="AX24" s="18">
        <v>13156</v>
      </c>
      <c r="AY24" s="18">
        <v>13510</v>
      </c>
      <c r="AZ24" s="18">
        <v>13867</v>
      </c>
      <c r="BA24" s="18">
        <v>13309</v>
      </c>
      <c r="BB24" s="18">
        <v>13751</v>
      </c>
      <c r="BC24" s="18">
        <v>14292</v>
      </c>
      <c r="BD24" s="18">
        <v>14370</v>
      </c>
      <c r="BE24" s="18">
        <v>14450</v>
      </c>
      <c r="BF24" s="18">
        <v>14535</v>
      </c>
      <c r="BG24" s="18">
        <v>14575</v>
      </c>
      <c r="BH24" s="18">
        <v>14610</v>
      </c>
      <c r="BI24" s="18">
        <v>14630</v>
      </c>
    </row>
    <row r="25" spans="1:61" ht="15" customHeight="1" x14ac:dyDescent="0.35">
      <c r="A25" s="3" t="s">
        <v>411</v>
      </c>
      <c r="B25" s="18">
        <v>8040</v>
      </c>
      <c r="C25" s="18">
        <v>8003</v>
      </c>
      <c r="D25" s="18">
        <v>7888</v>
      </c>
      <c r="E25" s="18">
        <v>7842</v>
      </c>
      <c r="F25" s="18">
        <v>7626</v>
      </c>
      <c r="G25" s="18">
        <v>7362</v>
      </c>
      <c r="H25" s="18">
        <v>7514</v>
      </c>
      <c r="I25" s="18">
        <v>7511</v>
      </c>
      <c r="J25" s="18">
        <v>7443</v>
      </c>
      <c r="K25" s="18">
        <v>7502</v>
      </c>
      <c r="L25" s="18">
        <v>7616</v>
      </c>
      <c r="M25" s="18">
        <v>7608</v>
      </c>
      <c r="N25" s="18">
        <v>7422</v>
      </c>
      <c r="O25" s="18">
        <v>7233</v>
      </c>
      <c r="P25" s="18">
        <v>7242</v>
      </c>
      <c r="Q25" s="18">
        <v>7262</v>
      </c>
      <c r="R25" s="18">
        <v>7401</v>
      </c>
      <c r="S25" s="18">
        <v>7502</v>
      </c>
      <c r="T25" s="18">
        <v>7674</v>
      </c>
      <c r="U25" s="18">
        <v>7864</v>
      </c>
      <c r="V25" s="18">
        <v>8113</v>
      </c>
      <c r="W25" s="18">
        <v>8195</v>
      </c>
      <c r="X25" s="18">
        <v>8387</v>
      </c>
      <c r="Y25" s="18">
        <v>8283</v>
      </c>
      <c r="Z25" s="18">
        <v>8311</v>
      </c>
      <c r="AA25" s="18">
        <v>8483</v>
      </c>
      <c r="AB25" s="18">
        <v>8529</v>
      </c>
      <c r="AC25" s="18">
        <v>8780</v>
      </c>
      <c r="AD25" s="18">
        <v>9000</v>
      </c>
      <c r="AE25" s="18">
        <v>9288</v>
      </c>
      <c r="AF25" s="18">
        <v>9601</v>
      </c>
      <c r="AG25" s="18">
        <v>9738</v>
      </c>
      <c r="AH25" s="18">
        <v>9946</v>
      </c>
      <c r="AI25" s="18">
        <v>9931</v>
      </c>
      <c r="AJ25" s="18">
        <v>9841</v>
      </c>
      <c r="AK25" s="18">
        <v>9814</v>
      </c>
      <c r="AL25" s="18">
        <v>9725</v>
      </c>
      <c r="AM25" s="18">
        <v>9852</v>
      </c>
      <c r="AN25" s="18">
        <v>10108</v>
      </c>
      <c r="AO25" s="18">
        <v>10310</v>
      </c>
      <c r="AP25" s="18">
        <v>10144</v>
      </c>
      <c r="AQ25" s="18">
        <v>10035</v>
      </c>
      <c r="AR25" s="18">
        <v>10110</v>
      </c>
      <c r="AS25" s="18">
        <v>9977</v>
      </c>
      <c r="AT25" s="18">
        <v>9857</v>
      </c>
      <c r="AU25" s="18">
        <v>9869</v>
      </c>
      <c r="AV25" s="18">
        <v>9918</v>
      </c>
      <c r="AW25" s="18">
        <v>10141</v>
      </c>
      <c r="AX25" s="18">
        <v>10388</v>
      </c>
      <c r="AY25" s="18">
        <v>10686</v>
      </c>
      <c r="AZ25" s="18">
        <v>10960</v>
      </c>
      <c r="BA25" s="18">
        <v>10565</v>
      </c>
      <c r="BB25" s="18">
        <v>11011</v>
      </c>
      <c r="BC25" s="18">
        <v>11386</v>
      </c>
      <c r="BD25" s="18">
        <v>11414</v>
      </c>
      <c r="BE25" s="18">
        <v>11485</v>
      </c>
      <c r="BF25" s="18">
        <v>11555</v>
      </c>
      <c r="BG25" s="18">
        <v>11585</v>
      </c>
      <c r="BH25" s="18">
        <v>11610</v>
      </c>
      <c r="BI25" s="18">
        <v>11625</v>
      </c>
    </row>
    <row r="26" spans="1:61" ht="15" customHeight="1" x14ac:dyDescent="0.35">
      <c r="A26" s="3" t="s">
        <v>20</v>
      </c>
      <c r="B26" s="18">
        <v>1924</v>
      </c>
      <c r="C26" s="18">
        <v>1929</v>
      </c>
      <c r="D26" s="18">
        <v>1944</v>
      </c>
      <c r="E26" s="18">
        <v>1987</v>
      </c>
      <c r="F26" s="18">
        <v>1999</v>
      </c>
      <c r="G26" s="18">
        <v>1981</v>
      </c>
      <c r="H26" s="18">
        <v>1937</v>
      </c>
      <c r="I26" s="18">
        <v>1847</v>
      </c>
      <c r="J26" s="18">
        <v>1840</v>
      </c>
      <c r="K26" s="18">
        <v>1866</v>
      </c>
      <c r="L26" s="18">
        <v>1898</v>
      </c>
      <c r="M26" s="18">
        <v>1891</v>
      </c>
      <c r="N26" s="18">
        <v>1889</v>
      </c>
      <c r="O26" s="18">
        <v>1876</v>
      </c>
      <c r="P26" s="18">
        <v>1901</v>
      </c>
      <c r="Q26" s="18">
        <v>1924</v>
      </c>
      <c r="R26" s="18">
        <v>1940</v>
      </c>
      <c r="S26" s="18">
        <v>1928</v>
      </c>
      <c r="T26" s="18">
        <v>1911</v>
      </c>
      <c r="U26" s="18">
        <v>1925</v>
      </c>
      <c r="V26" s="18">
        <v>1933</v>
      </c>
      <c r="W26" s="18">
        <v>1981</v>
      </c>
      <c r="X26" s="18">
        <v>2041</v>
      </c>
      <c r="Y26" s="18">
        <v>2125</v>
      </c>
      <c r="Z26" s="18">
        <v>2204</v>
      </c>
      <c r="AA26" s="18">
        <v>2280</v>
      </c>
      <c r="AB26" s="18">
        <v>2239</v>
      </c>
      <c r="AC26" s="18">
        <v>2324</v>
      </c>
      <c r="AD26" s="18">
        <v>2334</v>
      </c>
      <c r="AE26" s="18">
        <v>2290</v>
      </c>
      <c r="AF26" s="18">
        <v>2298</v>
      </c>
      <c r="AG26" s="18">
        <v>2272</v>
      </c>
      <c r="AH26" s="18">
        <v>2220</v>
      </c>
      <c r="AI26" s="18">
        <v>2173</v>
      </c>
      <c r="AJ26" s="18">
        <v>2124</v>
      </c>
      <c r="AK26" s="18">
        <v>2182</v>
      </c>
      <c r="AL26" s="18">
        <v>2231</v>
      </c>
      <c r="AM26" s="18">
        <v>2337</v>
      </c>
      <c r="AN26" s="18">
        <v>2429</v>
      </c>
      <c r="AO26" s="18">
        <v>2426</v>
      </c>
      <c r="AP26" s="18">
        <v>2408</v>
      </c>
      <c r="AQ26" s="18">
        <v>2428</v>
      </c>
      <c r="AR26" s="18">
        <v>2466</v>
      </c>
      <c r="AS26" s="18">
        <v>2488</v>
      </c>
      <c r="AT26" s="18">
        <v>2498</v>
      </c>
      <c r="AU26" s="18">
        <v>2569</v>
      </c>
      <c r="AV26" s="18">
        <v>2641</v>
      </c>
      <c r="AW26" s="18">
        <v>2713</v>
      </c>
      <c r="AX26" s="18">
        <v>2768</v>
      </c>
      <c r="AY26" s="18">
        <v>2824</v>
      </c>
      <c r="AZ26" s="18">
        <v>2907</v>
      </c>
      <c r="BA26" s="18">
        <v>2744</v>
      </c>
      <c r="BB26" s="18">
        <v>2740</v>
      </c>
      <c r="BC26" s="18">
        <v>2906</v>
      </c>
      <c r="BD26" s="18">
        <v>2956</v>
      </c>
      <c r="BE26" s="18">
        <v>2965</v>
      </c>
      <c r="BF26" s="18">
        <v>2985</v>
      </c>
      <c r="BG26" s="18">
        <v>2990</v>
      </c>
      <c r="BH26" s="18">
        <v>2995</v>
      </c>
      <c r="BI26" s="18">
        <v>3000</v>
      </c>
    </row>
    <row r="27" spans="1:61" ht="15" customHeight="1" x14ac:dyDescent="0.35">
      <c r="A27" s="3" t="s">
        <v>412</v>
      </c>
      <c r="B27" s="18">
        <v>1198</v>
      </c>
      <c r="C27" s="18">
        <v>1211</v>
      </c>
      <c r="D27" s="18">
        <v>1237</v>
      </c>
      <c r="E27" s="18">
        <v>1241</v>
      </c>
      <c r="F27" s="18">
        <v>1225</v>
      </c>
      <c r="G27" s="18">
        <v>1209</v>
      </c>
      <c r="H27" s="18">
        <v>1270</v>
      </c>
      <c r="I27" s="18">
        <v>1292</v>
      </c>
      <c r="J27" s="18">
        <v>1293</v>
      </c>
      <c r="K27" s="18">
        <v>1327</v>
      </c>
      <c r="L27" s="18">
        <v>1342</v>
      </c>
      <c r="M27" s="18">
        <v>1382</v>
      </c>
      <c r="N27" s="18">
        <v>1393</v>
      </c>
      <c r="O27" s="18">
        <v>1374</v>
      </c>
      <c r="P27" s="18">
        <v>1359</v>
      </c>
      <c r="Q27" s="18">
        <v>1362</v>
      </c>
      <c r="R27" s="18">
        <v>1356</v>
      </c>
      <c r="S27" s="18">
        <v>1368</v>
      </c>
      <c r="T27" s="18">
        <v>1366</v>
      </c>
      <c r="U27" s="18">
        <v>1366</v>
      </c>
      <c r="V27" s="18">
        <v>1367</v>
      </c>
      <c r="W27" s="18">
        <v>1349</v>
      </c>
      <c r="X27" s="18">
        <v>1360</v>
      </c>
      <c r="Y27" s="18">
        <v>1331</v>
      </c>
      <c r="Z27" s="18">
        <v>1320</v>
      </c>
      <c r="AA27" s="18">
        <v>1292</v>
      </c>
      <c r="AB27" s="18">
        <v>1272</v>
      </c>
      <c r="AC27" s="18">
        <v>1263</v>
      </c>
      <c r="AD27" s="18">
        <v>1266</v>
      </c>
      <c r="AE27" s="18">
        <v>1270</v>
      </c>
      <c r="AF27" s="18">
        <v>1285</v>
      </c>
      <c r="AG27" s="18">
        <v>1290</v>
      </c>
      <c r="AH27" s="18">
        <v>1326</v>
      </c>
      <c r="AI27" s="18">
        <v>1371</v>
      </c>
      <c r="AJ27" s="18">
        <v>1417</v>
      </c>
      <c r="AK27" s="18">
        <v>1391</v>
      </c>
      <c r="AL27" s="18">
        <v>1375</v>
      </c>
      <c r="AM27" s="18">
        <v>1353</v>
      </c>
      <c r="AN27" s="18">
        <v>1369</v>
      </c>
      <c r="AO27" s="18">
        <v>1405</v>
      </c>
      <c r="AP27" s="18">
        <v>1436</v>
      </c>
      <c r="AQ27" s="18">
        <v>1446</v>
      </c>
      <c r="AR27" s="18">
        <v>1419</v>
      </c>
      <c r="AS27" s="18">
        <v>1399</v>
      </c>
      <c r="AT27" s="18">
        <v>1394</v>
      </c>
      <c r="AU27" s="18">
        <v>1395</v>
      </c>
      <c r="AV27" s="18">
        <v>1383</v>
      </c>
      <c r="AW27" s="18">
        <v>1399</v>
      </c>
      <c r="AX27" s="18">
        <v>1411</v>
      </c>
      <c r="AY27" s="18">
        <v>1441</v>
      </c>
      <c r="AZ27" s="18">
        <v>1481</v>
      </c>
      <c r="BA27" s="18">
        <v>1503</v>
      </c>
      <c r="BB27" s="18">
        <v>1569</v>
      </c>
      <c r="BC27" s="18">
        <v>1608</v>
      </c>
      <c r="BD27" s="18">
        <v>1626</v>
      </c>
      <c r="BE27" s="18">
        <v>1655</v>
      </c>
      <c r="BF27" s="18">
        <v>1645</v>
      </c>
      <c r="BG27" s="18">
        <v>1660</v>
      </c>
      <c r="BH27" s="18">
        <v>1670</v>
      </c>
      <c r="BI27" s="18">
        <v>1670</v>
      </c>
    </row>
    <row r="28" spans="1:61" ht="15" customHeight="1" x14ac:dyDescent="0.35">
      <c r="A28" s="3" t="s">
        <v>21</v>
      </c>
      <c r="B28" s="18">
        <v>8766</v>
      </c>
      <c r="C28" s="18">
        <v>8721</v>
      </c>
      <c r="D28" s="18">
        <v>8596</v>
      </c>
      <c r="E28" s="18">
        <v>8588</v>
      </c>
      <c r="F28" s="18">
        <v>8401</v>
      </c>
      <c r="G28" s="18">
        <v>8133</v>
      </c>
      <c r="H28" s="18">
        <v>8180</v>
      </c>
      <c r="I28" s="18">
        <v>8067</v>
      </c>
      <c r="J28" s="18">
        <v>7990</v>
      </c>
      <c r="K28" s="18">
        <v>8041</v>
      </c>
      <c r="L28" s="18">
        <v>8173</v>
      </c>
      <c r="M28" s="18">
        <v>8117</v>
      </c>
      <c r="N28" s="18">
        <v>7918</v>
      </c>
      <c r="O28" s="18">
        <v>7734</v>
      </c>
      <c r="P28" s="18">
        <v>7783</v>
      </c>
      <c r="Q28" s="18">
        <v>7824</v>
      </c>
      <c r="R28" s="18">
        <v>7985</v>
      </c>
      <c r="S28" s="18">
        <v>8062</v>
      </c>
      <c r="T28" s="18">
        <v>8219</v>
      </c>
      <c r="U28" s="18">
        <v>8422</v>
      </c>
      <c r="V28" s="18">
        <v>8680</v>
      </c>
      <c r="W28" s="18">
        <v>8827</v>
      </c>
      <c r="X28" s="18">
        <v>9067</v>
      </c>
      <c r="Y28" s="18">
        <v>9077</v>
      </c>
      <c r="Z28" s="18">
        <v>9195</v>
      </c>
      <c r="AA28" s="18">
        <v>9471</v>
      </c>
      <c r="AB28" s="18">
        <v>9496</v>
      </c>
      <c r="AC28" s="18">
        <v>9841</v>
      </c>
      <c r="AD28" s="18">
        <v>10068</v>
      </c>
      <c r="AE28" s="18">
        <v>10308</v>
      </c>
      <c r="AF28" s="18">
        <v>10614</v>
      </c>
      <c r="AG28" s="18">
        <v>10720</v>
      </c>
      <c r="AH28" s="18">
        <v>10840</v>
      </c>
      <c r="AI28" s="18">
        <v>10733</v>
      </c>
      <c r="AJ28" s="18">
        <v>10548</v>
      </c>
      <c r="AK28" s="18">
        <v>10605</v>
      </c>
      <c r="AL28" s="18">
        <v>10581</v>
      </c>
      <c r="AM28" s="18">
        <v>10836</v>
      </c>
      <c r="AN28" s="18">
        <v>11168</v>
      </c>
      <c r="AO28" s="18">
        <v>11331</v>
      </c>
      <c r="AP28" s="18">
        <v>11116</v>
      </c>
      <c r="AQ28" s="18">
        <v>11017</v>
      </c>
      <c r="AR28" s="18">
        <v>11157</v>
      </c>
      <c r="AS28" s="18">
        <v>11066</v>
      </c>
      <c r="AT28" s="18">
        <v>10961</v>
      </c>
      <c r="AU28" s="18">
        <v>11043</v>
      </c>
      <c r="AV28" s="18">
        <v>11176</v>
      </c>
      <c r="AW28" s="18">
        <v>11455</v>
      </c>
      <c r="AX28" s="18">
        <v>11745</v>
      </c>
      <c r="AY28" s="18">
        <v>12069</v>
      </c>
      <c r="AZ28" s="18">
        <v>12386</v>
      </c>
      <c r="BA28" s="18">
        <v>11806</v>
      </c>
      <c r="BB28" s="18">
        <v>12182</v>
      </c>
      <c r="BC28" s="18">
        <v>12684</v>
      </c>
      <c r="BD28" s="18">
        <v>12743</v>
      </c>
      <c r="BE28" s="18">
        <v>12795</v>
      </c>
      <c r="BF28" s="18">
        <v>12890</v>
      </c>
      <c r="BG28" s="18">
        <v>12915</v>
      </c>
      <c r="BH28" s="18">
        <v>12935</v>
      </c>
      <c r="BI28" s="18">
        <v>12960</v>
      </c>
    </row>
    <row r="29" spans="1:61" ht="15" customHeight="1" x14ac:dyDescent="0.35">
      <c r="A29" s="3" t="s">
        <v>22</v>
      </c>
      <c r="B29" s="18">
        <v>6870</v>
      </c>
      <c r="C29" s="18">
        <v>6821</v>
      </c>
      <c r="D29" s="18">
        <v>6681</v>
      </c>
      <c r="E29" s="18">
        <v>6632</v>
      </c>
      <c r="F29" s="18">
        <v>6433</v>
      </c>
      <c r="G29" s="18">
        <v>6186</v>
      </c>
      <c r="H29" s="18">
        <v>6276</v>
      </c>
      <c r="I29" s="18">
        <v>6250</v>
      </c>
      <c r="J29" s="18">
        <v>6179</v>
      </c>
      <c r="K29" s="18">
        <v>6206</v>
      </c>
      <c r="L29" s="18">
        <v>6308</v>
      </c>
      <c r="M29" s="18">
        <v>6259</v>
      </c>
      <c r="N29" s="18">
        <v>6062</v>
      </c>
      <c r="O29" s="18">
        <v>5891</v>
      </c>
      <c r="P29" s="18">
        <v>5912</v>
      </c>
      <c r="Q29" s="18">
        <v>5929</v>
      </c>
      <c r="R29" s="18">
        <v>6073</v>
      </c>
      <c r="S29" s="18">
        <v>6163</v>
      </c>
      <c r="T29" s="18">
        <v>6336</v>
      </c>
      <c r="U29" s="18">
        <v>6526</v>
      </c>
      <c r="V29" s="18">
        <v>6775</v>
      </c>
      <c r="W29" s="18">
        <v>6874</v>
      </c>
      <c r="X29" s="18">
        <v>7056</v>
      </c>
      <c r="Y29" s="18">
        <v>6981</v>
      </c>
      <c r="Z29" s="18">
        <v>7023</v>
      </c>
      <c r="AA29" s="18">
        <v>7226</v>
      </c>
      <c r="AB29" s="18">
        <v>7289</v>
      </c>
      <c r="AC29" s="18">
        <v>7550</v>
      </c>
      <c r="AD29" s="18">
        <v>7770</v>
      </c>
      <c r="AE29" s="18">
        <v>8055</v>
      </c>
      <c r="AF29" s="18">
        <v>8351</v>
      </c>
      <c r="AG29" s="18">
        <v>8481</v>
      </c>
      <c r="AH29" s="18">
        <v>8654</v>
      </c>
      <c r="AI29" s="18">
        <v>8591</v>
      </c>
      <c r="AJ29" s="18">
        <v>8459</v>
      </c>
      <c r="AK29" s="18">
        <v>8463</v>
      </c>
      <c r="AL29" s="18">
        <v>8399</v>
      </c>
      <c r="AM29" s="18">
        <v>8543</v>
      </c>
      <c r="AN29" s="18">
        <v>8789</v>
      </c>
      <c r="AO29" s="18">
        <v>8959</v>
      </c>
      <c r="AP29" s="18">
        <v>8768</v>
      </c>
      <c r="AQ29" s="18">
        <v>8647</v>
      </c>
      <c r="AR29" s="18">
        <v>8754</v>
      </c>
      <c r="AS29" s="18">
        <v>8646</v>
      </c>
      <c r="AT29" s="18">
        <v>8537</v>
      </c>
      <c r="AU29" s="18">
        <v>8550</v>
      </c>
      <c r="AV29" s="18">
        <v>8617</v>
      </c>
      <c r="AW29" s="18">
        <v>8830</v>
      </c>
      <c r="AX29" s="18">
        <v>9073</v>
      </c>
      <c r="AY29" s="18">
        <v>9345</v>
      </c>
      <c r="AZ29" s="18">
        <v>9584</v>
      </c>
      <c r="BA29" s="18">
        <v>9163</v>
      </c>
      <c r="BB29" s="18">
        <v>9542</v>
      </c>
      <c r="BC29" s="18">
        <v>9888</v>
      </c>
      <c r="BD29" s="18">
        <v>9899</v>
      </c>
      <c r="BE29" s="18">
        <v>9945</v>
      </c>
      <c r="BF29" s="18">
        <v>10020</v>
      </c>
      <c r="BG29" s="18">
        <v>10040</v>
      </c>
      <c r="BH29" s="18">
        <v>10055</v>
      </c>
      <c r="BI29" s="18">
        <v>10070</v>
      </c>
    </row>
    <row r="30" spans="1:61" ht="15" customHeight="1" x14ac:dyDescent="0.35">
      <c r="A30" s="3" t="s">
        <v>23</v>
      </c>
      <c r="B30" s="18">
        <v>1897</v>
      </c>
      <c r="C30" s="18">
        <v>1901</v>
      </c>
      <c r="D30" s="18">
        <v>1914</v>
      </c>
      <c r="E30" s="18">
        <v>1956</v>
      </c>
      <c r="F30" s="18">
        <v>1967</v>
      </c>
      <c r="G30" s="18">
        <v>1948</v>
      </c>
      <c r="H30" s="18">
        <v>1904</v>
      </c>
      <c r="I30" s="18">
        <v>1817</v>
      </c>
      <c r="J30" s="18">
        <v>1811</v>
      </c>
      <c r="K30" s="18">
        <v>1834</v>
      </c>
      <c r="L30" s="18">
        <v>1865</v>
      </c>
      <c r="M30" s="18">
        <v>1858</v>
      </c>
      <c r="N30" s="18">
        <v>1856</v>
      </c>
      <c r="O30" s="18">
        <v>1844</v>
      </c>
      <c r="P30" s="18">
        <v>1871</v>
      </c>
      <c r="Q30" s="18">
        <v>1895</v>
      </c>
      <c r="R30" s="18">
        <v>1912</v>
      </c>
      <c r="S30" s="18">
        <v>1898</v>
      </c>
      <c r="T30" s="18">
        <v>1883</v>
      </c>
      <c r="U30" s="18">
        <v>1896</v>
      </c>
      <c r="V30" s="18">
        <v>1905</v>
      </c>
      <c r="W30" s="18">
        <v>1952</v>
      </c>
      <c r="X30" s="18">
        <v>2011</v>
      </c>
      <c r="Y30" s="18">
        <v>2095</v>
      </c>
      <c r="Z30" s="18">
        <v>2172</v>
      </c>
      <c r="AA30" s="18">
        <v>2244</v>
      </c>
      <c r="AB30" s="18">
        <v>2207</v>
      </c>
      <c r="AC30" s="18">
        <v>2291</v>
      </c>
      <c r="AD30" s="18">
        <v>2298</v>
      </c>
      <c r="AE30" s="18">
        <v>2253</v>
      </c>
      <c r="AF30" s="18">
        <v>2263</v>
      </c>
      <c r="AG30" s="18">
        <v>2239</v>
      </c>
      <c r="AH30" s="18">
        <v>2186</v>
      </c>
      <c r="AI30" s="18">
        <v>2142</v>
      </c>
      <c r="AJ30" s="18">
        <v>2089</v>
      </c>
      <c r="AK30" s="18">
        <v>2142</v>
      </c>
      <c r="AL30" s="18">
        <v>2182</v>
      </c>
      <c r="AM30" s="18">
        <v>2293</v>
      </c>
      <c r="AN30" s="18">
        <v>2379</v>
      </c>
      <c r="AO30" s="18">
        <v>2372</v>
      </c>
      <c r="AP30" s="18">
        <v>2348</v>
      </c>
      <c r="AQ30" s="18">
        <v>2370</v>
      </c>
      <c r="AR30" s="18">
        <v>2403</v>
      </c>
      <c r="AS30" s="18">
        <v>2420</v>
      </c>
      <c r="AT30" s="18">
        <v>2424</v>
      </c>
      <c r="AU30" s="18">
        <v>2493</v>
      </c>
      <c r="AV30" s="18">
        <v>2559</v>
      </c>
      <c r="AW30" s="18">
        <v>2625</v>
      </c>
      <c r="AX30" s="18">
        <v>2672</v>
      </c>
      <c r="AY30" s="18">
        <v>2724</v>
      </c>
      <c r="AZ30" s="18">
        <v>2802</v>
      </c>
      <c r="BA30" s="18">
        <v>2643</v>
      </c>
      <c r="BB30" s="18">
        <v>2640</v>
      </c>
      <c r="BC30" s="18">
        <v>2796</v>
      </c>
      <c r="BD30" s="18">
        <v>2845</v>
      </c>
      <c r="BE30" s="18">
        <v>2850</v>
      </c>
      <c r="BF30" s="18">
        <v>2870</v>
      </c>
      <c r="BG30" s="18">
        <v>2875</v>
      </c>
      <c r="BH30" s="18">
        <v>2885</v>
      </c>
      <c r="BI30" s="18">
        <v>2885</v>
      </c>
    </row>
    <row r="31" spans="1:61" ht="15" customHeight="1" x14ac:dyDescent="0.35">
      <c r="A31" s="3" t="s">
        <v>24</v>
      </c>
      <c r="B31" s="18">
        <v>641</v>
      </c>
      <c r="C31" s="18">
        <v>684</v>
      </c>
      <c r="D31" s="18">
        <v>731</v>
      </c>
      <c r="E31" s="18">
        <v>802</v>
      </c>
      <c r="F31" s="18">
        <v>827</v>
      </c>
      <c r="G31" s="18">
        <v>817</v>
      </c>
      <c r="H31" s="18">
        <v>849</v>
      </c>
      <c r="I31" s="18">
        <v>855</v>
      </c>
      <c r="J31" s="18">
        <v>859</v>
      </c>
      <c r="K31" s="18">
        <v>869</v>
      </c>
      <c r="L31" s="18">
        <v>893</v>
      </c>
      <c r="M31" s="18">
        <v>921</v>
      </c>
      <c r="N31" s="18">
        <v>939</v>
      </c>
      <c r="O31" s="18">
        <v>924</v>
      </c>
      <c r="P31" s="18">
        <v>923</v>
      </c>
      <c r="Q31" s="18">
        <v>920</v>
      </c>
      <c r="R31" s="18">
        <v>936</v>
      </c>
      <c r="S31" s="18">
        <v>938</v>
      </c>
      <c r="T31" s="18">
        <v>934</v>
      </c>
      <c r="U31" s="18">
        <v>945</v>
      </c>
      <c r="V31" s="18">
        <v>957</v>
      </c>
      <c r="W31" s="18">
        <v>965</v>
      </c>
      <c r="X31" s="18">
        <v>1002</v>
      </c>
      <c r="Y31" s="18">
        <v>1011</v>
      </c>
      <c r="Z31" s="18">
        <v>1014</v>
      </c>
      <c r="AA31" s="18">
        <v>1030</v>
      </c>
      <c r="AB31" s="18">
        <v>1027</v>
      </c>
      <c r="AC31" s="18">
        <v>1057</v>
      </c>
      <c r="AD31" s="18">
        <v>1095</v>
      </c>
      <c r="AE31" s="18">
        <v>1121</v>
      </c>
      <c r="AF31" s="18">
        <v>1148</v>
      </c>
      <c r="AG31" s="18">
        <v>1153</v>
      </c>
      <c r="AH31" s="18">
        <v>1205</v>
      </c>
      <c r="AI31" s="18">
        <v>1275</v>
      </c>
      <c r="AJ31" s="18">
        <v>1331</v>
      </c>
      <c r="AK31" s="18">
        <v>1352</v>
      </c>
      <c r="AL31" s="18">
        <v>1380</v>
      </c>
      <c r="AM31" s="18">
        <v>1420</v>
      </c>
      <c r="AN31" s="18">
        <v>1458</v>
      </c>
      <c r="AO31" s="18">
        <v>1509</v>
      </c>
      <c r="AP31" s="18">
        <v>1552</v>
      </c>
      <c r="AQ31" s="18">
        <v>1581</v>
      </c>
      <c r="AR31" s="18">
        <v>1621</v>
      </c>
      <c r="AS31" s="18">
        <v>1644</v>
      </c>
      <c r="AT31" s="18">
        <v>1639</v>
      </c>
      <c r="AU31" s="18">
        <v>1623</v>
      </c>
      <c r="AV31" s="18">
        <v>1604</v>
      </c>
      <c r="AW31" s="18">
        <v>1617</v>
      </c>
      <c r="AX31" s="18">
        <v>1653</v>
      </c>
      <c r="AY31" s="18">
        <v>1701</v>
      </c>
      <c r="AZ31" s="18">
        <v>1775</v>
      </c>
      <c r="BA31" s="18">
        <v>1783</v>
      </c>
      <c r="BB31" s="18">
        <v>1841</v>
      </c>
      <c r="BC31" s="18">
        <v>1875</v>
      </c>
      <c r="BD31" s="18">
        <v>1897</v>
      </c>
      <c r="BE31" s="18">
        <v>1950</v>
      </c>
      <c r="BF31" s="18">
        <v>1975</v>
      </c>
      <c r="BG31" s="18">
        <v>2010</v>
      </c>
      <c r="BH31" s="18">
        <v>2050</v>
      </c>
      <c r="BI31" s="18">
        <v>2090</v>
      </c>
    </row>
    <row r="32" spans="1:61" ht="15" customHeight="1" x14ac:dyDescent="0.35">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row>
    <row r="33" spans="1:61" ht="15" customHeight="1" x14ac:dyDescent="0.35">
      <c r="A33" s="3" t="s">
        <v>414</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row>
    <row r="34" spans="1:61" ht="15" customHeight="1" x14ac:dyDescent="0.35">
      <c r="A34" s="3" t="s">
        <v>415</v>
      </c>
      <c r="B34" s="18">
        <v>1829</v>
      </c>
      <c r="C34" s="18">
        <v>1801</v>
      </c>
      <c r="D34" s="18">
        <v>1786</v>
      </c>
      <c r="E34" s="18">
        <v>1763</v>
      </c>
      <c r="F34" s="18">
        <v>1710</v>
      </c>
      <c r="G34" s="18">
        <v>1658</v>
      </c>
      <c r="H34" s="18">
        <v>1656</v>
      </c>
      <c r="I34" s="18">
        <v>1632</v>
      </c>
      <c r="J34" s="18">
        <v>1600</v>
      </c>
      <c r="K34" s="18">
        <v>1579</v>
      </c>
      <c r="L34" s="18">
        <v>1577</v>
      </c>
      <c r="M34" s="18">
        <v>1580</v>
      </c>
      <c r="N34" s="18">
        <v>1570</v>
      </c>
      <c r="O34" s="18">
        <v>1550</v>
      </c>
      <c r="P34" s="18">
        <v>1541</v>
      </c>
      <c r="Q34" s="18">
        <v>1519</v>
      </c>
      <c r="R34" s="18">
        <v>1503</v>
      </c>
      <c r="S34" s="18">
        <v>1485</v>
      </c>
      <c r="T34" s="18">
        <v>1483</v>
      </c>
      <c r="U34" s="18">
        <v>1474</v>
      </c>
      <c r="V34" s="18">
        <v>1471</v>
      </c>
      <c r="W34" s="18">
        <v>1465</v>
      </c>
      <c r="X34" s="18">
        <v>1482</v>
      </c>
      <c r="Y34" s="18">
        <v>1472</v>
      </c>
      <c r="Z34" s="18">
        <v>1475</v>
      </c>
      <c r="AA34" s="18">
        <v>1478</v>
      </c>
      <c r="AB34" s="18">
        <v>1482</v>
      </c>
      <c r="AC34" s="18">
        <v>1496</v>
      </c>
      <c r="AD34" s="18">
        <v>1482</v>
      </c>
      <c r="AE34" s="18">
        <v>1479</v>
      </c>
      <c r="AF34" s="18">
        <v>1477</v>
      </c>
      <c r="AG34" s="18">
        <v>1464</v>
      </c>
      <c r="AH34" s="18">
        <v>1454</v>
      </c>
      <c r="AI34" s="18">
        <v>1436</v>
      </c>
      <c r="AJ34" s="18">
        <v>1428</v>
      </c>
      <c r="AK34" s="18">
        <v>1448</v>
      </c>
      <c r="AL34" s="18">
        <v>1434</v>
      </c>
      <c r="AM34" s="18">
        <v>1430</v>
      </c>
      <c r="AN34" s="18">
        <v>1429</v>
      </c>
      <c r="AO34" s="18">
        <v>1429</v>
      </c>
      <c r="AP34" s="18">
        <v>1420</v>
      </c>
      <c r="AQ34" s="18">
        <v>1420</v>
      </c>
      <c r="AR34" s="18">
        <v>1420</v>
      </c>
      <c r="AS34" s="18">
        <v>1411</v>
      </c>
      <c r="AT34" s="18">
        <v>1415</v>
      </c>
      <c r="AU34" s="18">
        <v>1426</v>
      </c>
      <c r="AV34" s="18">
        <v>1426</v>
      </c>
      <c r="AW34" s="18">
        <v>1437</v>
      </c>
      <c r="AX34" s="18">
        <v>1437</v>
      </c>
      <c r="AY34" s="18">
        <v>1436</v>
      </c>
      <c r="AZ34" s="18">
        <v>1441</v>
      </c>
      <c r="BA34" s="18">
        <v>1389</v>
      </c>
      <c r="BB34" s="18">
        <v>1407</v>
      </c>
      <c r="BC34" s="18">
        <v>1407</v>
      </c>
      <c r="BD34" s="18">
        <v>1394</v>
      </c>
      <c r="BE34" s="18">
        <v>1395</v>
      </c>
      <c r="BF34" s="18">
        <v>1400</v>
      </c>
      <c r="BG34" s="18">
        <v>1405</v>
      </c>
      <c r="BH34" s="18">
        <v>1410</v>
      </c>
      <c r="BI34" s="18">
        <v>1415</v>
      </c>
    </row>
    <row r="35" spans="1:61" ht="15" customHeight="1" x14ac:dyDescent="0.35">
      <c r="A35" s="3" t="s">
        <v>416</v>
      </c>
      <c r="B35" s="13">
        <v>1.6</v>
      </c>
      <c r="C35" s="13">
        <v>2</v>
      </c>
      <c r="D35" s="13">
        <v>2.9</v>
      </c>
      <c r="E35" s="13">
        <v>2.9</v>
      </c>
      <c r="F35" s="13">
        <v>3.3</v>
      </c>
      <c r="G35" s="13">
        <v>4.2</v>
      </c>
      <c r="H35" s="13">
        <v>4.5999999999999996</v>
      </c>
      <c r="I35" s="13">
        <v>4.3</v>
      </c>
      <c r="J35" s="13">
        <v>4.4000000000000004</v>
      </c>
      <c r="K35" s="13">
        <v>4.5999999999999996</v>
      </c>
      <c r="L35" s="13">
        <v>4.5</v>
      </c>
      <c r="M35" s="13">
        <v>5.6</v>
      </c>
      <c r="N35" s="13">
        <v>7.4</v>
      </c>
      <c r="O35" s="13">
        <v>9</v>
      </c>
      <c r="P35" s="13">
        <v>8.8000000000000007</v>
      </c>
      <c r="Q35" s="13">
        <v>8.1999999999999993</v>
      </c>
      <c r="R35" s="13">
        <v>7.5</v>
      </c>
      <c r="S35" s="13">
        <v>7.2</v>
      </c>
      <c r="T35" s="13">
        <v>7.3</v>
      </c>
      <c r="U35" s="13">
        <v>6.7</v>
      </c>
      <c r="V35" s="13">
        <v>6.1</v>
      </c>
      <c r="W35" s="13">
        <v>5.8</v>
      </c>
      <c r="X35" s="13">
        <v>5.8</v>
      </c>
      <c r="Y35" s="13">
        <v>6.5</v>
      </c>
      <c r="Z35" s="13">
        <v>7.3</v>
      </c>
      <c r="AA35" s="13">
        <v>7</v>
      </c>
      <c r="AB35" s="13">
        <v>8.1</v>
      </c>
      <c r="AC35" s="13">
        <v>7.6</v>
      </c>
      <c r="AD35" s="13">
        <v>7</v>
      </c>
      <c r="AE35" s="13">
        <v>5.8</v>
      </c>
      <c r="AF35" s="13">
        <v>5.2</v>
      </c>
      <c r="AG35" s="13">
        <v>4.7</v>
      </c>
      <c r="AH35" s="13">
        <v>4.5</v>
      </c>
      <c r="AI35" s="13">
        <v>4.9000000000000004</v>
      </c>
      <c r="AJ35" s="13">
        <v>5.9</v>
      </c>
      <c r="AK35" s="13">
        <v>6.8</v>
      </c>
      <c r="AL35" s="13">
        <v>7</v>
      </c>
      <c r="AM35" s="13">
        <v>6.1</v>
      </c>
      <c r="AN35" s="13">
        <v>5.3</v>
      </c>
      <c r="AO35" s="13">
        <v>4.8</v>
      </c>
      <c r="AP35" s="13">
        <v>5.4</v>
      </c>
      <c r="AQ35" s="13">
        <v>6.1</v>
      </c>
      <c r="AR35" s="13">
        <v>6</v>
      </c>
      <c r="AS35" s="13">
        <v>6.8</v>
      </c>
      <c r="AT35" s="13">
        <v>8.1999999999999993</v>
      </c>
      <c r="AU35" s="13">
        <v>8.3000000000000007</v>
      </c>
      <c r="AV35" s="13">
        <v>7.9</v>
      </c>
      <c r="AW35" s="13">
        <v>7</v>
      </c>
      <c r="AX35" s="13">
        <v>5.9</v>
      </c>
      <c r="AY35" s="13">
        <v>4.9000000000000004</v>
      </c>
      <c r="AZ35" s="13">
        <v>4.4000000000000004</v>
      </c>
      <c r="BA35" s="13">
        <v>4.9000000000000004</v>
      </c>
      <c r="BB35" s="13">
        <v>4.2</v>
      </c>
      <c r="BC35" s="13">
        <v>3.5</v>
      </c>
      <c r="BD35" s="13">
        <v>3.5</v>
      </c>
      <c r="BE35" s="13">
        <v>3.7</v>
      </c>
      <c r="BF35" s="13">
        <v>3.9</v>
      </c>
      <c r="BG35" s="13">
        <v>4.2</v>
      </c>
      <c r="BH35" s="13">
        <v>4.4000000000000004</v>
      </c>
      <c r="BI35" s="13">
        <v>4.5999999999999996</v>
      </c>
    </row>
    <row r="36" spans="1:61" ht="15" customHeight="1" x14ac:dyDescent="0.35">
      <c r="A36" s="3" t="s">
        <v>417</v>
      </c>
      <c r="B36" s="13">
        <v>61</v>
      </c>
      <c r="C36" s="13">
        <v>60.9</v>
      </c>
      <c r="D36" s="13">
        <v>60.7</v>
      </c>
      <c r="E36" s="13">
        <v>60.5</v>
      </c>
      <c r="F36" s="13">
        <v>60.5</v>
      </c>
      <c r="G36" s="13">
        <v>60.5</v>
      </c>
      <c r="H36" s="13">
        <v>60.2</v>
      </c>
      <c r="I36" s="13">
        <v>60</v>
      </c>
      <c r="J36" s="13">
        <v>59.7</v>
      </c>
      <c r="K36" s="13">
        <v>59.8</v>
      </c>
      <c r="L36" s="13">
        <v>59.6</v>
      </c>
      <c r="M36" s="13">
        <v>59.6</v>
      </c>
      <c r="N36" s="13">
        <v>59.5</v>
      </c>
      <c r="O36" s="13">
        <v>59.7</v>
      </c>
      <c r="P36" s="13">
        <v>59.2</v>
      </c>
      <c r="Q36" s="13">
        <v>59</v>
      </c>
      <c r="R36" s="13">
        <v>59.1</v>
      </c>
      <c r="S36" s="13">
        <v>59.8</v>
      </c>
      <c r="T36" s="13">
        <v>60</v>
      </c>
      <c r="U36" s="13">
        <v>60.7</v>
      </c>
      <c r="V36" s="13">
        <v>61.5</v>
      </c>
      <c r="W36" s="13">
        <v>61.7</v>
      </c>
      <c r="X36" s="13">
        <v>62.2</v>
      </c>
      <c r="Y36" s="13">
        <v>62.3</v>
      </c>
      <c r="Z36" s="13">
        <v>62.9</v>
      </c>
      <c r="AA36" s="13">
        <v>63.7</v>
      </c>
      <c r="AB36" s="13">
        <v>66</v>
      </c>
      <c r="AC36" s="13">
        <v>67.2</v>
      </c>
      <c r="AD36" s="13">
        <v>68.099999999999994</v>
      </c>
      <c r="AE36" s="13">
        <v>68.8</v>
      </c>
      <c r="AF36" s="13">
        <v>69.5</v>
      </c>
      <c r="AG36" s="13">
        <v>70</v>
      </c>
      <c r="AH36" s="13">
        <v>70.2</v>
      </c>
      <c r="AI36" s="13">
        <v>70.099999999999994</v>
      </c>
      <c r="AJ36" s="13">
        <v>69.8</v>
      </c>
      <c r="AK36" s="13">
        <v>69.900000000000006</v>
      </c>
      <c r="AL36" s="13">
        <v>70.400000000000006</v>
      </c>
      <c r="AM36" s="13">
        <v>70.599999999999994</v>
      </c>
      <c r="AN36" s="13">
        <v>71.8</v>
      </c>
      <c r="AO36" s="13">
        <v>72.7</v>
      </c>
      <c r="AP36" s="13">
        <v>72.900000000000006</v>
      </c>
      <c r="AQ36" s="13">
        <v>72.400000000000006</v>
      </c>
      <c r="AR36" s="13">
        <v>72.2</v>
      </c>
      <c r="AS36" s="13">
        <v>72.7</v>
      </c>
      <c r="AT36" s="13">
        <v>72.7</v>
      </c>
      <c r="AU36" s="13">
        <v>72.2</v>
      </c>
      <c r="AV36" s="13">
        <v>72.400000000000006</v>
      </c>
      <c r="AW36" s="13">
        <v>72.2</v>
      </c>
      <c r="AX36" s="13">
        <v>72.2</v>
      </c>
      <c r="AY36" s="13">
        <v>72.599999999999994</v>
      </c>
      <c r="AZ36" s="13">
        <v>73.3</v>
      </c>
      <c r="BA36" s="13">
        <v>73.2</v>
      </c>
      <c r="BB36" s="13">
        <v>73.5</v>
      </c>
      <c r="BC36" s="13">
        <v>74.8</v>
      </c>
      <c r="BD36" s="13">
        <v>75.7</v>
      </c>
      <c r="BE36" s="13">
        <v>75.900000000000006</v>
      </c>
      <c r="BF36" s="13">
        <v>76.099999999999994</v>
      </c>
      <c r="BG36" s="13">
        <v>76</v>
      </c>
      <c r="BH36" s="13">
        <v>75.900000000000006</v>
      </c>
      <c r="BI36" s="13">
        <v>75.8</v>
      </c>
    </row>
    <row r="37" spans="1:61" ht="15" customHeight="1" x14ac:dyDescent="0.35">
      <c r="A37" s="3" t="s">
        <v>418</v>
      </c>
      <c r="B37" s="13">
        <v>60</v>
      </c>
      <c r="C37" s="13">
        <v>59.7</v>
      </c>
      <c r="D37" s="13">
        <v>59</v>
      </c>
      <c r="E37" s="13">
        <v>58.7</v>
      </c>
      <c r="F37" s="13">
        <v>58.5</v>
      </c>
      <c r="G37" s="13">
        <v>57.9</v>
      </c>
      <c r="H37" s="13">
        <v>57.4</v>
      </c>
      <c r="I37" s="13">
        <v>57.4</v>
      </c>
      <c r="J37" s="13">
        <v>57</v>
      </c>
      <c r="K37" s="13">
        <v>57.1</v>
      </c>
      <c r="L37" s="13">
        <v>56.9</v>
      </c>
      <c r="M37" s="13">
        <v>56.3</v>
      </c>
      <c r="N37" s="13">
        <v>55.1</v>
      </c>
      <c r="O37" s="13">
        <v>54.3</v>
      </c>
      <c r="P37" s="13">
        <v>54</v>
      </c>
      <c r="Q37" s="13">
        <v>54.2</v>
      </c>
      <c r="R37" s="13">
        <v>54.7</v>
      </c>
      <c r="S37" s="13">
        <v>55.5</v>
      </c>
      <c r="T37" s="13">
        <v>55.6</v>
      </c>
      <c r="U37" s="13">
        <v>56.6</v>
      </c>
      <c r="V37" s="13">
        <v>57.7</v>
      </c>
      <c r="W37" s="13">
        <v>58.1</v>
      </c>
      <c r="X37" s="13">
        <v>58.6</v>
      </c>
      <c r="Y37" s="13">
        <v>58.2</v>
      </c>
      <c r="Z37" s="13">
        <v>58.3</v>
      </c>
      <c r="AA37" s="13">
        <v>59.2</v>
      </c>
      <c r="AB37" s="13">
        <v>60.7</v>
      </c>
      <c r="AC37" s="13">
        <v>62.1</v>
      </c>
      <c r="AD37" s="13">
        <v>63.3</v>
      </c>
      <c r="AE37" s="13">
        <v>64.8</v>
      </c>
      <c r="AF37" s="13">
        <v>65.900000000000006</v>
      </c>
      <c r="AG37" s="13">
        <v>66.7</v>
      </c>
      <c r="AH37" s="13">
        <v>67</v>
      </c>
      <c r="AI37" s="13">
        <v>66.599999999999994</v>
      </c>
      <c r="AJ37" s="13">
        <v>65.599999999999994</v>
      </c>
      <c r="AK37" s="13">
        <v>65.2</v>
      </c>
      <c r="AL37" s="13">
        <v>65.5</v>
      </c>
      <c r="AM37" s="13">
        <v>66.3</v>
      </c>
      <c r="AN37" s="13">
        <v>68</v>
      </c>
      <c r="AO37" s="13">
        <v>69.2</v>
      </c>
      <c r="AP37" s="13">
        <v>68.900000000000006</v>
      </c>
      <c r="AQ37" s="13">
        <v>68</v>
      </c>
      <c r="AR37" s="13">
        <v>67.8</v>
      </c>
      <c r="AS37" s="13">
        <v>67.7</v>
      </c>
      <c r="AT37" s="13">
        <v>66.7</v>
      </c>
      <c r="AU37" s="13">
        <v>66.2</v>
      </c>
      <c r="AV37" s="13">
        <v>66.7</v>
      </c>
      <c r="AW37" s="13">
        <v>67.099999999999994</v>
      </c>
      <c r="AX37" s="13">
        <v>67.900000000000006</v>
      </c>
      <c r="AY37" s="13">
        <v>69.099999999999994</v>
      </c>
      <c r="AZ37" s="13">
        <v>70</v>
      </c>
      <c r="BA37" s="13">
        <v>69.599999999999994</v>
      </c>
      <c r="BB37" s="13">
        <v>70.400000000000006</v>
      </c>
      <c r="BC37" s="13">
        <v>72.2</v>
      </c>
      <c r="BD37" s="13">
        <v>73</v>
      </c>
      <c r="BE37" s="13">
        <v>73.099999999999994</v>
      </c>
      <c r="BF37" s="13">
        <v>73.099999999999994</v>
      </c>
      <c r="BG37" s="13">
        <v>72.8</v>
      </c>
      <c r="BH37" s="13">
        <v>72.599999999999994</v>
      </c>
      <c r="BI37" s="13">
        <v>72.3</v>
      </c>
    </row>
    <row r="38" spans="1:61" ht="15" customHeight="1" x14ac:dyDescent="0.35">
      <c r="A38" s="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row>
    <row r="39" spans="1:61" ht="15" customHeight="1" x14ac:dyDescent="0.35">
      <c r="A39" s="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row>
    <row r="40" spans="1:61" ht="15" customHeight="1" x14ac:dyDescent="0.35">
      <c r="A40" s="20" t="s">
        <v>195</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row>
    <row r="41" spans="1:61" ht="15" customHeight="1" x14ac:dyDescent="0.35">
      <c r="A41" s="3" t="s">
        <v>404</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row>
    <row r="42" spans="1:61" ht="15" customHeight="1" x14ac:dyDescent="0.35">
      <c r="A42" s="3" t="s">
        <v>405</v>
      </c>
      <c r="B42" s="13">
        <v>1.2</v>
      </c>
      <c r="C42" s="13">
        <v>1.2</v>
      </c>
      <c r="D42" s="13">
        <v>1</v>
      </c>
      <c r="E42" s="13">
        <v>0.8</v>
      </c>
      <c r="F42" s="13">
        <v>0.8</v>
      </c>
      <c r="G42" s="13">
        <v>0.9</v>
      </c>
      <c r="H42" s="13">
        <v>0.8</v>
      </c>
      <c r="I42" s="13">
        <v>0.6</v>
      </c>
      <c r="J42" s="13">
        <v>0.6</v>
      </c>
      <c r="K42" s="13">
        <v>0.7</v>
      </c>
      <c r="L42" s="13">
        <v>0.8</v>
      </c>
      <c r="M42" s="13">
        <v>0.7</v>
      </c>
      <c r="N42" s="13">
        <v>0.5</v>
      </c>
      <c r="O42" s="13">
        <v>0.4</v>
      </c>
      <c r="P42" s="13">
        <v>0.4</v>
      </c>
      <c r="Q42" s="13">
        <v>0.5</v>
      </c>
      <c r="R42" s="13">
        <v>0.6</v>
      </c>
      <c r="S42" s="13">
        <v>0.6</v>
      </c>
      <c r="T42" s="13">
        <v>0.6</v>
      </c>
      <c r="U42" s="13">
        <v>0.6</v>
      </c>
      <c r="V42" s="13">
        <v>0.7</v>
      </c>
      <c r="W42" s="13">
        <v>0.8</v>
      </c>
      <c r="X42" s="13">
        <v>0.8</v>
      </c>
      <c r="Y42" s="13">
        <v>0.7</v>
      </c>
      <c r="Z42" s="13">
        <v>0.6</v>
      </c>
      <c r="AA42" s="13">
        <v>0.5</v>
      </c>
      <c r="AB42" s="13"/>
      <c r="AC42" s="13">
        <v>0.5</v>
      </c>
      <c r="AD42" s="13">
        <v>0.5</v>
      </c>
      <c r="AE42" s="13">
        <v>0.6</v>
      </c>
      <c r="AF42" s="13">
        <v>0.7</v>
      </c>
      <c r="AG42" s="13">
        <v>0.7</v>
      </c>
      <c r="AH42" s="13">
        <v>0.8</v>
      </c>
      <c r="AI42" s="13">
        <v>0.7</v>
      </c>
      <c r="AJ42" s="13">
        <v>0.5</v>
      </c>
      <c r="AK42" s="13">
        <v>0.4</v>
      </c>
      <c r="AL42" s="13">
        <v>0.3</v>
      </c>
      <c r="AM42" s="13">
        <v>0.2</v>
      </c>
      <c r="AN42" s="13">
        <v>0.1</v>
      </c>
      <c r="AO42" s="13">
        <v>0.3</v>
      </c>
      <c r="AP42" s="13">
        <v>0.5</v>
      </c>
      <c r="AQ42" s="13">
        <v>0.5</v>
      </c>
      <c r="AR42" s="13">
        <v>0.5</v>
      </c>
      <c r="AS42" s="13">
        <v>0.4</v>
      </c>
      <c r="AT42" s="13">
        <v>0.3</v>
      </c>
      <c r="AU42" s="13">
        <v>0.3</v>
      </c>
      <c r="AV42" s="13">
        <v>0.4</v>
      </c>
      <c r="AW42" s="13">
        <v>0.5</v>
      </c>
      <c r="AX42" s="13">
        <v>0.6</v>
      </c>
      <c r="AY42" s="13">
        <v>0.6</v>
      </c>
      <c r="AZ42" s="13">
        <v>0.6</v>
      </c>
      <c r="BA42" s="13">
        <v>0.7</v>
      </c>
      <c r="BB42" s="13">
        <v>0.4</v>
      </c>
      <c r="BC42" s="13">
        <v>0.7</v>
      </c>
      <c r="BD42" s="13">
        <v>1.3</v>
      </c>
      <c r="BE42" s="13">
        <v>0.8</v>
      </c>
      <c r="BF42" s="13">
        <v>0.7</v>
      </c>
      <c r="BG42" s="13">
        <v>0.6</v>
      </c>
      <c r="BH42" s="13">
        <v>0.5</v>
      </c>
      <c r="BI42" s="13">
        <v>0.4</v>
      </c>
    </row>
    <row r="43" spans="1:61" ht="15" customHeight="1" x14ac:dyDescent="0.35">
      <c r="A43" s="3" t="s">
        <v>406</v>
      </c>
      <c r="B43" s="13">
        <v>1.5</v>
      </c>
      <c r="C43" s="13">
        <v>1.6</v>
      </c>
      <c r="D43" s="13">
        <v>1.5</v>
      </c>
      <c r="E43" s="13">
        <v>1.4</v>
      </c>
      <c r="F43" s="13">
        <v>1.4</v>
      </c>
      <c r="G43" s="13">
        <v>1.6</v>
      </c>
      <c r="H43" s="13">
        <v>1.8</v>
      </c>
      <c r="I43" s="13">
        <v>1.4</v>
      </c>
      <c r="J43" s="13">
        <v>1.5</v>
      </c>
      <c r="K43" s="13">
        <v>1.5</v>
      </c>
      <c r="L43" s="13">
        <v>1.6</v>
      </c>
      <c r="M43" s="13">
        <v>1.4</v>
      </c>
      <c r="N43" s="13">
        <v>1.2</v>
      </c>
      <c r="O43" s="13">
        <v>1.1000000000000001</v>
      </c>
      <c r="P43" s="13">
        <v>1.2</v>
      </c>
      <c r="Q43" s="13">
        <v>1.2</v>
      </c>
      <c r="R43" s="13">
        <v>1.2</v>
      </c>
      <c r="S43" s="13">
        <v>1.5</v>
      </c>
      <c r="T43" s="13">
        <v>0.9</v>
      </c>
      <c r="U43" s="13">
        <v>0.7</v>
      </c>
      <c r="V43" s="13">
        <v>0.7</v>
      </c>
      <c r="W43" s="13">
        <v>0.7</v>
      </c>
      <c r="X43" s="13">
        <v>0.6</v>
      </c>
      <c r="Y43" s="13">
        <v>0.8</v>
      </c>
      <c r="Z43" s="13">
        <v>0.6</v>
      </c>
      <c r="AA43" s="13">
        <v>0.3</v>
      </c>
      <c r="AB43" s="13"/>
      <c r="AC43" s="13">
        <v>0.3</v>
      </c>
      <c r="AD43" s="13">
        <v>0.3</v>
      </c>
      <c r="AE43" s="13">
        <v>0.4</v>
      </c>
      <c r="AF43" s="13">
        <v>0.5</v>
      </c>
      <c r="AG43" s="13">
        <v>0.5</v>
      </c>
      <c r="AH43" s="13">
        <v>0.7</v>
      </c>
      <c r="AI43" s="13">
        <v>0.7</v>
      </c>
      <c r="AJ43" s="13">
        <v>0.7</v>
      </c>
      <c r="AK43" s="13">
        <v>0.3</v>
      </c>
      <c r="AL43" s="13">
        <v>0.3</v>
      </c>
      <c r="AM43" s="13">
        <v>0.3</v>
      </c>
      <c r="AN43" s="13">
        <v>0.3</v>
      </c>
      <c r="AO43" s="13">
        <v>0.5</v>
      </c>
      <c r="AP43" s="13">
        <v>0.5</v>
      </c>
      <c r="AQ43" s="13">
        <v>0.3</v>
      </c>
      <c r="AR43" s="13">
        <v>0.3</v>
      </c>
      <c r="AS43" s="13">
        <v>0.7</v>
      </c>
      <c r="AT43" s="13">
        <v>0.8</v>
      </c>
      <c r="AU43" s="13">
        <v>0.2</v>
      </c>
      <c r="AV43" s="13">
        <v>0.2</v>
      </c>
      <c r="AW43" s="13">
        <v>0.7</v>
      </c>
      <c r="AX43" s="13">
        <v>0.8</v>
      </c>
      <c r="AY43" s="13">
        <v>0.5</v>
      </c>
      <c r="AZ43" s="13">
        <v>0.6</v>
      </c>
      <c r="BA43" s="13">
        <v>0.6</v>
      </c>
      <c r="BB43" s="13">
        <v>0.4</v>
      </c>
      <c r="BC43" s="13">
        <v>0.6</v>
      </c>
      <c r="BD43" s="13">
        <v>0.9</v>
      </c>
      <c r="BE43" s="13">
        <v>0.7</v>
      </c>
      <c r="BF43" s="13">
        <v>0.6</v>
      </c>
      <c r="BG43" s="13">
        <v>0.5</v>
      </c>
      <c r="BH43" s="13">
        <v>0.3</v>
      </c>
      <c r="BI43" s="13">
        <v>0.2</v>
      </c>
    </row>
    <row r="44" spans="1:61" ht="15" customHeight="1" x14ac:dyDescent="0.35">
      <c r="A44" s="3" t="s">
        <v>407</v>
      </c>
      <c r="B44" s="13">
        <v>1.4</v>
      </c>
      <c r="C44" s="13">
        <v>1.4</v>
      </c>
      <c r="D44" s="13">
        <v>1.3</v>
      </c>
      <c r="E44" s="13">
        <v>0.9</v>
      </c>
      <c r="F44" s="13">
        <v>1.5</v>
      </c>
      <c r="G44" s="13">
        <v>1.5</v>
      </c>
      <c r="H44" s="13">
        <v>1.4</v>
      </c>
      <c r="I44" s="13">
        <v>1</v>
      </c>
      <c r="J44" s="13">
        <v>1</v>
      </c>
      <c r="K44" s="13">
        <v>1.8</v>
      </c>
      <c r="L44" s="13">
        <v>1.2</v>
      </c>
      <c r="M44" s="13">
        <v>1.4</v>
      </c>
      <c r="N44" s="13">
        <v>1.1000000000000001</v>
      </c>
      <c r="O44" s="13">
        <v>1.4</v>
      </c>
      <c r="P44" s="13">
        <v>0.3</v>
      </c>
      <c r="Q44" s="13">
        <v>0.9</v>
      </c>
      <c r="R44" s="13">
        <v>1.3</v>
      </c>
      <c r="S44" s="13">
        <v>2.6</v>
      </c>
      <c r="T44" s="13">
        <v>1.2</v>
      </c>
      <c r="U44" s="13">
        <v>1.9</v>
      </c>
      <c r="V44" s="13">
        <v>2</v>
      </c>
      <c r="W44" s="13">
        <v>1</v>
      </c>
      <c r="X44" s="13">
        <v>1.5</v>
      </c>
      <c r="Y44" s="13">
        <v>0.9</v>
      </c>
      <c r="Z44" s="13">
        <v>1.6</v>
      </c>
      <c r="AA44" s="13">
        <v>1.6</v>
      </c>
      <c r="AB44" s="13"/>
      <c r="AC44" s="13">
        <v>2.1</v>
      </c>
      <c r="AD44" s="13">
        <v>1.7</v>
      </c>
      <c r="AE44" s="13">
        <v>1.5</v>
      </c>
      <c r="AF44" s="13">
        <v>1.4</v>
      </c>
      <c r="AG44" s="13">
        <v>1.2</v>
      </c>
      <c r="AH44" s="13">
        <v>0.9</v>
      </c>
      <c r="AI44" s="13">
        <v>0.6</v>
      </c>
      <c r="AJ44" s="13">
        <v>0.2</v>
      </c>
      <c r="AK44" s="13">
        <v>0.6</v>
      </c>
      <c r="AL44" s="13">
        <v>0.9</v>
      </c>
      <c r="AM44" s="13">
        <v>0.6</v>
      </c>
      <c r="AN44" s="13">
        <v>1.9</v>
      </c>
      <c r="AO44" s="13">
        <v>1.7</v>
      </c>
      <c r="AP44" s="13">
        <v>0.7</v>
      </c>
      <c r="AQ44" s="13">
        <v>-0.3</v>
      </c>
      <c r="AR44" s="13">
        <v>0</v>
      </c>
      <c r="AS44" s="13">
        <v>1.5</v>
      </c>
      <c r="AT44" s="13">
        <v>0.8</v>
      </c>
      <c r="AU44" s="13">
        <v>-0.5</v>
      </c>
      <c r="AV44" s="13">
        <v>0.4</v>
      </c>
      <c r="AW44" s="13">
        <v>0.4</v>
      </c>
      <c r="AX44" s="13">
        <v>0.8</v>
      </c>
      <c r="AY44" s="13">
        <v>1.2</v>
      </c>
      <c r="AZ44" s="13">
        <v>1.5</v>
      </c>
      <c r="BA44" s="13">
        <v>0.4</v>
      </c>
      <c r="BB44" s="13">
        <v>0.9</v>
      </c>
      <c r="BC44" s="13">
        <v>2.4</v>
      </c>
      <c r="BD44" s="13">
        <v>2</v>
      </c>
      <c r="BE44" s="13">
        <v>1</v>
      </c>
      <c r="BF44" s="13">
        <v>0.7</v>
      </c>
      <c r="BG44" s="13">
        <v>0.4</v>
      </c>
      <c r="BH44" s="13">
        <v>0.2</v>
      </c>
      <c r="BI44" s="13">
        <v>0.1</v>
      </c>
    </row>
    <row r="45" spans="1:61" ht="15" customHeight="1" x14ac:dyDescent="0.35">
      <c r="A45" s="3" t="s">
        <v>17</v>
      </c>
      <c r="B45" s="13">
        <v>1.6</v>
      </c>
      <c r="C45" s="13">
        <v>1</v>
      </c>
      <c r="D45" s="13">
        <v>0.4</v>
      </c>
      <c r="E45" s="13">
        <v>0.9</v>
      </c>
      <c r="F45" s="13">
        <v>1.1000000000000001</v>
      </c>
      <c r="G45" s="13">
        <v>0.6</v>
      </c>
      <c r="H45" s="13">
        <v>1</v>
      </c>
      <c r="I45" s="13">
        <v>1.3</v>
      </c>
      <c r="J45" s="13">
        <v>0.9</v>
      </c>
      <c r="K45" s="13">
        <v>1.6</v>
      </c>
      <c r="L45" s="13">
        <v>1.3</v>
      </c>
      <c r="M45" s="13">
        <v>0.2</v>
      </c>
      <c r="N45" s="13">
        <v>-0.9</v>
      </c>
      <c r="O45" s="13">
        <v>-0.3</v>
      </c>
      <c r="P45" s="13">
        <v>0.5</v>
      </c>
      <c r="Q45" s="13">
        <v>1.7</v>
      </c>
      <c r="R45" s="13">
        <v>2.1</v>
      </c>
      <c r="S45" s="13">
        <v>2.9</v>
      </c>
      <c r="T45" s="13">
        <v>1.2</v>
      </c>
      <c r="U45" s="13">
        <v>2.5</v>
      </c>
      <c r="V45" s="13">
        <v>2.6</v>
      </c>
      <c r="W45" s="13">
        <v>1.4</v>
      </c>
      <c r="X45" s="13">
        <v>1.5</v>
      </c>
      <c r="Y45" s="13">
        <v>0.1</v>
      </c>
      <c r="Z45" s="13">
        <v>0.8</v>
      </c>
      <c r="AA45" s="13">
        <v>1.9</v>
      </c>
      <c r="AB45" s="13"/>
      <c r="AC45" s="13">
        <v>2.7</v>
      </c>
      <c r="AD45" s="13">
        <v>2.4</v>
      </c>
      <c r="AE45" s="13">
        <v>2.8</v>
      </c>
      <c r="AF45" s="13">
        <v>2.1</v>
      </c>
      <c r="AG45" s="13">
        <v>1.7</v>
      </c>
      <c r="AH45" s="13">
        <v>1.2</v>
      </c>
      <c r="AI45" s="13">
        <v>0.1</v>
      </c>
      <c r="AJ45" s="13">
        <v>-0.8</v>
      </c>
      <c r="AK45" s="13">
        <v>-0.3</v>
      </c>
      <c r="AL45" s="13">
        <v>0.7</v>
      </c>
      <c r="AM45" s="13">
        <v>1.6</v>
      </c>
      <c r="AN45" s="13">
        <v>2.8</v>
      </c>
      <c r="AO45" s="13">
        <v>2.2999999999999998</v>
      </c>
      <c r="AP45" s="13">
        <v>0.1</v>
      </c>
      <c r="AQ45" s="13">
        <v>-1</v>
      </c>
      <c r="AR45" s="13">
        <v>0</v>
      </c>
      <c r="AS45" s="13">
        <v>0.6</v>
      </c>
      <c r="AT45" s="13">
        <v>-0.7</v>
      </c>
      <c r="AU45" s="13">
        <v>-0.6</v>
      </c>
      <c r="AV45" s="13">
        <v>0.9</v>
      </c>
      <c r="AW45" s="13">
        <v>1.3</v>
      </c>
      <c r="AX45" s="13">
        <v>2</v>
      </c>
      <c r="AY45" s="13">
        <v>2.2000000000000002</v>
      </c>
      <c r="AZ45" s="13">
        <v>2</v>
      </c>
      <c r="BA45" s="13">
        <v>0</v>
      </c>
      <c r="BB45" s="13">
        <v>1.5</v>
      </c>
      <c r="BC45" s="13">
        <v>3.2</v>
      </c>
      <c r="BD45" s="13">
        <v>2</v>
      </c>
      <c r="BE45" s="13">
        <v>0.9</v>
      </c>
      <c r="BF45" s="13">
        <v>0.5</v>
      </c>
      <c r="BG45" s="13">
        <v>0.2</v>
      </c>
      <c r="BH45" s="13">
        <v>0</v>
      </c>
      <c r="BI45" s="13">
        <v>-0.1</v>
      </c>
    </row>
    <row r="46" spans="1:61" ht="15" customHeight="1" x14ac:dyDescent="0.35">
      <c r="A46" s="3" t="s">
        <v>18</v>
      </c>
      <c r="B46" s="13">
        <v>-9.5</v>
      </c>
      <c r="C46" s="13">
        <v>24.4</v>
      </c>
      <c r="D46" s="13">
        <v>48.6</v>
      </c>
      <c r="E46" s="13">
        <v>1.7</v>
      </c>
      <c r="F46" s="13">
        <v>15.7</v>
      </c>
      <c r="G46" s="13">
        <v>26.2</v>
      </c>
      <c r="H46" s="13">
        <v>12.7</v>
      </c>
      <c r="I46" s="13">
        <v>-5.3</v>
      </c>
      <c r="J46" s="13">
        <v>2.8</v>
      </c>
      <c r="K46" s="13">
        <v>5.4</v>
      </c>
      <c r="L46" s="13">
        <v>0</v>
      </c>
      <c r="M46" s="13">
        <v>25.6</v>
      </c>
      <c r="N46" s="13">
        <v>33.799999999999997</v>
      </c>
      <c r="O46" s="13">
        <v>22.9</v>
      </c>
      <c r="P46" s="13">
        <v>-1.4</v>
      </c>
      <c r="Q46" s="13">
        <v>-6.7</v>
      </c>
      <c r="R46" s="13">
        <v>-6.7</v>
      </c>
      <c r="S46" s="13">
        <v>-1</v>
      </c>
      <c r="T46" s="13">
        <v>1.3</v>
      </c>
      <c r="U46" s="13">
        <v>-6.4</v>
      </c>
      <c r="V46" s="13">
        <v>-6.8</v>
      </c>
      <c r="W46" s="13">
        <v>-4.5</v>
      </c>
      <c r="X46" s="13">
        <v>1.7</v>
      </c>
      <c r="Y46" s="13">
        <v>14.6</v>
      </c>
      <c r="Z46" s="13">
        <v>12.7</v>
      </c>
      <c r="AA46" s="13">
        <v>-1.9</v>
      </c>
      <c r="AB46" s="13"/>
      <c r="AC46" s="13">
        <v>-4</v>
      </c>
      <c r="AD46" s="13">
        <v>-6.6</v>
      </c>
      <c r="AE46" s="13">
        <v>-15.6</v>
      </c>
      <c r="AF46" s="13">
        <v>-10</v>
      </c>
      <c r="AG46" s="13">
        <v>-7.2</v>
      </c>
      <c r="AH46" s="13">
        <v>-4.7</v>
      </c>
      <c r="AI46" s="13">
        <v>11.6</v>
      </c>
      <c r="AJ46" s="13">
        <v>19.899999999999999</v>
      </c>
      <c r="AK46" s="13">
        <v>15.2</v>
      </c>
      <c r="AL46" s="13">
        <v>3.8</v>
      </c>
      <c r="AM46" s="13">
        <v>-12.2</v>
      </c>
      <c r="AN46" s="13">
        <v>-11.2</v>
      </c>
      <c r="AO46" s="13">
        <v>-8.4</v>
      </c>
      <c r="AP46" s="13">
        <v>14.5</v>
      </c>
      <c r="AQ46" s="13">
        <v>11.9</v>
      </c>
      <c r="AR46" s="13">
        <v>-0.7</v>
      </c>
      <c r="AS46" s="13">
        <v>14.5</v>
      </c>
      <c r="AT46" s="13">
        <v>21.2</v>
      </c>
      <c r="AU46" s="13">
        <v>1.2</v>
      </c>
      <c r="AV46" s="13">
        <v>-5.0999999999999996</v>
      </c>
      <c r="AW46" s="13">
        <v>-10.9</v>
      </c>
      <c r="AX46" s="13">
        <v>-15.3</v>
      </c>
      <c r="AY46" s="13">
        <v>-15.9</v>
      </c>
      <c r="AZ46" s="13">
        <v>-7.8</v>
      </c>
      <c r="BA46" s="13">
        <v>9.9</v>
      </c>
      <c r="BB46" s="13">
        <v>-12.3</v>
      </c>
      <c r="BC46" s="13">
        <v>-14.2</v>
      </c>
      <c r="BD46" s="13">
        <v>2.4</v>
      </c>
      <c r="BE46" s="13">
        <v>5.4</v>
      </c>
      <c r="BF46" s="13">
        <v>7.2</v>
      </c>
      <c r="BG46" s="13">
        <v>7.1</v>
      </c>
      <c r="BH46" s="13">
        <v>5</v>
      </c>
      <c r="BI46" s="13">
        <v>4.5999999999999996</v>
      </c>
    </row>
    <row r="47" spans="1:61" ht="15" customHeight="1" x14ac:dyDescent="0.35">
      <c r="A47" s="3" t="s">
        <v>19</v>
      </c>
      <c r="B47" s="13">
        <v>1.6</v>
      </c>
      <c r="C47" s="13">
        <v>1.9</v>
      </c>
      <c r="D47" s="13">
        <v>1.9</v>
      </c>
      <c r="E47" s="13">
        <v>2.1</v>
      </c>
      <c r="F47" s="13">
        <v>1.3</v>
      </c>
      <c r="G47" s="13">
        <v>1.7</v>
      </c>
      <c r="H47" s="13">
        <v>2.4</v>
      </c>
      <c r="I47" s="13">
        <v>2.1</v>
      </c>
      <c r="J47" s="13">
        <v>2.2999999999999998</v>
      </c>
      <c r="K47" s="13">
        <v>1</v>
      </c>
      <c r="L47" s="13">
        <v>2.2000000000000002</v>
      </c>
      <c r="M47" s="13">
        <v>1.5</v>
      </c>
      <c r="N47" s="13">
        <v>1.5</v>
      </c>
      <c r="O47" s="13">
        <v>0.6</v>
      </c>
      <c r="P47" s="13">
        <v>2.4</v>
      </c>
      <c r="Q47" s="13">
        <v>1.6</v>
      </c>
      <c r="R47" s="13">
        <v>0.9</v>
      </c>
      <c r="S47" s="13">
        <v>-0.2</v>
      </c>
      <c r="T47" s="13">
        <v>0.5</v>
      </c>
      <c r="U47" s="13">
        <v>-1.1000000000000001</v>
      </c>
      <c r="V47" s="13">
        <v>-1.4</v>
      </c>
      <c r="W47" s="13">
        <v>0.2</v>
      </c>
      <c r="X47" s="13">
        <v>-0.8</v>
      </c>
      <c r="Y47" s="13">
        <v>0.6</v>
      </c>
      <c r="Z47" s="13">
        <v>-0.9</v>
      </c>
      <c r="AA47" s="13">
        <v>-1.8</v>
      </c>
      <c r="AB47" s="13"/>
      <c r="AC47" s="13">
        <v>-3.2</v>
      </c>
      <c r="AD47" s="13">
        <v>-2.5</v>
      </c>
      <c r="AE47" s="13">
        <v>-2</v>
      </c>
      <c r="AF47" s="13">
        <v>-1.6</v>
      </c>
      <c r="AG47" s="13">
        <v>-1.1000000000000001</v>
      </c>
      <c r="AH47" s="13">
        <v>0</v>
      </c>
      <c r="AI47" s="13">
        <v>0.9</v>
      </c>
      <c r="AJ47" s="13">
        <v>1.9</v>
      </c>
      <c r="AK47" s="13">
        <v>-0.3</v>
      </c>
      <c r="AL47" s="13">
        <v>-1.2</v>
      </c>
      <c r="AM47" s="13">
        <v>-0.6</v>
      </c>
      <c r="AN47" s="13">
        <v>-3.6</v>
      </c>
      <c r="AO47" s="13">
        <v>-2.7</v>
      </c>
      <c r="AP47" s="13">
        <v>-0.3</v>
      </c>
      <c r="AQ47" s="13">
        <v>2.1</v>
      </c>
      <c r="AR47" s="13">
        <v>1.2</v>
      </c>
      <c r="AS47" s="13">
        <v>-1.2</v>
      </c>
      <c r="AT47" s="13">
        <v>0.8</v>
      </c>
      <c r="AU47" s="13">
        <v>2</v>
      </c>
      <c r="AV47" s="13">
        <v>-0.5</v>
      </c>
      <c r="AW47" s="13">
        <v>1.4</v>
      </c>
      <c r="AX47" s="13">
        <v>0.8</v>
      </c>
      <c r="AY47" s="13">
        <v>-1.2</v>
      </c>
      <c r="AZ47" s="13">
        <v>-1.8</v>
      </c>
      <c r="BA47" s="13">
        <v>1.1000000000000001</v>
      </c>
      <c r="BB47" s="13">
        <v>-0.9</v>
      </c>
      <c r="BC47" s="13">
        <v>-4.4000000000000004</v>
      </c>
      <c r="BD47" s="13">
        <v>-2.5</v>
      </c>
      <c r="BE47" s="13">
        <v>-0.5</v>
      </c>
      <c r="BF47" s="13">
        <v>0.1</v>
      </c>
      <c r="BG47" s="13">
        <v>0.6</v>
      </c>
      <c r="BH47" s="13">
        <v>0.7</v>
      </c>
      <c r="BI47" s="13">
        <v>0.7</v>
      </c>
    </row>
    <row r="48" spans="1:61" ht="15" customHeight="1" x14ac:dyDescent="0.35">
      <c r="A48" s="3" t="s">
        <v>408</v>
      </c>
      <c r="B48" s="13">
        <v>1.5</v>
      </c>
      <c r="C48" s="13">
        <v>2.2999999999999998</v>
      </c>
      <c r="D48" s="13">
        <v>0.7</v>
      </c>
      <c r="E48" s="13">
        <v>1.3</v>
      </c>
      <c r="F48" s="13">
        <v>1.4</v>
      </c>
      <c r="G48" s="13">
        <v>1</v>
      </c>
      <c r="H48" s="13">
        <v>1.7</v>
      </c>
      <c r="I48" s="13">
        <v>0.2</v>
      </c>
      <c r="J48" s="13">
        <v>1.2</v>
      </c>
      <c r="K48" s="13">
        <v>2.4</v>
      </c>
      <c r="L48" s="13">
        <v>1.6</v>
      </c>
      <c r="M48" s="13">
        <v>0.8</v>
      </c>
      <c r="N48" s="13">
        <v>0.6</v>
      </c>
      <c r="O48" s="13">
        <v>0.8</v>
      </c>
      <c r="P48" s="13">
        <v>0.8</v>
      </c>
      <c r="Q48" s="13">
        <v>1.2</v>
      </c>
      <c r="R48" s="13">
        <v>2</v>
      </c>
      <c r="S48" s="13">
        <v>2</v>
      </c>
      <c r="T48" s="13">
        <v>1.8</v>
      </c>
      <c r="U48" s="13">
        <v>2.1</v>
      </c>
      <c r="V48" s="13">
        <v>2.2000000000000002</v>
      </c>
      <c r="W48" s="13">
        <v>1.3</v>
      </c>
      <c r="X48" s="13">
        <v>1.3</v>
      </c>
      <c r="Y48" s="13">
        <v>1.3</v>
      </c>
      <c r="Z48" s="13">
        <v>1.5</v>
      </c>
      <c r="AA48" s="13">
        <v>1.8</v>
      </c>
      <c r="AB48" s="13"/>
      <c r="AC48" s="13">
        <v>1.6</v>
      </c>
      <c r="AD48" s="13">
        <v>2.4</v>
      </c>
      <c r="AE48" s="13">
        <v>1.2</v>
      </c>
      <c r="AF48" s="13">
        <v>2.1</v>
      </c>
      <c r="AG48" s="13">
        <v>1.4</v>
      </c>
      <c r="AH48" s="13">
        <v>1.7</v>
      </c>
      <c r="AI48" s="13">
        <v>1.2</v>
      </c>
      <c r="AJ48" s="13">
        <v>0.4</v>
      </c>
      <c r="AK48" s="13">
        <v>-0.2</v>
      </c>
      <c r="AL48" s="13">
        <v>0.9</v>
      </c>
      <c r="AM48" s="13">
        <v>1.2</v>
      </c>
      <c r="AN48" s="13">
        <v>2.1</v>
      </c>
      <c r="AO48" s="13">
        <v>1.1000000000000001</v>
      </c>
      <c r="AP48" s="13">
        <v>-0.1</v>
      </c>
      <c r="AQ48" s="13">
        <v>0</v>
      </c>
      <c r="AR48" s="13">
        <v>0.8</v>
      </c>
      <c r="AS48" s="13">
        <v>0.6</v>
      </c>
      <c r="AT48" s="13">
        <v>0.3</v>
      </c>
      <c r="AU48" s="13">
        <v>0</v>
      </c>
      <c r="AV48" s="13">
        <v>0.5</v>
      </c>
      <c r="AW48" s="13">
        <v>0.6</v>
      </c>
      <c r="AX48" s="13">
        <v>1.2</v>
      </c>
      <c r="AY48" s="13">
        <v>1.7</v>
      </c>
      <c r="AZ48" s="13">
        <v>1.8</v>
      </c>
      <c r="BA48" s="13">
        <v>0</v>
      </c>
      <c r="BB48" s="13">
        <v>1.3</v>
      </c>
      <c r="BC48" s="13">
        <v>3.2</v>
      </c>
      <c r="BD48" s="13">
        <v>1.5</v>
      </c>
      <c r="BE48" s="13">
        <v>0.7</v>
      </c>
      <c r="BF48" s="13">
        <v>0.4</v>
      </c>
      <c r="BG48" s="13">
        <v>0.3</v>
      </c>
      <c r="BH48" s="13">
        <v>0.1</v>
      </c>
      <c r="BI48" s="13">
        <v>0</v>
      </c>
    </row>
    <row r="49" spans="1:61" ht="15" customHeight="1" x14ac:dyDescent="0.35">
      <c r="A49" s="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row>
    <row r="50" spans="1:61" ht="15" customHeight="1" x14ac:dyDescent="0.35">
      <c r="A50" s="3" t="s">
        <v>409</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row>
    <row r="51" spans="1:61" ht="15" customHeight="1" x14ac:dyDescent="0.35">
      <c r="A51" s="3" t="s">
        <v>410</v>
      </c>
      <c r="B51" s="13">
        <v>1.6</v>
      </c>
      <c r="C51" s="13">
        <v>1.2</v>
      </c>
      <c r="D51" s="13">
        <v>-0.2</v>
      </c>
      <c r="E51" s="13">
        <v>1.3</v>
      </c>
      <c r="F51" s="13">
        <v>1</v>
      </c>
      <c r="G51" s="13">
        <v>0.1</v>
      </c>
      <c r="H51" s="13">
        <v>1.2</v>
      </c>
      <c r="I51" s="13">
        <v>0.5</v>
      </c>
      <c r="J51" s="13">
        <v>1.2</v>
      </c>
      <c r="K51" s="13">
        <v>2.2999999999999998</v>
      </c>
      <c r="L51" s="13">
        <v>1.7</v>
      </c>
      <c r="M51" s="13">
        <v>-0.4</v>
      </c>
      <c r="N51" s="13">
        <v>-1.3</v>
      </c>
      <c r="O51" s="13">
        <v>-0.9</v>
      </c>
      <c r="P51" s="13">
        <v>1</v>
      </c>
      <c r="Q51" s="13">
        <v>1.9</v>
      </c>
      <c r="R51" s="13">
        <v>2.8</v>
      </c>
      <c r="S51" s="13">
        <v>2.2000000000000002</v>
      </c>
      <c r="T51" s="13">
        <v>1.8</v>
      </c>
      <c r="U51" s="13">
        <v>2.7</v>
      </c>
      <c r="V51" s="13">
        <v>2.9</v>
      </c>
      <c r="W51" s="13">
        <v>1.7</v>
      </c>
      <c r="X51" s="13">
        <v>1.3</v>
      </c>
      <c r="Y51" s="13">
        <v>0.5</v>
      </c>
      <c r="Z51" s="13">
        <v>0.8</v>
      </c>
      <c r="AA51" s="13">
        <v>2.1</v>
      </c>
      <c r="AB51" s="13"/>
      <c r="AC51" s="13">
        <v>2.1</v>
      </c>
      <c r="AD51" s="13">
        <v>3.1</v>
      </c>
      <c r="AE51" s="13">
        <v>2.4</v>
      </c>
      <c r="AF51" s="13">
        <v>2.9</v>
      </c>
      <c r="AG51" s="13">
        <v>1.8</v>
      </c>
      <c r="AH51" s="13">
        <v>2</v>
      </c>
      <c r="AI51" s="13">
        <v>0.7</v>
      </c>
      <c r="AJ51" s="13">
        <v>-0.6</v>
      </c>
      <c r="AK51" s="13">
        <v>-1.1000000000000001</v>
      </c>
      <c r="AL51" s="13">
        <v>0.7</v>
      </c>
      <c r="AM51" s="13">
        <v>2.2000000000000002</v>
      </c>
      <c r="AN51" s="13">
        <v>2.9</v>
      </c>
      <c r="AO51" s="13">
        <v>1.6</v>
      </c>
      <c r="AP51" s="13">
        <v>-0.9</v>
      </c>
      <c r="AQ51" s="13">
        <v>-0.7</v>
      </c>
      <c r="AR51" s="13">
        <v>0.9</v>
      </c>
      <c r="AS51" s="13">
        <v>-0.2</v>
      </c>
      <c r="AT51" s="13">
        <v>-1.2</v>
      </c>
      <c r="AU51" s="13">
        <v>-0.1</v>
      </c>
      <c r="AV51" s="13">
        <v>1</v>
      </c>
      <c r="AW51" s="13">
        <v>1.5</v>
      </c>
      <c r="AX51" s="13">
        <v>2.4</v>
      </c>
      <c r="AY51" s="13">
        <v>2.7</v>
      </c>
      <c r="AZ51" s="13">
        <v>2.2999999999999998</v>
      </c>
      <c r="BA51" s="13">
        <v>-0.4</v>
      </c>
      <c r="BB51" s="13">
        <v>2</v>
      </c>
      <c r="BC51" s="13">
        <v>3.9</v>
      </c>
      <c r="BD51" s="13">
        <v>1.5</v>
      </c>
      <c r="BE51" s="13">
        <v>0.6</v>
      </c>
      <c r="BF51" s="13">
        <v>0.2</v>
      </c>
      <c r="BG51" s="13">
        <v>0</v>
      </c>
      <c r="BH51" s="13">
        <v>-0.1</v>
      </c>
      <c r="BI51" s="13">
        <v>-0.2</v>
      </c>
    </row>
    <row r="52" spans="1:61" ht="15" customHeight="1" x14ac:dyDescent="0.35">
      <c r="A52" s="3" t="s">
        <v>411</v>
      </c>
      <c r="B52" s="13">
        <v>1.9</v>
      </c>
      <c r="C52" s="13">
        <v>1.2</v>
      </c>
      <c r="D52" s="13">
        <v>-0.6</v>
      </c>
      <c r="E52" s="13">
        <v>1</v>
      </c>
      <c r="F52" s="13">
        <v>0.8</v>
      </c>
      <c r="G52" s="13">
        <v>0.2</v>
      </c>
      <c r="H52" s="13">
        <v>1.2</v>
      </c>
      <c r="I52" s="13">
        <v>1.4</v>
      </c>
      <c r="J52" s="13">
        <v>1.5</v>
      </c>
      <c r="K52" s="13">
        <v>2.2999999999999998</v>
      </c>
      <c r="L52" s="13">
        <v>1.3</v>
      </c>
      <c r="M52" s="13">
        <v>-0.7</v>
      </c>
      <c r="N52" s="13">
        <v>-1.9</v>
      </c>
      <c r="O52" s="13">
        <v>-1.2</v>
      </c>
      <c r="P52" s="13">
        <v>0.8</v>
      </c>
      <c r="Q52" s="13">
        <v>1.9</v>
      </c>
      <c r="R52" s="13">
        <v>2.5</v>
      </c>
      <c r="S52" s="13">
        <v>2.1</v>
      </c>
      <c r="T52" s="13">
        <v>2.1</v>
      </c>
      <c r="U52" s="13">
        <v>3.1</v>
      </c>
      <c r="V52" s="13">
        <v>3.5</v>
      </c>
      <c r="W52" s="13">
        <v>2.1</v>
      </c>
      <c r="X52" s="13">
        <v>1.3</v>
      </c>
      <c r="Y52" s="13">
        <v>0.1</v>
      </c>
      <c r="Z52" s="13">
        <v>0.6</v>
      </c>
      <c r="AA52" s="13">
        <v>2.5</v>
      </c>
      <c r="AB52" s="13"/>
      <c r="AC52" s="13">
        <v>2.4</v>
      </c>
      <c r="AD52" s="13">
        <v>3.3</v>
      </c>
      <c r="AE52" s="13">
        <v>3.5</v>
      </c>
      <c r="AF52" s="13">
        <v>3.7</v>
      </c>
      <c r="AG52" s="13">
        <v>2.6</v>
      </c>
      <c r="AH52" s="13">
        <v>2.5</v>
      </c>
      <c r="AI52" s="13">
        <v>0.8</v>
      </c>
      <c r="AJ52" s="13">
        <v>-0.5</v>
      </c>
      <c r="AK52" s="13">
        <v>-1.6</v>
      </c>
      <c r="AL52" s="13">
        <v>0.5</v>
      </c>
      <c r="AM52" s="13">
        <v>1.9</v>
      </c>
      <c r="AN52" s="13">
        <v>2.9</v>
      </c>
      <c r="AO52" s="13">
        <v>1.8</v>
      </c>
      <c r="AP52" s="13">
        <v>-1</v>
      </c>
      <c r="AQ52" s="13">
        <v>-0.8</v>
      </c>
      <c r="AR52" s="13">
        <v>0.6</v>
      </c>
      <c r="AS52" s="13">
        <v>-0.6</v>
      </c>
      <c r="AT52" s="13">
        <v>-1.5</v>
      </c>
      <c r="AU52" s="13">
        <v>-0.6</v>
      </c>
      <c r="AV52" s="13">
        <v>1</v>
      </c>
      <c r="AW52" s="13">
        <v>1.5</v>
      </c>
      <c r="AX52" s="13">
        <v>2.6</v>
      </c>
      <c r="AY52" s="13">
        <v>2.9</v>
      </c>
      <c r="AZ52" s="13">
        <v>2.2000000000000002</v>
      </c>
      <c r="BA52" s="13">
        <v>-0.7</v>
      </c>
      <c r="BB52" s="13">
        <v>2</v>
      </c>
      <c r="BC52" s="13">
        <v>3.6</v>
      </c>
      <c r="BD52" s="13">
        <v>1.4</v>
      </c>
      <c r="BE52" s="13">
        <v>0.9</v>
      </c>
      <c r="BF52" s="13">
        <v>0.4</v>
      </c>
      <c r="BG52" s="13">
        <v>0.1</v>
      </c>
      <c r="BH52" s="13">
        <v>0</v>
      </c>
      <c r="BI52" s="13">
        <v>-0.2</v>
      </c>
    </row>
    <row r="53" spans="1:61" ht="15" customHeight="1" x14ac:dyDescent="0.35">
      <c r="A53" s="3" t="s">
        <v>20</v>
      </c>
      <c r="B53" s="13">
        <v>0.2</v>
      </c>
      <c r="C53" s="13">
        <v>1.3</v>
      </c>
      <c r="D53" s="13">
        <v>1.6</v>
      </c>
      <c r="E53" s="13">
        <v>2.6</v>
      </c>
      <c r="F53" s="13">
        <v>1.4</v>
      </c>
      <c r="G53" s="13">
        <v>-0.2</v>
      </c>
      <c r="H53" s="13">
        <v>1.2</v>
      </c>
      <c r="I53" s="13">
        <v>-3.4</v>
      </c>
      <c r="J53" s="13">
        <v>-0.4</v>
      </c>
      <c r="K53" s="13">
        <v>2.2999999999999998</v>
      </c>
      <c r="L53" s="13">
        <v>3.7</v>
      </c>
      <c r="M53" s="13">
        <v>1.4</v>
      </c>
      <c r="N53" s="13">
        <v>1.1000000000000001</v>
      </c>
      <c r="O53" s="13">
        <v>0.2</v>
      </c>
      <c r="P53" s="13">
        <v>1.7</v>
      </c>
      <c r="Q53" s="13">
        <v>1.8</v>
      </c>
      <c r="R53" s="13">
        <v>4.0999999999999996</v>
      </c>
      <c r="S53" s="13">
        <v>2.4</v>
      </c>
      <c r="T53" s="13">
        <v>0.6</v>
      </c>
      <c r="U53" s="13">
        <v>0.9</v>
      </c>
      <c r="V53" s="13">
        <v>0</v>
      </c>
      <c r="W53" s="13">
        <v>-0.1</v>
      </c>
      <c r="X53" s="13">
        <v>1.1000000000000001</v>
      </c>
      <c r="Y53" s="13">
        <v>2.4</v>
      </c>
      <c r="Z53" s="13">
        <v>1.9</v>
      </c>
      <c r="AA53" s="13">
        <v>0.4</v>
      </c>
      <c r="AB53" s="13"/>
      <c r="AC53" s="13">
        <v>0.7</v>
      </c>
      <c r="AD53" s="13">
        <v>1.8</v>
      </c>
      <c r="AE53" s="13">
        <v>-2.7</v>
      </c>
      <c r="AF53" s="13">
        <v>-1.4</v>
      </c>
      <c r="AG53" s="13">
        <v>-2.4</v>
      </c>
      <c r="AH53" s="13">
        <v>-0.7</v>
      </c>
      <c r="AI53" s="13">
        <v>0.5</v>
      </c>
      <c r="AJ53" s="13">
        <v>-1.1000000000000001</v>
      </c>
      <c r="AK53" s="13">
        <v>1.3</v>
      </c>
      <c r="AL53" s="13">
        <v>1.7</v>
      </c>
      <c r="AM53" s="13">
        <v>3.7</v>
      </c>
      <c r="AN53" s="13">
        <v>3.3</v>
      </c>
      <c r="AO53" s="13">
        <v>0.7</v>
      </c>
      <c r="AP53" s="13">
        <v>-0.2</v>
      </c>
      <c r="AQ53" s="13">
        <v>0.1</v>
      </c>
      <c r="AR53" s="13">
        <v>2</v>
      </c>
      <c r="AS53" s="13">
        <v>1.9</v>
      </c>
      <c r="AT53" s="13">
        <v>0.7</v>
      </c>
      <c r="AU53" s="13">
        <v>2.2999999999999998</v>
      </c>
      <c r="AV53" s="13">
        <v>0.8</v>
      </c>
      <c r="AW53" s="13">
        <v>1.7</v>
      </c>
      <c r="AX53" s="13">
        <v>1.6</v>
      </c>
      <c r="AY53" s="13">
        <v>2</v>
      </c>
      <c r="AZ53" s="13">
        <v>2.5</v>
      </c>
      <c r="BA53" s="13">
        <v>1.2</v>
      </c>
      <c r="BB53" s="13">
        <v>1.8</v>
      </c>
      <c r="BC53" s="13">
        <v>5.6</v>
      </c>
      <c r="BD53" s="13">
        <v>1.7</v>
      </c>
      <c r="BE53" s="13">
        <v>-1</v>
      </c>
      <c r="BF53" s="13">
        <v>-0.6</v>
      </c>
      <c r="BG53" s="13">
        <v>-0.6</v>
      </c>
      <c r="BH53" s="13">
        <v>-0.5</v>
      </c>
      <c r="BI53" s="13">
        <v>-0.5</v>
      </c>
    </row>
    <row r="54" spans="1:61" ht="15" customHeight="1" x14ac:dyDescent="0.35">
      <c r="A54" s="3" t="s">
        <v>412</v>
      </c>
      <c r="B54" s="13">
        <v>1.8</v>
      </c>
      <c r="C54" s="13">
        <v>3.3</v>
      </c>
      <c r="D54" s="13">
        <v>3.1</v>
      </c>
      <c r="E54" s="13">
        <v>1.7</v>
      </c>
      <c r="F54" s="13">
        <v>2.6</v>
      </c>
      <c r="G54" s="13">
        <v>2.5</v>
      </c>
      <c r="H54" s="13">
        <v>4.0999999999999996</v>
      </c>
      <c r="I54" s="13">
        <v>2.7</v>
      </c>
      <c r="J54" s="13">
        <v>1.9</v>
      </c>
      <c r="K54" s="13">
        <v>2.6</v>
      </c>
      <c r="L54" s="13">
        <v>1.7</v>
      </c>
      <c r="M54" s="13">
        <v>2.1</v>
      </c>
      <c r="N54" s="13">
        <v>0.9</v>
      </c>
      <c r="O54" s="13">
        <v>0</v>
      </c>
      <c r="P54" s="13">
        <v>-0.6</v>
      </c>
      <c r="Q54" s="13">
        <v>1.3</v>
      </c>
      <c r="R54" s="13">
        <v>0.7</v>
      </c>
      <c r="S54" s="13">
        <v>1.6</v>
      </c>
      <c r="T54" s="13">
        <v>0</v>
      </c>
      <c r="U54" s="13">
        <v>0.9</v>
      </c>
      <c r="V54" s="13">
        <v>0.3</v>
      </c>
      <c r="W54" s="13">
        <v>-0.7</v>
      </c>
      <c r="X54" s="13">
        <v>-1</v>
      </c>
      <c r="Y54" s="13">
        <v>0.2</v>
      </c>
      <c r="Z54" s="13">
        <v>-0.1</v>
      </c>
      <c r="AA54" s="13">
        <v>-3</v>
      </c>
      <c r="AB54" s="13"/>
      <c r="AC54" s="13">
        <v>-1.5</v>
      </c>
      <c r="AD54" s="13">
        <v>0.8</v>
      </c>
      <c r="AE54" s="13">
        <v>0.6</v>
      </c>
      <c r="AF54" s="13">
        <v>2.2999999999999998</v>
      </c>
      <c r="AG54" s="13">
        <v>1.7</v>
      </c>
      <c r="AH54" s="13">
        <v>2.6</v>
      </c>
      <c r="AI54" s="13">
        <v>3.3</v>
      </c>
      <c r="AJ54" s="13">
        <v>2.4</v>
      </c>
      <c r="AK54" s="13">
        <v>0.3</v>
      </c>
      <c r="AL54" s="13">
        <v>-0.7</v>
      </c>
      <c r="AM54" s="13">
        <v>-1</v>
      </c>
      <c r="AN54" s="13">
        <v>1.8</v>
      </c>
      <c r="AO54" s="13">
        <v>1.6</v>
      </c>
      <c r="AP54" s="13">
        <v>2</v>
      </c>
      <c r="AQ54" s="13">
        <v>1.3</v>
      </c>
      <c r="AR54" s="13">
        <v>-1.3</v>
      </c>
      <c r="AS54" s="13">
        <v>-1</v>
      </c>
      <c r="AT54" s="13">
        <v>-0.7</v>
      </c>
      <c r="AU54" s="13">
        <v>-0.9</v>
      </c>
      <c r="AV54" s="13">
        <v>-0.3</v>
      </c>
      <c r="AW54" s="13">
        <v>0.6</v>
      </c>
      <c r="AX54" s="13">
        <v>1.4</v>
      </c>
      <c r="AY54" s="13">
        <v>1.6</v>
      </c>
      <c r="AZ54" s="13">
        <v>2.4</v>
      </c>
      <c r="BA54" s="13">
        <v>2.7</v>
      </c>
      <c r="BB54" s="13">
        <v>3.5</v>
      </c>
      <c r="BC54" s="13">
        <v>3.8</v>
      </c>
      <c r="BD54" s="13">
        <v>0.5</v>
      </c>
      <c r="BE54" s="13">
        <v>1.7</v>
      </c>
      <c r="BF54" s="13">
        <v>-0.2</v>
      </c>
      <c r="BG54" s="13">
        <v>1.2</v>
      </c>
      <c r="BH54" s="13">
        <v>0.6</v>
      </c>
      <c r="BI54" s="13">
        <v>0.1</v>
      </c>
    </row>
    <row r="55" spans="1:61" ht="15" customHeight="1" x14ac:dyDescent="0.35">
      <c r="A55" s="3" t="s">
        <v>21</v>
      </c>
      <c r="B55" s="13">
        <v>-8.5</v>
      </c>
      <c r="C55" s="13">
        <v>1</v>
      </c>
      <c r="D55" s="13">
        <v>-0.7</v>
      </c>
      <c r="E55" s="13">
        <v>1.2</v>
      </c>
      <c r="F55" s="13">
        <v>0.7</v>
      </c>
      <c r="G55" s="13">
        <v>-0.2</v>
      </c>
      <c r="H55" s="13">
        <v>0.8</v>
      </c>
      <c r="I55" s="13">
        <v>0.1</v>
      </c>
      <c r="J55" s="13">
        <v>1</v>
      </c>
      <c r="K55" s="13">
        <v>2.2000000000000002</v>
      </c>
      <c r="L55" s="13">
        <v>1.7</v>
      </c>
      <c r="M55" s="13">
        <v>-0.8</v>
      </c>
      <c r="N55" s="13">
        <v>-1.7</v>
      </c>
      <c r="O55" s="13">
        <v>-1.1000000000000001</v>
      </c>
      <c r="P55" s="13">
        <v>1.2</v>
      </c>
      <c r="Q55" s="13">
        <v>2</v>
      </c>
      <c r="R55" s="13">
        <v>3.1</v>
      </c>
      <c r="S55" s="13">
        <v>2.2999999999999998</v>
      </c>
      <c r="T55" s="13">
        <v>2.1</v>
      </c>
      <c r="U55" s="13">
        <v>3</v>
      </c>
      <c r="V55" s="13">
        <v>3.3</v>
      </c>
      <c r="W55" s="13">
        <v>2.1</v>
      </c>
      <c r="X55" s="13">
        <v>1.6</v>
      </c>
      <c r="Y55" s="13">
        <v>0.6</v>
      </c>
      <c r="Z55" s="13">
        <v>0.9</v>
      </c>
      <c r="AA55" s="13">
        <v>2.8</v>
      </c>
      <c r="AB55" s="13"/>
      <c r="AC55" s="13">
        <v>2.6</v>
      </c>
      <c r="AD55" s="13">
        <v>3.4</v>
      </c>
      <c r="AE55" s="13">
        <v>2.6</v>
      </c>
      <c r="AF55" s="13">
        <v>2.9</v>
      </c>
      <c r="AG55" s="13">
        <v>1.9</v>
      </c>
      <c r="AH55" s="13">
        <v>1.9</v>
      </c>
      <c r="AI55" s="13">
        <v>0.4</v>
      </c>
      <c r="AJ55" s="13">
        <v>-0.9</v>
      </c>
      <c r="AK55" s="13">
        <v>-1.3</v>
      </c>
      <c r="AL55" s="13">
        <v>0.8</v>
      </c>
      <c r="AM55" s="13">
        <v>2.6</v>
      </c>
      <c r="AN55" s="13">
        <v>3.1</v>
      </c>
      <c r="AO55" s="13">
        <v>1.6</v>
      </c>
      <c r="AP55" s="13">
        <v>-1.2</v>
      </c>
      <c r="AQ55" s="13">
        <v>-0.9</v>
      </c>
      <c r="AR55" s="13">
        <v>1.1000000000000001</v>
      </c>
      <c r="AS55" s="13">
        <v>-0.1</v>
      </c>
      <c r="AT55" s="13">
        <v>-1.2</v>
      </c>
      <c r="AU55" s="13">
        <v>0</v>
      </c>
      <c r="AV55" s="13">
        <v>1.1000000000000001</v>
      </c>
      <c r="AW55" s="13">
        <v>1.6</v>
      </c>
      <c r="AX55" s="13">
        <v>2.5</v>
      </c>
      <c r="AY55" s="13">
        <v>2.9</v>
      </c>
      <c r="AZ55" s="13">
        <v>2.2999999999999998</v>
      </c>
      <c r="BA55" s="13">
        <v>-0.8</v>
      </c>
      <c r="BB55" s="13">
        <v>1.8</v>
      </c>
      <c r="BC55" s="13">
        <v>3.9</v>
      </c>
      <c r="BD55" s="13">
        <v>1.6</v>
      </c>
      <c r="BE55" s="13">
        <v>0.4</v>
      </c>
      <c r="BF55" s="13">
        <v>0.3</v>
      </c>
      <c r="BG55" s="13">
        <v>-0.1</v>
      </c>
      <c r="BH55" s="13">
        <v>-0.2</v>
      </c>
      <c r="BI55" s="13">
        <v>-0.3</v>
      </c>
    </row>
    <row r="56" spans="1:61" ht="15" customHeight="1" x14ac:dyDescent="0.35">
      <c r="A56" s="3" t="s">
        <v>22</v>
      </c>
      <c r="B56" s="13">
        <v>2</v>
      </c>
      <c r="C56" s="13">
        <v>0.9</v>
      </c>
      <c r="D56" s="13">
        <v>-1.2</v>
      </c>
      <c r="E56" s="13">
        <v>0.9</v>
      </c>
      <c r="F56" s="13">
        <v>0.5</v>
      </c>
      <c r="G56" s="13">
        <v>-0.2</v>
      </c>
      <c r="H56" s="13">
        <v>0.7</v>
      </c>
      <c r="I56" s="13">
        <v>1.1000000000000001</v>
      </c>
      <c r="J56" s="13">
        <v>1.4</v>
      </c>
      <c r="K56" s="13">
        <v>2.2000000000000002</v>
      </c>
      <c r="L56" s="13">
        <v>1.2</v>
      </c>
      <c r="M56" s="13">
        <v>-1.3</v>
      </c>
      <c r="N56" s="13">
        <v>-2.5</v>
      </c>
      <c r="O56" s="13">
        <v>-1.5</v>
      </c>
      <c r="P56" s="13">
        <v>1</v>
      </c>
      <c r="Q56" s="13">
        <v>2.1</v>
      </c>
      <c r="R56" s="13">
        <v>2.8</v>
      </c>
      <c r="S56" s="13">
        <v>2.2999999999999998</v>
      </c>
      <c r="T56" s="13">
        <v>2.5</v>
      </c>
      <c r="U56" s="13">
        <v>3.6</v>
      </c>
      <c r="V56" s="13">
        <v>4.2</v>
      </c>
      <c r="W56" s="13">
        <v>2.7</v>
      </c>
      <c r="X56" s="13">
        <v>1.8</v>
      </c>
      <c r="Y56" s="13">
        <v>0.1</v>
      </c>
      <c r="Z56" s="13">
        <v>0.7</v>
      </c>
      <c r="AA56" s="13">
        <v>3.5</v>
      </c>
      <c r="AB56" s="13"/>
      <c r="AC56" s="13">
        <v>3</v>
      </c>
      <c r="AD56" s="13">
        <v>3.8</v>
      </c>
      <c r="AE56" s="13">
        <v>3.9</v>
      </c>
      <c r="AF56" s="13">
        <v>3.9</v>
      </c>
      <c r="AG56" s="13">
        <v>2.8</v>
      </c>
      <c r="AH56" s="13">
        <v>2.5</v>
      </c>
      <c r="AI56" s="13">
        <v>0.4</v>
      </c>
      <c r="AJ56" s="13">
        <v>-0.9</v>
      </c>
      <c r="AK56" s="13">
        <v>-1.8</v>
      </c>
      <c r="AL56" s="13">
        <v>0.7</v>
      </c>
      <c r="AM56" s="13">
        <v>2.2999999999999998</v>
      </c>
      <c r="AN56" s="13">
        <v>3.1</v>
      </c>
      <c r="AO56" s="13">
        <v>1.8</v>
      </c>
      <c r="AP56" s="13">
        <v>-1.4</v>
      </c>
      <c r="AQ56" s="13">
        <v>-1.2</v>
      </c>
      <c r="AR56" s="13">
        <v>1</v>
      </c>
      <c r="AS56" s="13">
        <v>-0.5</v>
      </c>
      <c r="AT56" s="13">
        <v>-1.6</v>
      </c>
      <c r="AU56" s="13">
        <v>-0.5</v>
      </c>
      <c r="AV56" s="13">
        <v>1.2</v>
      </c>
      <c r="AW56" s="13">
        <v>1.7</v>
      </c>
      <c r="AX56" s="13">
        <v>2.8</v>
      </c>
      <c r="AY56" s="13">
        <v>3.1</v>
      </c>
      <c r="AZ56" s="13">
        <v>2.2999999999999998</v>
      </c>
      <c r="BA56" s="13">
        <v>-1.2</v>
      </c>
      <c r="BB56" s="13">
        <v>1.8</v>
      </c>
      <c r="BC56" s="13">
        <v>3.6</v>
      </c>
      <c r="BD56" s="13">
        <v>1.5</v>
      </c>
      <c r="BE56" s="13">
        <v>0.7</v>
      </c>
      <c r="BF56" s="13">
        <v>0.4</v>
      </c>
      <c r="BG56" s="13">
        <v>0</v>
      </c>
      <c r="BH56" s="13">
        <v>-0.1</v>
      </c>
      <c r="BI56" s="13">
        <v>-0.2</v>
      </c>
    </row>
    <row r="57" spans="1:61" ht="15" customHeight="1" x14ac:dyDescent="0.35">
      <c r="A57" s="3" t="s">
        <v>23</v>
      </c>
      <c r="B57" s="13">
        <v>-35.1</v>
      </c>
      <c r="C57" s="13">
        <v>1.2</v>
      </c>
      <c r="D57" s="13">
        <v>1.6</v>
      </c>
      <c r="E57" s="13">
        <v>2.5</v>
      </c>
      <c r="F57" s="13">
        <v>1.4</v>
      </c>
      <c r="G57" s="13">
        <v>-0.2</v>
      </c>
      <c r="H57" s="13">
        <v>1.1000000000000001</v>
      </c>
      <c r="I57" s="13">
        <v>-3.5</v>
      </c>
      <c r="J57" s="13">
        <v>-0.3</v>
      </c>
      <c r="K57" s="13">
        <v>2.1</v>
      </c>
      <c r="L57" s="13">
        <v>3.6</v>
      </c>
      <c r="M57" s="13">
        <v>1.4</v>
      </c>
      <c r="N57" s="13">
        <v>1.2</v>
      </c>
      <c r="O57" s="13">
        <v>0.3</v>
      </c>
      <c r="P57" s="13">
        <v>1.9</v>
      </c>
      <c r="Q57" s="13">
        <v>1.8</v>
      </c>
      <c r="R57" s="13">
        <v>4.2</v>
      </c>
      <c r="S57" s="13">
        <v>2.2999999999999998</v>
      </c>
      <c r="T57" s="13">
        <v>0.7</v>
      </c>
      <c r="U57" s="13">
        <v>0.9</v>
      </c>
      <c r="V57" s="13">
        <v>-0.1</v>
      </c>
      <c r="W57" s="13">
        <v>-0.2</v>
      </c>
      <c r="X57" s="13">
        <v>1.1000000000000001</v>
      </c>
      <c r="Y57" s="13">
        <v>2.5</v>
      </c>
      <c r="Z57" s="13">
        <v>1.8</v>
      </c>
      <c r="AA57" s="13">
        <v>0.3</v>
      </c>
      <c r="AB57" s="13"/>
      <c r="AC57" s="13">
        <v>0.9</v>
      </c>
      <c r="AD57" s="13">
        <v>1.8</v>
      </c>
      <c r="AE57" s="13">
        <v>-2.6</v>
      </c>
      <c r="AF57" s="13">
        <v>-1.1000000000000001</v>
      </c>
      <c r="AG57" s="13">
        <v>-2.4</v>
      </c>
      <c r="AH57" s="13">
        <v>-0.7</v>
      </c>
      <c r="AI57" s="13">
        <v>0.5</v>
      </c>
      <c r="AJ57" s="13">
        <v>-1</v>
      </c>
      <c r="AK57" s="13">
        <v>1</v>
      </c>
      <c r="AL57" s="13">
        <v>1.5</v>
      </c>
      <c r="AM57" s="13">
        <v>4.0999999999999996</v>
      </c>
      <c r="AN57" s="13">
        <v>3.1</v>
      </c>
      <c r="AO57" s="13">
        <v>0.6</v>
      </c>
      <c r="AP57" s="13">
        <v>-0.4</v>
      </c>
      <c r="AQ57" s="13">
        <v>0.1</v>
      </c>
      <c r="AR57" s="13">
        <v>1.8</v>
      </c>
      <c r="AS57" s="13">
        <v>1.7</v>
      </c>
      <c r="AT57" s="13">
        <v>0.6</v>
      </c>
      <c r="AU57" s="13">
        <v>2.1</v>
      </c>
      <c r="AV57" s="13">
        <v>0.8</v>
      </c>
      <c r="AW57" s="13">
        <v>1.6</v>
      </c>
      <c r="AX57" s="13">
        <v>1.4</v>
      </c>
      <c r="AY57" s="13">
        <v>1.9</v>
      </c>
      <c r="AZ57" s="13">
        <v>2.2999999999999998</v>
      </c>
      <c r="BA57" s="13">
        <v>1.1000000000000001</v>
      </c>
      <c r="BB57" s="13">
        <v>1.7</v>
      </c>
      <c r="BC57" s="13">
        <v>5.5</v>
      </c>
      <c r="BD57" s="13">
        <v>2</v>
      </c>
      <c r="BE57" s="13">
        <v>-0.9</v>
      </c>
      <c r="BF57" s="13">
        <v>-0.5</v>
      </c>
      <c r="BG57" s="13">
        <v>-0.6</v>
      </c>
      <c r="BH57" s="13">
        <v>-0.5</v>
      </c>
      <c r="BI57" s="13">
        <v>-0.5</v>
      </c>
    </row>
    <row r="58" spans="1:61" ht="15" customHeight="1" x14ac:dyDescent="0.35">
      <c r="A58" s="3" t="s">
        <v>24</v>
      </c>
      <c r="B58" s="13">
        <v>5.4</v>
      </c>
      <c r="C58" s="13">
        <v>8.4</v>
      </c>
      <c r="D58" s="13">
        <v>6.6</v>
      </c>
      <c r="E58" s="13">
        <v>8.6</v>
      </c>
      <c r="F58" s="13">
        <v>5</v>
      </c>
      <c r="G58" s="13">
        <v>3.6</v>
      </c>
      <c r="H58" s="13">
        <v>3.8</v>
      </c>
      <c r="I58" s="13">
        <v>2.2000000000000002</v>
      </c>
      <c r="J58" s="13">
        <v>2.5</v>
      </c>
      <c r="K58" s="13">
        <v>2.9</v>
      </c>
      <c r="L58" s="13">
        <v>3.8</v>
      </c>
      <c r="M58" s="13">
        <v>3.7</v>
      </c>
      <c r="N58" s="13">
        <v>3.1</v>
      </c>
      <c r="O58" s="13">
        <v>1.6</v>
      </c>
      <c r="P58" s="13">
        <v>1.5</v>
      </c>
      <c r="Q58" s="13">
        <v>1.4</v>
      </c>
      <c r="R58" s="13">
        <v>4.7</v>
      </c>
      <c r="S58" s="13">
        <v>1</v>
      </c>
      <c r="T58" s="13">
        <v>1.3</v>
      </c>
      <c r="U58" s="13">
        <v>1.4</v>
      </c>
      <c r="V58" s="13">
        <v>2.6</v>
      </c>
      <c r="W58" s="13">
        <v>1.6</v>
      </c>
      <c r="X58" s="13">
        <v>2.7</v>
      </c>
      <c r="Y58" s="13">
        <v>1.6</v>
      </c>
      <c r="Z58" s="13">
        <v>1.3</v>
      </c>
      <c r="AA58" s="13">
        <v>-0.3</v>
      </c>
      <c r="AB58" s="13"/>
      <c r="AC58" s="13">
        <v>3</v>
      </c>
      <c r="AD58" s="13">
        <v>3.5</v>
      </c>
      <c r="AE58" s="13">
        <v>3.5</v>
      </c>
      <c r="AF58" s="13">
        <v>2.7</v>
      </c>
      <c r="AG58" s="13">
        <v>1.3</v>
      </c>
      <c r="AH58" s="13">
        <v>4.3</v>
      </c>
      <c r="AI58" s="13">
        <v>5.3</v>
      </c>
      <c r="AJ58" s="13">
        <v>4.3</v>
      </c>
      <c r="AK58" s="13">
        <v>0</v>
      </c>
      <c r="AL58" s="13">
        <v>3.4</v>
      </c>
      <c r="AM58" s="13">
        <v>2.9</v>
      </c>
      <c r="AN58" s="13">
        <v>2.9</v>
      </c>
      <c r="AO58" s="13">
        <v>3.6</v>
      </c>
      <c r="AP58" s="13">
        <v>2.7</v>
      </c>
      <c r="AQ58" s="13">
        <v>4</v>
      </c>
      <c r="AR58" s="13">
        <v>1.9</v>
      </c>
      <c r="AS58" s="13">
        <v>1.1000000000000001</v>
      </c>
      <c r="AT58" s="13">
        <v>-0.6</v>
      </c>
      <c r="AU58" s="13">
        <v>-2.1</v>
      </c>
      <c r="AV58" s="13">
        <v>-1.4</v>
      </c>
      <c r="AW58" s="13">
        <v>-0.1</v>
      </c>
      <c r="AX58" s="13">
        <v>2</v>
      </c>
      <c r="AY58" s="13">
        <v>2.6</v>
      </c>
      <c r="AZ58" s="13">
        <v>3.8</v>
      </c>
      <c r="BA58" s="13">
        <v>2.9</v>
      </c>
      <c r="BB58" s="13">
        <v>2.7</v>
      </c>
      <c r="BC58" s="13">
        <v>2.5</v>
      </c>
      <c r="BD58" s="13">
        <v>2</v>
      </c>
      <c r="BE58" s="13">
        <v>2.4</v>
      </c>
      <c r="BF58" s="13">
        <v>1.7</v>
      </c>
      <c r="BG58" s="13">
        <v>1.9</v>
      </c>
      <c r="BH58" s="13">
        <v>2</v>
      </c>
      <c r="BI58" s="13">
        <v>2</v>
      </c>
    </row>
    <row r="59" spans="1:61" ht="15" customHeight="1" x14ac:dyDescent="0.35">
      <c r="A59" s="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row>
    <row r="60" spans="1:61" ht="15" customHeight="1" x14ac:dyDescent="0.35">
      <c r="A60" s="3" t="s">
        <v>419</v>
      </c>
      <c r="B60" s="13">
        <v>-0.2</v>
      </c>
      <c r="C60" s="13">
        <v>-0.3</v>
      </c>
      <c r="D60" s="13">
        <v>-1</v>
      </c>
      <c r="E60" s="13">
        <v>0</v>
      </c>
      <c r="F60" s="13">
        <v>-2.1</v>
      </c>
      <c r="G60" s="13">
        <v>-2.9</v>
      </c>
      <c r="H60" s="13">
        <v>1.2</v>
      </c>
      <c r="I60" s="13">
        <v>-1</v>
      </c>
      <c r="J60" s="13">
        <v>-0.8</v>
      </c>
      <c r="K60" s="13">
        <v>0.9</v>
      </c>
      <c r="L60" s="13">
        <v>1.6</v>
      </c>
      <c r="M60" s="13">
        <v>-0.2</v>
      </c>
      <c r="N60" s="13">
        <v>-2</v>
      </c>
      <c r="O60" s="13">
        <v>-2.2000000000000002</v>
      </c>
      <c r="P60" s="13">
        <v>0.4</v>
      </c>
      <c r="Q60" s="13">
        <v>0.5</v>
      </c>
      <c r="R60" s="13">
        <v>1.7</v>
      </c>
      <c r="S60" s="13">
        <v>1</v>
      </c>
      <c r="T60" s="13">
        <v>1.6</v>
      </c>
      <c r="U60" s="13">
        <v>2.1</v>
      </c>
      <c r="V60" s="13">
        <v>2.6</v>
      </c>
      <c r="W60" s="13">
        <v>1.3</v>
      </c>
      <c r="X60" s="13">
        <v>2.5</v>
      </c>
      <c r="Y60" s="13">
        <v>-0.2</v>
      </c>
      <c r="Z60" s="13">
        <v>1</v>
      </c>
      <c r="AA60" s="13">
        <v>2.4</v>
      </c>
      <c r="AB60" s="13"/>
      <c r="AC60" s="13">
        <v>3.1</v>
      </c>
      <c r="AD60" s="13">
        <v>2.1</v>
      </c>
      <c r="AE60" s="13">
        <v>2.2000000000000002</v>
      </c>
      <c r="AF60" s="13">
        <v>2.8</v>
      </c>
      <c r="AG60" s="13">
        <v>0.9</v>
      </c>
      <c r="AH60" s="13">
        <v>1.3</v>
      </c>
      <c r="AI60" s="13">
        <v>-0.5</v>
      </c>
      <c r="AJ60" s="13">
        <v>-1.1000000000000001</v>
      </c>
      <c r="AK60" s="13">
        <v>0.3</v>
      </c>
      <c r="AL60" s="13">
        <v>-0.3</v>
      </c>
      <c r="AM60" s="13">
        <v>1.9</v>
      </c>
      <c r="AN60" s="13">
        <v>2.9</v>
      </c>
      <c r="AO60" s="13">
        <v>1.6</v>
      </c>
      <c r="AP60" s="13">
        <v>-1.4</v>
      </c>
      <c r="AQ60" s="13">
        <v>-0.7</v>
      </c>
      <c r="AR60" s="13">
        <v>0.9</v>
      </c>
      <c r="AS60" s="13">
        <v>-0.9</v>
      </c>
      <c r="AT60" s="13">
        <v>-0.9</v>
      </c>
      <c r="AU60" s="13">
        <v>0.7</v>
      </c>
      <c r="AV60" s="13">
        <v>1</v>
      </c>
      <c r="AW60" s="13">
        <v>2.2999999999999998</v>
      </c>
      <c r="AX60" s="13">
        <v>2.2999999999999998</v>
      </c>
      <c r="AY60" s="13">
        <v>2.7</v>
      </c>
      <c r="AZ60" s="13">
        <v>2.6</v>
      </c>
      <c r="BA60" s="13">
        <v>-4</v>
      </c>
      <c r="BB60" s="13">
        <v>3.3</v>
      </c>
      <c r="BC60" s="13">
        <v>3.9</v>
      </c>
      <c r="BD60" s="13">
        <v>0.5</v>
      </c>
      <c r="BE60" s="13">
        <v>0.6</v>
      </c>
      <c r="BF60" s="13">
        <v>0.6</v>
      </c>
      <c r="BG60" s="13">
        <v>0.3</v>
      </c>
      <c r="BH60" s="13">
        <v>0.2</v>
      </c>
      <c r="BI60" s="13">
        <v>0.1</v>
      </c>
    </row>
    <row r="61" spans="1:61" ht="15" customHeight="1" x14ac:dyDescent="0.35">
      <c r="A61" s="3" t="s">
        <v>411</v>
      </c>
      <c r="B61" s="13">
        <v>-0.1</v>
      </c>
      <c r="C61" s="13">
        <v>-0.5</v>
      </c>
      <c r="D61" s="13">
        <v>-1.4</v>
      </c>
      <c r="E61" s="13">
        <v>-0.6</v>
      </c>
      <c r="F61" s="13">
        <v>-2.7</v>
      </c>
      <c r="G61" s="13">
        <v>-3.5</v>
      </c>
      <c r="H61" s="13">
        <v>2.1</v>
      </c>
      <c r="I61" s="13">
        <v>0</v>
      </c>
      <c r="J61" s="13">
        <v>-0.9</v>
      </c>
      <c r="K61" s="13">
        <v>0.8</v>
      </c>
      <c r="L61" s="13">
        <v>1.5</v>
      </c>
      <c r="M61" s="13">
        <v>-0.1</v>
      </c>
      <c r="N61" s="13">
        <v>-2.4</v>
      </c>
      <c r="O61" s="13">
        <v>-2.6</v>
      </c>
      <c r="P61" s="13">
        <v>0.1</v>
      </c>
      <c r="Q61" s="13">
        <v>0.3</v>
      </c>
      <c r="R61" s="13">
        <v>1.9</v>
      </c>
      <c r="S61" s="13">
        <v>1.4</v>
      </c>
      <c r="T61" s="13">
        <v>2.2999999999999998</v>
      </c>
      <c r="U61" s="13">
        <v>2.5</v>
      </c>
      <c r="V61" s="13">
        <v>3.2</v>
      </c>
      <c r="W61" s="13">
        <v>1</v>
      </c>
      <c r="X61" s="13">
        <v>2.2999999999999998</v>
      </c>
      <c r="Y61" s="13">
        <v>-1.2</v>
      </c>
      <c r="Z61" s="13">
        <v>0.3</v>
      </c>
      <c r="AA61" s="13">
        <v>2.1</v>
      </c>
      <c r="AB61" s="13"/>
      <c r="AC61" s="13">
        <v>2.9</v>
      </c>
      <c r="AD61" s="13">
        <v>2.5</v>
      </c>
      <c r="AE61" s="13">
        <v>3.2</v>
      </c>
      <c r="AF61" s="13">
        <v>3.4</v>
      </c>
      <c r="AG61" s="13">
        <v>1.4</v>
      </c>
      <c r="AH61" s="13">
        <v>2.1</v>
      </c>
      <c r="AI61" s="13">
        <v>-0.2</v>
      </c>
      <c r="AJ61" s="13">
        <v>-0.9</v>
      </c>
      <c r="AK61" s="13">
        <v>-0.3</v>
      </c>
      <c r="AL61" s="13">
        <v>-0.9</v>
      </c>
      <c r="AM61" s="13">
        <v>1.3</v>
      </c>
      <c r="AN61" s="13">
        <v>2.6</v>
      </c>
      <c r="AO61" s="13">
        <v>2</v>
      </c>
      <c r="AP61" s="13">
        <v>-1.6</v>
      </c>
      <c r="AQ61" s="13">
        <v>-1.1000000000000001</v>
      </c>
      <c r="AR61" s="13">
        <v>0.7</v>
      </c>
      <c r="AS61" s="13">
        <v>-1.3</v>
      </c>
      <c r="AT61" s="13">
        <v>-1.2</v>
      </c>
      <c r="AU61" s="13">
        <v>0.1</v>
      </c>
      <c r="AV61" s="13">
        <v>0.5</v>
      </c>
      <c r="AW61" s="13">
        <v>2.2000000000000002</v>
      </c>
      <c r="AX61" s="13">
        <v>2.4</v>
      </c>
      <c r="AY61" s="13">
        <v>2.9</v>
      </c>
      <c r="AZ61" s="13">
        <v>2.6</v>
      </c>
      <c r="BA61" s="13">
        <v>-3.6</v>
      </c>
      <c r="BB61" s="13">
        <v>4.2</v>
      </c>
      <c r="BC61" s="13">
        <v>3.4</v>
      </c>
      <c r="BD61" s="13">
        <v>0.2</v>
      </c>
      <c r="BE61" s="13">
        <v>0.6</v>
      </c>
      <c r="BF61" s="13">
        <v>0.6</v>
      </c>
      <c r="BG61" s="13">
        <v>0.3</v>
      </c>
      <c r="BH61" s="13">
        <v>0.2</v>
      </c>
      <c r="BI61" s="13">
        <v>0.1</v>
      </c>
    </row>
    <row r="62" spans="1:61" ht="15" customHeight="1" x14ac:dyDescent="0.35">
      <c r="A62" s="3" t="s">
        <v>20</v>
      </c>
      <c r="B62" s="13">
        <v>-0.4</v>
      </c>
      <c r="C62" s="13">
        <v>0.3</v>
      </c>
      <c r="D62" s="13">
        <v>0.8</v>
      </c>
      <c r="E62" s="13">
        <v>2.2000000000000002</v>
      </c>
      <c r="F62" s="13">
        <v>0.6</v>
      </c>
      <c r="G62" s="13">
        <v>-0.9</v>
      </c>
      <c r="H62" s="13">
        <v>-2.2000000000000002</v>
      </c>
      <c r="I62" s="13">
        <v>-4.5999999999999996</v>
      </c>
      <c r="J62" s="13">
        <v>-0.4</v>
      </c>
      <c r="K62" s="13">
        <v>1.4</v>
      </c>
      <c r="L62" s="13">
        <v>1.8</v>
      </c>
      <c r="M62" s="13">
        <v>-0.4</v>
      </c>
      <c r="N62" s="13">
        <v>-0.1</v>
      </c>
      <c r="O62" s="13">
        <v>-0.7</v>
      </c>
      <c r="P62" s="13">
        <v>1.3</v>
      </c>
      <c r="Q62" s="13">
        <v>1.2</v>
      </c>
      <c r="R62" s="13">
        <v>0.9</v>
      </c>
      <c r="S62" s="13">
        <v>-0.6</v>
      </c>
      <c r="T62" s="13">
        <v>-0.9</v>
      </c>
      <c r="U62" s="13">
        <v>0.7</v>
      </c>
      <c r="V62" s="13">
        <v>0.4</v>
      </c>
      <c r="W62" s="13">
        <v>2.5</v>
      </c>
      <c r="X62" s="13">
        <v>3</v>
      </c>
      <c r="Y62" s="13">
        <v>4.0999999999999996</v>
      </c>
      <c r="Z62" s="13">
        <v>3.7</v>
      </c>
      <c r="AA62" s="13">
        <v>3.5</v>
      </c>
      <c r="AB62" s="13"/>
      <c r="AC62" s="13">
        <v>3.8</v>
      </c>
      <c r="AD62" s="13">
        <v>0.4</v>
      </c>
      <c r="AE62" s="13">
        <v>-1.9</v>
      </c>
      <c r="AF62" s="13">
        <v>0.3</v>
      </c>
      <c r="AG62" s="13">
        <v>-1.1000000000000001</v>
      </c>
      <c r="AH62" s="13">
        <v>-2.2999999999999998</v>
      </c>
      <c r="AI62" s="13">
        <v>-2.1</v>
      </c>
      <c r="AJ62" s="13">
        <v>-2.2999999999999998</v>
      </c>
      <c r="AK62" s="13">
        <v>2.7</v>
      </c>
      <c r="AL62" s="13">
        <v>2.2000000000000002</v>
      </c>
      <c r="AM62" s="13">
        <v>4.8</v>
      </c>
      <c r="AN62" s="13">
        <v>3.9</v>
      </c>
      <c r="AO62" s="13">
        <v>-0.1</v>
      </c>
      <c r="AP62" s="13">
        <v>-0.7</v>
      </c>
      <c r="AQ62" s="13">
        <v>0.8</v>
      </c>
      <c r="AR62" s="13">
        <v>1.6</v>
      </c>
      <c r="AS62" s="13">
        <v>0.9</v>
      </c>
      <c r="AT62" s="13">
        <v>0.4</v>
      </c>
      <c r="AU62" s="13">
        <v>2.8</v>
      </c>
      <c r="AV62" s="13">
        <v>2.8</v>
      </c>
      <c r="AW62" s="13">
        <v>2.7</v>
      </c>
      <c r="AX62" s="13">
        <v>2</v>
      </c>
      <c r="AY62" s="13">
        <v>2</v>
      </c>
      <c r="AZ62" s="13">
        <v>2.9</v>
      </c>
      <c r="BA62" s="13">
        <v>-5.6</v>
      </c>
      <c r="BB62" s="13">
        <v>-0.1</v>
      </c>
      <c r="BC62" s="13">
        <v>6.1</v>
      </c>
      <c r="BD62" s="13">
        <v>1.7</v>
      </c>
      <c r="BE62" s="13">
        <v>0.3</v>
      </c>
      <c r="BF62" s="13">
        <v>0.6</v>
      </c>
      <c r="BG62" s="13">
        <v>0.3</v>
      </c>
      <c r="BH62" s="13">
        <v>0.2</v>
      </c>
      <c r="BI62" s="13">
        <v>0.1</v>
      </c>
    </row>
    <row r="63" spans="1:61" ht="15" customHeight="1" x14ac:dyDescent="0.35">
      <c r="A63" s="3" t="s">
        <v>412</v>
      </c>
      <c r="B63" s="13">
        <v>-0.4</v>
      </c>
      <c r="C63" s="13">
        <v>1.1000000000000001</v>
      </c>
      <c r="D63" s="13">
        <v>2.1</v>
      </c>
      <c r="E63" s="13">
        <v>0.3</v>
      </c>
      <c r="F63" s="13">
        <v>-1.3</v>
      </c>
      <c r="G63" s="13">
        <v>-1.3</v>
      </c>
      <c r="H63" s="13">
        <v>5</v>
      </c>
      <c r="I63" s="13">
        <v>1.7</v>
      </c>
      <c r="J63" s="13">
        <v>0.1</v>
      </c>
      <c r="K63" s="13">
        <v>2.7</v>
      </c>
      <c r="L63" s="13">
        <v>1.1000000000000001</v>
      </c>
      <c r="M63" s="13">
        <v>3</v>
      </c>
      <c r="N63" s="13">
        <v>0.8</v>
      </c>
      <c r="O63" s="13">
        <v>-1.3</v>
      </c>
      <c r="P63" s="13">
        <v>-1.1000000000000001</v>
      </c>
      <c r="Q63" s="13">
        <v>0.2</v>
      </c>
      <c r="R63" s="13">
        <v>-0.4</v>
      </c>
      <c r="S63" s="13">
        <v>0.9</v>
      </c>
      <c r="T63" s="13">
        <v>-0.2</v>
      </c>
      <c r="U63" s="13">
        <v>0</v>
      </c>
      <c r="V63" s="13">
        <v>0</v>
      </c>
      <c r="W63" s="13">
        <v>-1.3</v>
      </c>
      <c r="X63" s="13">
        <v>0.8</v>
      </c>
      <c r="Y63" s="13">
        <v>-2.1</v>
      </c>
      <c r="Z63" s="13">
        <v>-0.8</v>
      </c>
      <c r="AA63" s="13">
        <v>-2.1</v>
      </c>
      <c r="AB63" s="13"/>
      <c r="AC63" s="13">
        <v>-0.7</v>
      </c>
      <c r="AD63" s="13">
        <v>0.2</v>
      </c>
      <c r="AE63" s="13">
        <v>0.3</v>
      </c>
      <c r="AF63" s="13">
        <v>1.2</v>
      </c>
      <c r="AG63" s="13">
        <v>0.4</v>
      </c>
      <c r="AH63" s="13">
        <v>2.8</v>
      </c>
      <c r="AI63" s="13">
        <v>3.4</v>
      </c>
      <c r="AJ63" s="13">
        <v>3.4</v>
      </c>
      <c r="AK63" s="13">
        <v>-1.8</v>
      </c>
      <c r="AL63" s="13">
        <v>-1.2</v>
      </c>
      <c r="AM63" s="13">
        <v>-1.6</v>
      </c>
      <c r="AN63" s="13">
        <v>1.2</v>
      </c>
      <c r="AO63" s="13">
        <v>2.6</v>
      </c>
      <c r="AP63" s="13">
        <v>2.2000000000000002</v>
      </c>
      <c r="AQ63" s="13">
        <v>0.7</v>
      </c>
      <c r="AR63" s="13">
        <v>-1.9</v>
      </c>
      <c r="AS63" s="13">
        <v>-1.4</v>
      </c>
      <c r="AT63" s="13">
        <v>-0.4</v>
      </c>
      <c r="AU63" s="13">
        <v>0.1</v>
      </c>
      <c r="AV63" s="13">
        <v>-0.9</v>
      </c>
      <c r="AW63" s="13">
        <v>1.2</v>
      </c>
      <c r="AX63" s="13">
        <v>0.9</v>
      </c>
      <c r="AY63" s="13">
        <v>2.1</v>
      </c>
      <c r="AZ63" s="13">
        <v>2.8</v>
      </c>
      <c r="BA63" s="13">
        <v>1.5</v>
      </c>
      <c r="BB63" s="13">
        <v>4.4000000000000004</v>
      </c>
      <c r="BC63" s="13">
        <v>2.5</v>
      </c>
      <c r="BD63" s="13">
        <v>1.2</v>
      </c>
      <c r="BE63" s="13">
        <v>1.8</v>
      </c>
      <c r="BF63" s="13">
        <v>-0.5</v>
      </c>
      <c r="BG63" s="13">
        <v>0.7</v>
      </c>
      <c r="BH63" s="13">
        <v>0.8</v>
      </c>
      <c r="BI63" s="13">
        <v>-0.1</v>
      </c>
    </row>
    <row r="64" spans="1:61" ht="15" customHeight="1" x14ac:dyDescent="0.35">
      <c r="A64" s="3" t="s">
        <v>21</v>
      </c>
      <c r="B64" s="13">
        <v>-0.1</v>
      </c>
      <c r="C64" s="13">
        <v>-0.5</v>
      </c>
      <c r="D64" s="13">
        <v>-1.4</v>
      </c>
      <c r="E64" s="13">
        <v>-0.1</v>
      </c>
      <c r="F64" s="13">
        <v>-2.2000000000000002</v>
      </c>
      <c r="G64" s="13">
        <v>-3.2</v>
      </c>
      <c r="H64" s="13">
        <v>0.6</v>
      </c>
      <c r="I64" s="13">
        <v>-1.4</v>
      </c>
      <c r="J64" s="13">
        <v>-0.9</v>
      </c>
      <c r="K64" s="13">
        <v>0.6</v>
      </c>
      <c r="L64" s="13">
        <v>1.6</v>
      </c>
      <c r="M64" s="13">
        <v>-0.7</v>
      </c>
      <c r="N64" s="13">
        <v>-2.4</v>
      </c>
      <c r="O64" s="13">
        <v>-2.2999999999999998</v>
      </c>
      <c r="P64" s="13">
        <v>0.6</v>
      </c>
      <c r="Q64" s="13">
        <v>0.5</v>
      </c>
      <c r="R64" s="13">
        <v>2.1</v>
      </c>
      <c r="S64" s="13">
        <v>1</v>
      </c>
      <c r="T64" s="13">
        <v>2</v>
      </c>
      <c r="U64" s="13">
        <v>2.5</v>
      </c>
      <c r="V64" s="13">
        <v>3.1</v>
      </c>
      <c r="W64" s="13">
        <v>1.7</v>
      </c>
      <c r="X64" s="13">
        <v>2.7</v>
      </c>
      <c r="Y64" s="13">
        <v>0.1</v>
      </c>
      <c r="Z64" s="13">
        <v>1.3</v>
      </c>
      <c r="AA64" s="13">
        <v>3</v>
      </c>
      <c r="AB64" s="13"/>
      <c r="AC64" s="13">
        <v>3.6</v>
      </c>
      <c r="AD64" s="13">
        <v>2.2999999999999998</v>
      </c>
      <c r="AE64" s="13">
        <v>2.4</v>
      </c>
      <c r="AF64" s="13">
        <v>3</v>
      </c>
      <c r="AG64" s="13">
        <v>1</v>
      </c>
      <c r="AH64" s="13">
        <v>1.1000000000000001</v>
      </c>
      <c r="AI64" s="13">
        <v>-1</v>
      </c>
      <c r="AJ64" s="13">
        <v>-1.7</v>
      </c>
      <c r="AK64" s="13">
        <v>0.5</v>
      </c>
      <c r="AL64" s="13">
        <v>-0.2</v>
      </c>
      <c r="AM64" s="13">
        <v>2.4</v>
      </c>
      <c r="AN64" s="13">
        <v>3.1</v>
      </c>
      <c r="AO64" s="13">
        <v>1.5</v>
      </c>
      <c r="AP64" s="13">
        <v>-1.9</v>
      </c>
      <c r="AQ64" s="13">
        <v>-0.9</v>
      </c>
      <c r="AR64" s="13">
        <v>1.3</v>
      </c>
      <c r="AS64" s="13">
        <v>-0.8</v>
      </c>
      <c r="AT64" s="13">
        <v>-0.9</v>
      </c>
      <c r="AU64" s="13">
        <v>0.7</v>
      </c>
      <c r="AV64" s="13">
        <v>1.2</v>
      </c>
      <c r="AW64" s="13">
        <v>2.5</v>
      </c>
      <c r="AX64" s="13">
        <v>2.5</v>
      </c>
      <c r="AY64" s="13">
        <v>2.8</v>
      </c>
      <c r="AZ64" s="13">
        <v>2.6</v>
      </c>
      <c r="BA64" s="13">
        <v>-4.7</v>
      </c>
      <c r="BB64" s="13">
        <v>3.2</v>
      </c>
      <c r="BC64" s="13">
        <v>4.0999999999999996</v>
      </c>
      <c r="BD64" s="13">
        <v>0.5</v>
      </c>
      <c r="BE64" s="13">
        <v>0.4</v>
      </c>
      <c r="BF64" s="13">
        <v>0.7</v>
      </c>
      <c r="BG64" s="13">
        <v>0.2</v>
      </c>
      <c r="BH64" s="13">
        <v>0.2</v>
      </c>
      <c r="BI64" s="13">
        <v>0.2</v>
      </c>
    </row>
    <row r="65" spans="1:61" ht="15" customHeight="1" x14ac:dyDescent="0.35">
      <c r="A65" s="3" t="s">
        <v>22</v>
      </c>
      <c r="B65" s="13">
        <v>0</v>
      </c>
      <c r="C65" s="13">
        <v>-0.7</v>
      </c>
      <c r="D65" s="13">
        <v>-2</v>
      </c>
      <c r="E65" s="13">
        <v>-0.7</v>
      </c>
      <c r="F65" s="13">
        <v>-3</v>
      </c>
      <c r="G65" s="13">
        <v>-3.9</v>
      </c>
      <c r="H65" s="13">
        <v>1.5</v>
      </c>
      <c r="I65" s="13">
        <v>-0.4</v>
      </c>
      <c r="J65" s="13">
        <v>-1.1000000000000001</v>
      </c>
      <c r="K65" s="13">
        <v>0.4</v>
      </c>
      <c r="L65" s="13">
        <v>1.6</v>
      </c>
      <c r="M65" s="13">
        <v>-0.8</v>
      </c>
      <c r="N65" s="13">
        <v>-3.1</v>
      </c>
      <c r="O65" s="13">
        <v>-2.8</v>
      </c>
      <c r="P65" s="13">
        <v>0.4</v>
      </c>
      <c r="Q65" s="13">
        <v>0.3</v>
      </c>
      <c r="R65" s="13">
        <v>2.4</v>
      </c>
      <c r="S65" s="13">
        <v>1.5</v>
      </c>
      <c r="T65" s="13">
        <v>2.8</v>
      </c>
      <c r="U65" s="13">
        <v>3</v>
      </c>
      <c r="V65" s="13">
        <v>3.8</v>
      </c>
      <c r="W65" s="13">
        <v>1.5</v>
      </c>
      <c r="X65" s="13">
        <v>2.6</v>
      </c>
      <c r="Y65" s="13">
        <v>-1.1000000000000001</v>
      </c>
      <c r="Z65" s="13">
        <v>0.6</v>
      </c>
      <c r="AA65" s="13">
        <v>2.9</v>
      </c>
      <c r="AB65" s="13"/>
      <c r="AC65" s="13">
        <v>3.6</v>
      </c>
      <c r="AD65" s="13">
        <v>2.9</v>
      </c>
      <c r="AE65" s="13">
        <v>3.7</v>
      </c>
      <c r="AF65" s="13">
        <v>3.7</v>
      </c>
      <c r="AG65" s="13">
        <v>1.6</v>
      </c>
      <c r="AH65" s="13">
        <v>2</v>
      </c>
      <c r="AI65" s="13">
        <v>-0.7</v>
      </c>
      <c r="AJ65" s="13">
        <v>-1.5</v>
      </c>
      <c r="AK65" s="13">
        <v>0</v>
      </c>
      <c r="AL65" s="13">
        <v>-0.8</v>
      </c>
      <c r="AM65" s="13">
        <v>1.7</v>
      </c>
      <c r="AN65" s="13">
        <v>2.9</v>
      </c>
      <c r="AO65" s="13">
        <v>1.9</v>
      </c>
      <c r="AP65" s="13">
        <v>-2.1</v>
      </c>
      <c r="AQ65" s="13">
        <v>-1.4</v>
      </c>
      <c r="AR65" s="13">
        <v>1.2</v>
      </c>
      <c r="AS65" s="13">
        <v>-1.2</v>
      </c>
      <c r="AT65" s="13">
        <v>-1.3</v>
      </c>
      <c r="AU65" s="13">
        <v>0.2</v>
      </c>
      <c r="AV65" s="13">
        <v>0.8</v>
      </c>
      <c r="AW65" s="13">
        <v>2.5</v>
      </c>
      <c r="AX65" s="13">
        <v>2.8</v>
      </c>
      <c r="AY65" s="13">
        <v>3</v>
      </c>
      <c r="AZ65" s="13">
        <v>2.6</v>
      </c>
      <c r="BA65" s="13">
        <v>-4.4000000000000004</v>
      </c>
      <c r="BB65" s="13">
        <v>4.0999999999999996</v>
      </c>
      <c r="BC65" s="13">
        <v>3.6</v>
      </c>
      <c r="BD65" s="13">
        <v>0.1</v>
      </c>
      <c r="BE65" s="13">
        <v>0.5</v>
      </c>
      <c r="BF65" s="13">
        <v>0.8</v>
      </c>
      <c r="BG65" s="13">
        <v>0.2</v>
      </c>
      <c r="BH65" s="13">
        <v>0.1</v>
      </c>
      <c r="BI65" s="13">
        <v>0.2</v>
      </c>
    </row>
    <row r="66" spans="1:61" ht="15" customHeight="1" x14ac:dyDescent="0.35">
      <c r="A66" s="3" t="s">
        <v>23</v>
      </c>
      <c r="B66" s="13">
        <v>-0.4</v>
      </c>
      <c r="C66" s="13">
        <v>0.2</v>
      </c>
      <c r="D66" s="13">
        <v>0.7</v>
      </c>
      <c r="E66" s="13">
        <v>2.2000000000000002</v>
      </c>
      <c r="F66" s="13">
        <v>0.6</v>
      </c>
      <c r="G66" s="13">
        <v>-1</v>
      </c>
      <c r="H66" s="13">
        <v>-2.2999999999999998</v>
      </c>
      <c r="I66" s="13">
        <v>-4.5999999999999996</v>
      </c>
      <c r="J66" s="13">
        <v>-0.3</v>
      </c>
      <c r="K66" s="13">
        <v>1.3</v>
      </c>
      <c r="L66" s="13">
        <v>1.7</v>
      </c>
      <c r="M66" s="13">
        <v>-0.4</v>
      </c>
      <c r="N66" s="13">
        <v>-0.1</v>
      </c>
      <c r="O66" s="13">
        <v>-0.7</v>
      </c>
      <c r="P66" s="13">
        <v>1.5</v>
      </c>
      <c r="Q66" s="13">
        <v>1.3</v>
      </c>
      <c r="R66" s="13">
        <v>0.9</v>
      </c>
      <c r="S66" s="13">
        <v>-0.7</v>
      </c>
      <c r="T66" s="13">
        <v>-0.8</v>
      </c>
      <c r="U66" s="13">
        <v>0.7</v>
      </c>
      <c r="V66" s="13">
        <v>0.5</v>
      </c>
      <c r="W66" s="13">
        <v>2.5</v>
      </c>
      <c r="X66" s="13">
        <v>3</v>
      </c>
      <c r="Y66" s="13">
        <v>4.2</v>
      </c>
      <c r="Z66" s="13">
        <v>3.7</v>
      </c>
      <c r="AA66" s="13">
        <v>3.3</v>
      </c>
      <c r="AB66" s="13"/>
      <c r="AC66" s="13">
        <v>3.8</v>
      </c>
      <c r="AD66" s="13">
        <v>0.3</v>
      </c>
      <c r="AE66" s="13">
        <v>-2</v>
      </c>
      <c r="AF66" s="13">
        <v>0.4</v>
      </c>
      <c r="AG66" s="13">
        <v>-1.1000000000000001</v>
      </c>
      <c r="AH66" s="13">
        <v>-2.4</v>
      </c>
      <c r="AI66" s="13">
        <v>-2</v>
      </c>
      <c r="AJ66" s="13">
        <v>-2.5</v>
      </c>
      <c r="AK66" s="13">
        <v>2.5</v>
      </c>
      <c r="AL66" s="13">
        <v>1.9</v>
      </c>
      <c r="AM66" s="13">
        <v>5.0999999999999996</v>
      </c>
      <c r="AN66" s="13">
        <v>3.8</v>
      </c>
      <c r="AO66" s="13">
        <v>-0.3</v>
      </c>
      <c r="AP66" s="13">
        <v>-1</v>
      </c>
      <c r="AQ66" s="13">
        <v>0.9</v>
      </c>
      <c r="AR66" s="13">
        <v>1.4</v>
      </c>
      <c r="AS66" s="13">
        <v>0.7</v>
      </c>
      <c r="AT66" s="13">
        <v>0.2</v>
      </c>
      <c r="AU66" s="13">
        <v>2.8</v>
      </c>
      <c r="AV66" s="13">
        <v>2.6</v>
      </c>
      <c r="AW66" s="13">
        <v>2.6</v>
      </c>
      <c r="AX66" s="13">
        <v>1.8</v>
      </c>
      <c r="AY66" s="13">
        <v>1.9</v>
      </c>
      <c r="AZ66" s="13">
        <v>2.9</v>
      </c>
      <c r="BA66" s="13">
        <v>-5.7</v>
      </c>
      <c r="BB66" s="13">
        <v>-0.1</v>
      </c>
      <c r="BC66" s="13">
        <v>5.9</v>
      </c>
      <c r="BD66" s="13">
        <v>1.7</v>
      </c>
      <c r="BE66" s="13">
        <v>0.2</v>
      </c>
      <c r="BF66" s="13">
        <v>0.7</v>
      </c>
      <c r="BG66" s="13">
        <v>0.2</v>
      </c>
      <c r="BH66" s="13">
        <v>0.2</v>
      </c>
      <c r="BI66" s="13">
        <v>0.1</v>
      </c>
    </row>
    <row r="67" spans="1:61" ht="15" customHeight="1" x14ac:dyDescent="0.35">
      <c r="A67" s="3" t="s">
        <v>24</v>
      </c>
      <c r="B67" s="13">
        <v>4.2</v>
      </c>
      <c r="C67" s="13">
        <v>6.7</v>
      </c>
      <c r="D67" s="13">
        <v>6.9</v>
      </c>
      <c r="E67" s="13">
        <v>9.6999999999999993</v>
      </c>
      <c r="F67" s="13">
        <v>3.2</v>
      </c>
      <c r="G67" s="13">
        <v>-1.3</v>
      </c>
      <c r="H67" s="13">
        <v>3.9</v>
      </c>
      <c r="I67" s="13">
        <v>0.7</v>
      </c>
      <c r="J67" s="13">
        <v>0.5</v>
      </c>
      <c r="K67" s="13">
        <v>1.2</v>
      </c>
      <c r="L67" s="13">
        <v>2.8</v>
      </c>
      <c r="M67" s="13">
        <v>3.1</v>
      </c>
      <c r="N67" s="13">
        <v>2</v>
      </c>
      <c r="O67" s="13">
        <v>-1.6</v>
      </c>
      <c r="P67" s="13">
        <v>-0.1</v>
      </c>
      <c r="Q67" s="13">
        <v>-0.3</v>
      </c>
      <c r="R67" s="13">
        <v>1.8</v>
      </c>
      <c r="S67" s="13">
        <v>0.2</v>
      </c>
      <c r="T67" s="13">
        <v>-0.4</v>
      </c>
      <c r="U67" s="13">
        <v>1.1000000000000001</v>
      </c>
      <c r="V67" s="13">
        <v>1.3</v>
      </c>
      <c r="W67" s="13">
        <v>0.8</v>
      </c>
      <c r="X67" s="13">
        <v>3.8</v>
      </c>
      <c r="Y67" s="13">
        <v>0.9</v>
      </c>
      <c r="Z67" s="13">
        <v>0.3</v>
      </c>
      <c r="AA67" s="13">
        <v>1.6</v>
      </c>
      <c r="AB67" s="13"/>
      <c r="AC67" s="13">
        <v>2.9</v>
      </c>
      <c r="AD67" s="13">
        <v>3.6</v>
      </c>
      <c r="AE67" s="13">
        <v>2.4</v>
      </c>
      <c r="AF67" s="13">
        <v>2.4</v>
      </c>
      <c r="AG67" s="13">
        <v>0.4</v>
      </c>
      <c r="AH67" s="13">
        <v>4.5</v>
      </c>
      <c r="AI67" s="13">
        <v>5.8</v>
      </c>
      <c r="AJ67" s="13">
        <v>4.4000000000000004</v>
      </c>
      <c r="AK67" s="13">
        <v>1.6</v>
      </c>
      <c r="AL67" s="13">
        <v>2.1</v>
      </c>
      <c r="AM67" s="13">
        <v>2.9</v>
      </c>
      <c r="AN67" s="13">
        <v>2.7</v>
      </c>
      <c r="AO67" s="13">
        <v>3.5</v>
      </c>
      <c r="AP67" s="13">
        <v>2.8</v>
      </c>
      <c r="AQ67" s="13">
        <v>1.9</v>
      </c>
      <c r="AR67" s="13">
        <v>2.5</v>
      </c>
      <c r="AS67" s="13">
        <v>1.4</v>
      </c>
      <c r="AT67" s="13">
        <v>-0.3</v>
      </c>
      <c r="AU67" s="13">
        <v>-1</v>
      </c>
      <c r="AV67" s="13">
        <v>-1.2</v>
      </c>
      <c r="AW67" s="13">
        <v>0.8</v>
      </c>
      <c r="AX67" s="13">
        <v>2.2000000000000002</v>
      </c>
      <c r="AY67" s="13">
        <v>2.9</v>
      </c>
      <c r="AZ67" s="13">
        <v>4.4000000000000004</v>
      </c>
      <c r="BA67" s="13">
        <v>0.5</v>
      </c>
      <c r="BB67" s="13">
        <v>3.3</v>
      </c>
      <c r="BC67" s="13">
        <v>1.8</v>
      </c>
      <c r="BD67" s="13">
        <v>1.2</v>
      </c>
      <c r="BE67" s="13">
        <v>2.8</v>
      </c>
      <c r="BF67" s="13">
        <v>1.3</v>
      </c>
      <c r="BG67" s="13">
        <v>1.8</v>
      </c>
      <c r="BH67" s="13">
        <v>1.9</v>
      </c>
      <c r="BI67" s="13">
        <v>2.1</v>
      </c>
    </row>
    <row r="68" spans="1:61" ht="15" customHeight="1" x14ac:dyDescent="0.35">
      <c r="A68" s="21"/>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row>
    <row r="69" spans="1:61" x14ac:dyDescent="0.25">
      <c r="A69" s="8" t="s">
        <v>420</v>
      </c>
    </row>
    <row r="70" spans="1:61" x14ac:dyDescent="0.25">
      <c r="A70" s="8" t="s">
        <v>421</v>
      </c>
    </row>
    <row r="71" spans="1:61" x14ac:dyDescent="0.25">
      <c r="A71" s="8" t="s">
        <v>422</v>
      </c>
    </row>
    <row r="72" spans="1:61" x14ac:dyDescent="0.25">
      <c r="A72" s="8" t="s">
        <v>423</v>
      </c>
    </row>
    <row r="73" spans="1:61" x14ac:dyDescent="0.25">
      <c r="A73" s="8" t="s">
        <v>424</v>
      </c>
    </row>
  </sheetData>
  <hyperlinks>
    <hyperlink ref="A1" location="inhoudsopgave!A1" display="naar inhoudsopgave" xr:uid="{00000000-0004-0000-1400-000000000000}"/>
  </hyperlinks>
  <pageMargins left="0.7" right="0.7" top="0.75" bottom="0.75" header="0.3" footer="0.3"/>
  <pageSetup paperSize="9"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8"/>
  <sheetViews>
    <sheetView workbookViewId="0">
      <selection activeCell="A2" sqref="A2"/>
    </sheetView>
  </sheetViews>
  <sheetFormatPr defaultColWidth="11.453125" defaultRowHeight="14.5" x14ac:dyDescent="0.35"/>
  <cols>
    <col min="1" max="1" width="140.54296875" style="90" customWidth="1"/>
    <col min="2" max="16384" width="11.453125" style="90"/>
  </cols>
  <sheetData>
    <row r="1" spans="1:2" x14ac:dyDescent="0.35">
      <c r="A1" s="3"/>
    </row>
    <row r="2" spans="1:2" x14ac:dyDescent="0.35">
      <c r="A2" s="4" t="str">
        <f>HYPERLINK("#'inhoudsopgave'!A1", "naar inhoudsopgave")</f>
        <v>naar inhoudsopgave</v>
      </c>
    </row>
    <row r="3" spans="1:2" x14ac:dyDescent="0.35">
      <c r="A3" s="95"/>
      <c r="B3" s="5"/>
    </row>
    <row r="4" spans="1:2" ht="72.5" x14ac:dyDescent="0.35">
      <c r="A4" s="117" t="s">
        <v>636</v>
      </c>
    </row>
    <row r="5" spans="1:2" x14ac:dyDescent="0.35">
      <c r="A5" s="7"/>
    </row>
    <row r="6" spans="1:2" x14ac:dyDescent="0.35">
      <c r="A6" s="7"/>
    </row>
    <row r="7" spans="1:2" x14ac:dyDescent="0.35">
      <c r="A7" s="7"/>
    </row>
    <row r="8" spans="1:2" x14ac:dyDescent="0.35">
      <c r="A8" s="7"/>
    </row>
    <row r="9" spans="1:2" x14ac:dyDescent="0.35">
      <c r="A9" s="7"/>
    </row>
    <row r="10" spans="1:2" x14ac:dyDescent="0.35">
      <c r="A10" s="7"/>
    </row>
    <row r="11" spans="1:2" x14ac:dyDescent="0.35">
      <c r="A11" s="7"/>
    </row>
    <row r="12" spans="1:2" x14ac:dyDescent="0.35">
      <c r="A12" s="7"/>
    </row>
    <row r="13" spans="1:2" x14ac:dyDescent="0.35">
      <c r="A13" s="7"/>
    </row>
    <row r="14" spans="1:2" x14ac:dyDescent="0.35">
      <c r="A14" s="7"/>
    </row>
    <row r="15" spans="1:2" x14ac:dyDescent="0.35">
      <c r="A15" s="7"/>
    </row>
    <row r="16" spans="1:2" x14ac:dyDescent="0.35">
      <c r="A16" s="7"/>
    </row>
    <row r="17" spans="1:1" x14ac:dyDescent="0.35">
      <c r="A17" s="7"/>
    </row>
    <row r="18" spans="1:1" x14ac:dyDescent="0.35">
      <c r="A18" s="7"/>
    </row>
    <row r="19" spans="1:1" x14ac:dyDescent="0.35">
      <c r="A19" s="7"/>
    </row>
    <row r="20" spans="1:1" x14ac:dyDescent="0.35">
      <c r="A20" s="7"/>
    </row>
    <row r="21" spans="1:1" x14ac:dyDescent="0.35">
      <c r="A21" s="7"/>
    </row>
    <row r="22" spans="1:1" x14ac:dyDescent="0.35">
      <c r="A22" s="7"/>
    </row>
    <row r="23" spans="1:1" x14ac:dyDescent="0.35">
      <c r="A23" s="7"/>
    </row>
    <row r="24" spans="1:1" x14ac:dyDescent="0.35">
      <c r="A24" s="7"/>
    </row>
    <row r="25" spans="1:1" x14ac:dyDescent="0.35">
      <c r="A25" s="7"/>
    </row>
    <row r="26" spans="1:1" x14ac:dyDescent="0.35">
      <c r="A26" s="7"/>
    </row>
    <row r="27" spans="1:1" x14ac:dyDescent="0.35">
      <c r="A27" s="7"/>
    </row>
    <row r="28" spans="1:1" x14ac:dyDescent="0.35">
      <c r="A28" s="116"/>
    </row>
    <row r="29" spans="1:1" x14ac:dyDescent="0.35">
      <c r="A29" s="116"/>
    </row>
    <row r="30" spans="1:1" x14ac:dyDescent="0.35">
      <c r="A30" s="95"/>
    </row>
    <row r="31" spans="1:1" x14ac:dyDescent="0.35">
      <c r="A31" s="95"/>
    </row>
    <row r="32" spans="1:1" x14ac:dyDescent="0.35">
      <c r="A32" s="95"/>
    </row>
    <row r="33" spans="1:1" x14ac:dyDescent="0.35">
      <c r="A33" s="95"/>
    </row>
    <row r="34" spans="1:1" x14ac:dyDescent="0.35">
      <c r="A34" s="95"/>
    </row>
    <row r="35" spans="1:1" x14ac:dyDescent="0.35">
      <c r="A35" s="95"/>
    </row>
    <row r="36" spans="1:1" x14ac:dyDescent="0.35">
      <c r="A36" s="95"/>
    </row>
    <row r="37" spans="1:1" x14ac:dyDescent="0.35">
      <c r="A37" s="95"/>
    </row>
    <row r="38" spans="1:1" x14ac:dyDescent="0.35">
      <c r="A38" s="95"/>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I107"/>
  <sheetViews>
    <sheetView workbookViewId="0"/>
  </sheetViews>
  <sheetFormatPr defaultColWidth="11.453125" defaultRowHeight="12.5" x14ac:dyDescent="0.25"/>
  <cols>
    <col min="1" max="1" width="60.7265625" customWidth="1"/>
    <col min="2" max="26" width="7.7265625" customWidth="1"/>
    <col min="27" max="28" width="11.453125" customWidth="1"/>
    <col min="29" max="61" width="7.1796875" customWidth="1"/>
  </cols>
  <sheetData>
    <row r="1" spans="1:61" ht="15" customHeight="1" x14ac:dyDescent="0.35">
      <c r="A1" s="4" t="s">
        <v>100</v>
      </c>
    </row>
    <row r="2" spans="1:61" ht="33" customHeight="1" x14ac:dyDescent="0.35">
      <c r="A2" s="27" t="s">
        <v>425</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18">
        <v>1970</v>
      </c>
      <c r="C3" s="18">
        <v>1971</v>
      </c>
      <c r="D3" s="18">
        <v>1972</v>
      </c>
      <c r="E3" s="18">
        <v>1973</v>
      </c>
      <c r="F3" s="18">
        <v>1974</v>
      </c>
      <c r="G3" s="18">
        <v>1975</v>
      </c>
      <c r="H3" s="18">
        <v>1976</v>
      </c>
      <c r="I3" s="18">
        <v>1977</v>
      </c>
      <c r="J3" s="18">
        <v>1978</v>
      </c>
      <c r="K3" s="18">
        <v>1979</v>
      </c>
      <c r="L3" s="18">
        <v>1980</v>
      </c>
      <c r="M3" s="18">
        <v>1981</v>
      </c>
      <c r="N3" s="18">
        <v>1982</v>
      </c>
      <c r="O3" s="18">
        <v>1983</v>
      </c>
      <c r="P3" s="18">
        <v>1984</v>
      </c>
      <c r="Q3" s="18">
        <v>1985</v>
      </c>
      <c r="R3" s="18">
        <v>1986</v>
      </c>
      <c r="S3" s="18">
        <v>1987</v>
      </c>
      <c r="T3" s="18">
        <v>1988</v>
      </c>
      <c r="U3" s="18">
        <v>1989</v>
      </c>
      <c r="V3" s="18">
        <v>1990</v>
      </c>
      <c r="W3" s="18">
        <v>1991</v>
      </c>
      <c r="X3" s="18">
        <v>1992</v>
      </c>
      <c r="Y3" s="18">
        <v>1993</v>
      </c>
      <c r="Z3" s="18">
        <v>1994</v>
      </c>
      <c r="AA3" s="18">
        <v>1995</v>
      </c>
      <c r="AB3" s="18">
        <v>1995</v>
      </c>
      <c r="AC3" s="18">
        <v>1996</v>
      </c>
      <c r="AD3" s="18">
        <v>1997</v>
      </c>
      <c r="AE3" s="18">
        <v>1998</v>
      </c>
      <c r="AF3" s="18">
        <v>1999</v>
      </c>
      <c r="AG3" s="18">
        <v>2000</v>
      </c>
      <c r="AH3" s="18">
        <v>2001</v>
      </c>
      <c r="AI3" s="18">
        <v>2002</v>
      </c>
      <c r="AJ3" s="18">
        <v>2003</v>
      </c>
      <c r="AK3" s="18">
        <v>2004</v>
      </c>
      <c r="AL3" s="18">
        <v>2005</v>
      </c>
      <c r="AM3" s="18">
        <v>2006</v>
      </c>
      <c r="AN3" s="18">
        <v>2007</v>
      </c>
      <c r="AO3" s="18">
        <v>2008</v>
      </c>
      <c r="AP3" s="18">
        <v>2009</v>
      </c>
      <c r="AQ3" s="18">
        <v>2010</v>
      </c>
      <c r="AR3" s="18">
        <v>2011</v>
      </c>
      <c r="AS3" s="18">
        <v>2012</v>
      </c>
      <c r="AT3" s="18">
        <v>2013</v>
      </c>
      <c r="AU3" s="18">
        <v>2014</v>
      </c>
      <c r="AV3" s="18">
        <v>2015</v>
      </c>
      <c r="AW3" s="18">
        <v>2016</v>
      </c>
      <c r="AX3" s="18">
        <v>2017</v>
      </c>
      <c r="AY3" s="18">
        <v>2018</v>
      </c>
      <c r="AZ3" s="18">
        <v>2019</v>
      </c>
      <c r="BA3" s="18">
        <v>2020</v>
      </c>
      <c r="BB3" s="18">
        <v>2021</v>
      </c>
      <c r="BC3" s="18">
        <v>2022</v>
      </c>
      <c r="BD3" s="18">
        <v>2023</v>
      </c>
      <c r="BE3" s="18">
        <v>2024</v>
      </c>
      <c r="BF3" s="18">
        <v>2025</v>
      </c>
      <c r="BG3" s="18">
        <v>2026</v>
      </c>
      <c r="BH3" s="18">
        <v>2027</v>
      </c>
      <c r="BI3" s="18">
        <v>2028</v>
      </c>
    </row>
    <row r="4" spans="1:61" ht="15" customHeight="1" x14ac:dyDescent="0.35">
      <c r="A4" s="48" t="s">
        <v>426</v>
      </c>
      <c r="B4" s="19"/>
      <c r="C4" s="32"/>
      <c r="D4" s="32"/>
      <c r="E4" s="32"/>
      <c r="F4" s="32"/>
      <c r="G4" s="32"/>
      <c r="H4" s="32"/>
      <c r="I4" s="32"/>
      <c r="J4" s="32"/>
      <c r="K4" s="32"/>
      <c r="L4" s="32"/>
      <c r="M4" s="32"/>
      <c r="N4" s="32"/>
      <c r="O4" s="32"/>
      <c r="P4" s="32"/>
      <c r="Q4" s="32"/>
      <c r="R4" s="32"/>
      <c r="S4" s="32"/>
      <c r="T4" s="32"/>
      <c r="U4" s="32"/>
      <c r="V4" s="32"/>
      <c r="W4" s="32"/>
      <c r="X4" s="32"/>
      <c r="Y4" s="32"/>
      <c r="Z4" s="32"/>
      <c r="AA4" s="3" t="s">
        <v>296</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49" t="s">
        <v>33</v>
      </c>
      <c r="B5" s="32"/>
      <c r="C5" s="32"/>
      <c r="D5" s="32"/>
      <c r="E5" s="32"/>
      <c r="F5" s="32"/>
      <c r="G5" s="32"/>
      <c r="H5" s="32"/>
      <c r="I5" s="32"/>
      <c r="J5" s="32"/>
      <c r="K5" s="32"/>
      <c r="L5" s="32"/>
      <c r="M5" s="32"/>
      <c r="N5" s="32"/>
      <c r="O5" s="32"/>
      <c r="P5" s="32"/>
      <c r="Q5" s="32"/>
      <c r="R5" s="32"/>
      <c r="S5" s="32"/>
      <c r="T5" s="32"/>
      <c r="U5" s="32"/>
      <c r="V5" s="32"/>
      <c r="W5" s="32"/>
      <c r="X5" s="32"/>
      <c r="Y5" s="32"/>
      <c r="Z5" s="32"/>
      <c r="AA5" s="3"/>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row>
    <row r="6" spans="1:61" ht="15" customHeight="1" x14ac:dyDescent="0.35">
      <c r="A6" s="51" t="s">
        <v>427</v>
      </c>
      <c r="B6" s="13" t="s">
        <v>34</v>
      </c>
      <c r="C6" s="13" t="s">
        <v>34</v>
      </c>
      <c r="D6" s="13" t="s">
        <v>34</v>
      </c>
      <c r="E6" s="13" t="s">
        <v>34</v>
      </c>
      <c r="F6" s="13" t="s">
        <v>34</v>
      </c>
      <c r="G6" s="13" t="s">
        <v>34</v>
      </c>
      <c r="H6" s="13" t="s">
        <v>34</v>
      </c>
      <c r="I6" s="13" t="s">
        <v>34</v>
      </c>
      <c r="J6" s="13" t="s">
        <v>34</v>
      </c>
      <c r="K6" s="13" t="s">
        <v>34</v>
      </c>
      <c r="L6" s="13" t="s">
        <v>34</v>
      </c>
      <c r="M6" s="13" t="s">
        <v>34</v>
      </c>
      <c r="N6" s="13" t="s">
        <v>34</v>
      </c>
      <c r="O6" s="13" t="s">
        <v>34</v>
      </c>
      <c r="P6" s="13" t="s">
        <v>34</v>
      </c>
      <c r="Q6" s="13" t="s">
        <v>34</v>
      </c>
      <c r="R6" s="13" t="s">
        <v>34</v>
      </c>
      <c r="S6" s="13" t="s">
        <v>34</v>
      </c>
      <c r="T6" s="13" t="s">
        <v>34</v>
      </c>
      <c r="U6" s="13" t="s">
        <v>34</v>
      </c>
      <c r="V6" s="13" t="s">
        <v>34</v>
      </c>
      <c r="W6" s="13" t="s">
        <v>34</v>
      </c>
      <c r="X6" s="13" t="s">
        <v>34</v>
      </c>
      <c r="Y6" s="13" t="s">
        <v>34</v>
      </c>
      <c r="Z6" s="13" t="s">
        <v>34</v>
      </c>
      <c r="AA6" s="52">
        <v>10.5</v>
      </c>
      <c r="AB6" s="91">
        <v>10.2801603051615</v>
      </c>
      <c r="AC6" s="91">
        <v>9.9586513971428392</v>
      </c>
      <c r="AD6" s="91">
        <v>9.6914602726655108</v>
      </c>
      <c r="AE6" s="91">
        <v>9.5892605769364199</v>
      </c>
      <c r="AF6" s="91">
        <v>9.6509943404368794</v>
      </c>
      <c r="AG6" s="91">
        <v>9.74652612740263</v>
      </c>
      <c r="AH6" s="91">
        <v>9.90574725722343</v>
      </c>
      <c r="AI6" s="91">
        <v>10.3019712619607</v>
      </c>
      <c r="AJ6" s="91">
        <v>10.7031733787181</v>
      </c>
      <c r="AK6" s="91">
        <v>10.178428178365801</v>
      </c>
      <c r="AL6" s="91">
        <v>9.9374914786574706</v>
      </c>
      <c r="AM6" s="91">
        <v>9.5318363741315508</v>
      </c>
      <c r="AN6" s="91">
        <v>9.5251719367714696</v>
      </c>
      <c r="AO6" s="91">
        <v>9.3956320044222004</v>
      </c>
      <c r="AP6" s="91">
        <v>10.3677822731439</v>
      </c>
      <c r="AQ6" s="91">
        <v>10.517076940774601</v>
      </c>
      <c r="AR6" s="91">
        <v>10.1187786618343</v>
      </c>
      <c r="AS6" s="91">
        <v>9.9936610491891198</v>
      </c>
      <c r="AT6" s="91">
        <v>9.6888945504563004</v>
      </c>
      <c r="AU6" s="91">
        <v>9.7541555206870694</v>
      </c>
      <c r="AV6" s="91">
        <v>9.2559294449029395</v>
      </c>
      <c r="AW6" s="91">
        <v>9.0025474846408198</v>
      </c>
      <c r="AX6" s="91">
        <v>8.8464964926573995</v>
      </c>
      <c r="AY6" s="91">
        <v>8.8222681395998102</v>
      </c>
      <c r="AZ6" s="91">
        <v>8.7634213614417895</v>
      </c>
      <c r="BA6" s="91">
        <v>9.3431491765757109</v>
      </c>
      <c r="BB6" s="91">
        <v>9.2036389940051002</v>
      </c>
      <c r="BC6" s="91">
        <v>9.1456075155447198</v>
      </c>
      <c r="BD6" s="91">
        <v>8.8372313066349406</v>
      </c>
      <c r="BE6" s="91">
        <v>8.42781106965524</v>
      </c>
      <c r="BF6" s="91">
        <v>8.3483849382568707</v>
      </c>
      <c r="BG6" s="91">
        <v>8.5011534753947995</v>
      </c>
      <c r="BH6" s="91">
        <v>8.6103142247930702</v>
      </c>
      <c r="BI6" s="91">
        <v>8.7691424827687907</v>
      </c>
    </row>
    <row r="7" spans="1:61" ht="15" customHeight="1" x14ac:dyDescent="0.35">
      <c r="A7" s="51" t="s">
        <v>428</v>
      </c>
      <c r="B7" s="13" t="s">
        <v>34</v>
      </c>
      <c r="C7" s="13" t="s">
        <v>34</v>
      </c>
      <c r="D7" s="13" t="s">
        <v>34</v>
      </c>
      <c r="E7" s="13" t="s">
        <v>34</v>
      </c>
      <c r="F7" s="13" t="s">
        <v>34</v>
      </c>
      <c r="G7" s="13" t="s">
        <v>34</v>
      </c>
      <c r="H7" s="13" t="s">
        <v>34</v>
      </c>
      <c r="I7" s="13" t="s">
        <v>34</v>
      </c>
      <c r="J7" s="13" t="s">
        <v>34</v>
      </c>
      <c r="K7" s="13" t="s">
        <v>34</v>
      </c>
      <c r="L7" s="13" t="s">
        <v>34</v>
      </c>
      <c r="M7" s="13" t="s">
        <v>34</v>
      </c>
      <c r="N7" s="13" t="s">
        <v>34</v>
      </c>
      <c r="O7" s="13" t="s">
        <v>34</v>
      </c>
      <c r="P7" s="13" t="s">
        <v>34</v>
      </c>
      <c r="Q7" s="13" t="s">
        <v>34</v>
      </c>
      <c r="R7" s="13" t="s">
        <v>34</v>
      </c>
      <c r="S7" s="13" t="s">
        <v>34</v>
      </c>
      <c r="T7" s="13" t="s">
        <v>34</v>
      </c>
      <c r="U7" s="13" t="s">
        <v>34</v>
      </c>
      <c r="V7" s="13" t="s">
        <v>34</v>
      </c>
      <c r="W7" s="13" t="s">
        <v>34</v>
      </c>
      <c r="X7" s="13" t="s">
        <v>34</v>
      </c>
      <c r="Y7" s="13" t="s">
        <v>34</v>
      </c>
      <c r="Z7" s="13" t="s">
        <v>34</v>
      </c>
      <c r="AA7" s="52">
        <v>1.3</v>
      </c>
      <c r="AB7" s="91">
        <v>1.2608218424725299</v>
      </c>
      <c r="AC7" s="91">
        <v>1.26195314332635</v>
      </c>
      <c r="AD7" s="91">
        <v>1.2388696728547699</v>
      </c>
      <c r="AE7" s="91">
        <v>1.26402886843093</v>
      </c>
      <c r="AF7" s="91">
        <v>1.29333287373289</v>
      </c>
      <c r="AG7" s="91">
        <v>1.23073384660411</v>
      </c>
      <c r="AH7" s="91">
        <v>1.42379428232622</v>
      </c>
      <c r="AI7" s="91">
        <v>1.5546657847709999</v>
      </c>
      <c r="AJ7" s="91">
        <v>1.6286730972496299</v>
      </c>
      <c r="AK7" s="91">
        <v>1.64278034597992</v>
      </c>
      <c r="AL7" s="91">
        <v>1.61685865882138</v>
      </c>
      <c r="AM7" s="91">
        <v>1.6397332450495099</v>
      </c>
      <c r="AN7" s="91">
        <v>1.65705717252729</v>
      </c>
      <c r="AO7" s="91">
        <v>1.6733214018332701</v>
      </c>
      <c r="AP7" s="91">
        <v>1.8353257117936499</v>
      </c>
      <c r="AQ7" s="91">
        <v>1.77542313623516</v>
      </c>
      <c r="AR7" s="91">
        <v>1.734675536571</v>
      </c>
      <c r="AS7" s="91">
        <v>1.7545981390371499</v>
      </c>
      <c r="AT7" s="91">
        <v>1.79259792950978</v>
      </c>
      <c r="AU7" s="91">
        <v>1.70587821323149</v>
      </c>
      <c r="AV7" s="91">
        <v>1.7403196631383899</v>
      </c>
      <c r="AW7" s="91">
        <v>1.73782059500199</v>
      </c>
      <c r="AX7" s="91">
        <v>1.6515621122352799</v>
      </c>
      <c r="AY7" s="91">
        <v>1.67558284307164</v>
      </c>
      <c r="AZ7" s="91">
        <v>1.6856871020392601</v>
      </c>
      <c r="BA7" s="91">
        <v>1.83974779179169</v>
      </c>
      <c r="BB7" s="91">
        <v>1.75518852674674</v>
      </c>
      <c r="BC7" s="91">
        <v>1.59407604619065</v>
      </c>
      <c r="BD7" s="91">
        <v>1.5749397907182501</v>
      </c>
      <c r="BE7" s="91">
        <v>1.7811370514037299</v>
      </c>
      <c r="BF7" s="91">
        <v>1.7156901847544599</v>
      </c>
      <c r="BG7" s="91">
        <v>1.66733952935133</v>
      </c>
      <c r="BH7" s="91">
        <v>1.6983681581861501</v>
      </c>
      <c r="BI7" s="91">
        <v>1.67109436189507</v>
      </c>
    </row>
    <row r="8" spans="1:61" ht="15" customHeight="1" x14ac:dyDescent="0.35">
      <c r="A8" s="51" t="s">
        <v>429</v>
      </c>
      <c r="B8" s="13" t="s">
        <v>34</v>
      </c>
      <c r="C8" s="13" t="s">
        <v>34</v>
      </c>
      <c r="D8" s="13" t="s">
        <v>34</v>
      </c>
      <c r="E8" s="13" t="s">
        <v>34</v>
      </c>
      <c r="F8" s="13" t="s">
        <v>34</v>
      </c>
      <c r="G8" s="13" t="s">
        <v>34</v>
      </c>
      <c r="H8" s="13" t="s">
        <v>34</v>
      </c>
      <c r="I8" s="13" t="s">
        <v>34</v>
      </c>
      <c r="J8" s="13" t="s">
        <v>34</v>
      </c>
      <c r="K8" s="13" t="s">
        <v>34</v>
      </c>
      <c r="L8" s="13" t="s">
        <v>34</v>
      </c>
      <c r="M8" s="13" t="s">
        <v>34</v>
      </c>
      <c r="N8" s="13" t="s">
        <v>34</v>
      </c>
      <c r="O8" s="13" t="s">
        <v>34</v>
      </c>
      <c r="P8" s="13" t="s">
        <v>34</v>
      </c>
      <c r="Q8" s="13" t="s">
        <v>34</v>
      </c>
      <c r="R8" s="13" t="s">
        <v>34</v>
      </c>
      <c r="S8" s="13" t="s">
        <v>34</v>
      </c>
      <c r="T8" s="13" t="s">
        <v>34</v>
      </c>
      <c r="U8" s="13" t="s">
        <v>34</v>
      </c>
      <c r="V8" s="13" t="s">
        <v>34</v>
      </c>
      <c r="W8" s="13" t="s">
        <v>34</v>
      </c>
      <c r="X8" s="13" t="s">
        <v>34</v>
      </c>
      <c r="Y8" s="13" t="s">
        <v>34</v>
      </c>
      <c r="Z8" s="13" t="s">
        <v>34</v>
      </c>
      <c r="AA8" s="52">
        <v>1.6</v>
      </c>
      <c r="AB8" s="91">
        <v>1.70719222280397</v>
      </c>
      <c r="AC8" s="91">
        <v>1.5994218730776799</v>
      </c>
      <c r="AD8" s="91">
        <v>1.48761909535711</v>
      </c>
      <c r="AE8" s="91">
        <v>1.3657294254615799</v>
      </c>
      <c r="AF8" s="91">
        <v>1.3801113375188401</v>
      </c>
      <c r="AG8" s="91">
        <v>1.2356010306101</v>
      </c>
      <c r="AH8" s="91">
        <v>1.2627588118284601</v>
      </c>
      <c r="AI8" s="91">
        <v>1.2148383131415501</v>
      </c>
      <c r="AJ8" s="91">
        <v>1.2094145772440399</v>
      </c>
      <c r="AK8" s="91">
        <v>1.17290171223041</v>
      </c>
      <c r="AL8" s="91">
        <v>1.02635217884541</v>
      </c>
      <c r="AM8" s="91">
        <v>1.0678367152424699</v>
      </c>
      <c r="AN8" s="91">
        <v>1.04300928071942</v>
      </c>
      <c r="AO8" s="91">
        <v>1.0224080203006201</v>
      </c>
      <c r="AP8" s="91">
        <v>1.1049213946695899</v>
      </c>
      <c r="AQ8" s="91">
        <v>1.0023678701979</v>
      </c>
      <c r="AR8" s="91">
        <v>1.0468065254688099</v>
      </c>
      <c r="AS8" s="91">
        <v>0.94966830430314098</v>
      </c>
      <c r="AT8" s="91">
        <v>0.95281653972209701</v>
      </c>
      <c r="AU8" s="91">
        <v>0.89567574006790296</v>
      </c>
      <c r="AV8" s="91">
        <v>0.92752547796547302</v>
      </c>
      <c r="AW8" s="91">
        <v>0.98187727028236604</v>
      </c>
      <c r="AX8" s="91">
        <v>1.0290647107753801</v>
      </c>
      <c r="AY8" s="91">
        <v>1.04575399845217</v>
      </c>
      <c r="AZ8" s="91">
        <v>1.15219757580975</v>
      </c>
      <c r="BA8" s="91">
        <v>1.3342710618713001</v>
      </c>
      <c r="BB8" s="91">
        <v>1.22892591884826</v>
      </c>
      <c r="BC8" s="91">
        <v>1.1161525690521299</v>
      </c>
      <c r="BD8" s="91">
        <v>1.0995247304744999</v>
      </c>
      <c r="BE8" s="91">
        <v>1.4683643143695999</v>
      </c>
      <c r="BF8" s="91">
        <v>1.4527362735012801</v>
      </c>
      <c r="BG8" s="91">
        <v>1.46633027907853</v>
      </c>
      <c r="BH8" s="91">
        <v>1.52430301784708</v>
      </c>
      <c r="BI8" s="91">
        <v>1.5656947820890701</v>
      </c>
    </row>
    <row r="9" spans="1:61" ht="15" customHeight="1" x14ac:dyDescent="0.35">
      <c r="A9" s="51" t="s">
        <v>430</v>
      </c>
      <c r="B9" s="13" t="s">
        <v>34</v>
      </c>
      <c r="C9" s="13" t="s">
        <v>34</v>
      </c>
      <c r="D9" s="13" t="s">
        <v>34</v>
      </c>
      <c r="E9" s="13" t="s">
        <v>34</v>
      </c>
      <c r="F9" s="13" t="s">
        <v>34</v>
      </c>
      <c r="G9" s="13" t="s">
        <v>34</v>
      </c>
      <c r="H9" s="13" t="s">
        <v>34</v>
      </c>
      <c r="I9" s="13" t="s">
        <v>34</v>
      </c>
      <c r="J9" s="13" t="s">
        <v>34</v>
      </c>
      <c r="K9" s="13" t="s">
        <v>34</v>
      </c>
      <c r="L9" s="13" t="s">
        <v>34</v>
      </c>
      <c r="M9" s="13" t="s">
        <v>34</v>
      </c>
      <c r="N9" s="13" t="s">
        <v>34</v>
      </c>
      <c r="O9" s="13" t="s">
        <v>34</v>
      </c>
      <c r="P9" s="13" t="s">
        <v>34</v>
      </c>
      <c r="Q9" s="13" t="s">
        <v>34</v>
      </c>
      <c r="R9" s="13" t="s">
        <v>34</v>
      </c>
      <c r="S9" s="13" t="s">
        <v>34</v>
      </c>
      <c r="T9" s="13" t="s">
        <v>34</v>
      </c>
      <c r="U9" s="13" t="s">
        <v>34</v>
      </c>
      <c r="V9" s="13" t="s">
        <v>34</v>
      </c>
      <c r="W9" s="13" t="s">
        <v>34</v>
      </c>
      <c r="X9" s="13" t="s">
        <v>34</v>
      </c>
      <c r="Y9" s="13" t="s">
        <v>34</v>
      </c>
      <c r="Z9" s="13" t="s">
        <v>34</v>
      </c>
      <c r="AA9" s="52">
        <v>1.3</v>
      </c>
      <c r="AB9" s="91">
        <v>1.2932906764993699</v>
      </c>
      <c r="AC9" s="91">
        <v>1.40616803908498</v>
      </c>
      <c r="AD9" s="91">
        <v>1.26894724117999</v>
      </c>
      <c r="AE9" s="91">
        <v>1.2731590730481199</v>
      </c>
      <c r="AF9" s="91">
        <v>1.33600690612325</v>
      </c>
      <c r="AG9" s="91">
        <v>1.4123682918337599</v>
      </c>
      <c r="AH9" s="91">
        <v>1.37253681325693</v>
      </c>
      <c r="AI9" s="91">
        <v>1.4507020735426901</v>
      </c>
      <c r="AJ9" s="91">
        <v>1.4551195495349301</v>
      </c>
      <c r="AK9" s="91">
        <v>1.3780839326310801</v>
      </c>
      <c r="AL9" s="91">
        <v>1.4001157330996199</v>
      </c>
      <c r="AM9" s="91">
        <v>1.4664364753074</v>
      </c>
      <c r="AN9" s="91">
        <v>1.42933296431876</v>
      </c>
      <c r="AO9" s="91">
        <v>1.56536428182054</v>
      </c>
      <c r="AP9" s="91">
        <v>1.69275106492212</v>
      </c>
      <c r="AQ9" s="91">
        <v>1.6887089935728301</v>
      </c>
      <c r="AR9" s="91">
        <v>1.6389410595634999</v>
      </c>
      <c r="AS9" s="91">
        <v>1.4619470375577901</v>
      </c>
      <c r="AT9" s="91">
        <v>1.4900155162456701</v>
      </c>
      <c r="AU9" s="91">
        <v>1.3773899310837601</v>
      </c>
      <c r="AV9" s="91">
        <v>1.4411427035798701</v>
      </c>
      <c r="AW9" s="91">
        <v>1.2989579867787699</v>
      </c>
      <c r="AX9" s="91">
        <v>1.2753574300366499</v>
      </c>
      <c r="AY9" s="91">
        <v>1.24963338290378</v>
      </c>
      <c r="AZ9" s="91">
        <v>1.2023787003459101</v>
      </c>
      <c r="BA9" s="91">
        <v>1.2264446956419</v>
      </c>
      <c r="BB9" s="91">
        <v>1.1808125275038499</v>
      </c>
      <c r="BC9" s="91">
        <v>1.05273697249497</v>
      </c>
      <c r="BD9" s="91">
        <v>1.08007180480912</v>
      </c>
      <c r="BE9" s="91">
        <v>1.1366079157096201</v>
      </c>
      <c r="BF9" s="91">
        <v>1.1795203875368001</v>
      </c>
      <c r="BG9" s="91">
        <v>1.1762768293754799</v>
      </c>
      <c r="BH9" s="91">
        <v>1.0855386074348501</v>
      </c>
      <c r="BI9" s="91">
        <v>1.1726161168432701</v>
      </c>
    </row>
    <row r="10" spans="1:61" ht="15" customHeight="1" x14ac:dyDescent="0.35">
      <c r="A10" s="51" t="s">
        <v>431</v>
      </c>
      <c r="B10" s="13" t="s">
        <v>34</v>
      </c>
      <c r="C10" s="13" t="s">
        <v>34</v>
      </c>
      <c r="D10" s="13" t="s">
        <v>34</v>
      </c>
      <c r="E10" s="13" t="s">
        <v>34</v>
      </c>
      <c r="F10" s="13" t="s">
        <v>34</v>
      </c>
      <c r="G10" s="13" t="s">
        <v>34</v>
      </c>
      <c r="H10" s="13" t="s">
        <v>34</v>
      </c>
      <c r="I10" s="13" t="s">
        <v>34</v>
      </c>
      <c r="J10" s="13" t="s">
        <v>34</v>
      </c>
      <c r="K10" s="13" t="s">
        <v>34</v>
      </c>
      <c r="L10" s="13" t="s">
        <v>34</v>
      </c>
      <c r="M10" s="13" t="s">
        <v>34</v>
      </c>
      <c r="N10" s="13" t="s">
        <v>34</v>
      </c>
      <c r="O10" s="13" t="s">
        <v>34</v>
      </c>
      <c r="P10" s="13" t="s">
        <v>34</v>
      </c>
      <c r="Q10" s="13" t="s">
        <v>34</v>
      </c>
      <c r="R10" s="13" t="s">
        <v>34</v>
      </c>
      <c r="S10" s="13" t="s">
        <v>34</v>
      </c>
      <c r="T10" s="13" t="s">
        <v>34</v>
      </c>
      <c r="U10" s="13" t="s">
        <v>34</v>
      </c>
      <c r="V10" s="13" t="s">
        <v>34</v>
      </c>
      <c r="W10" s="13" t="s">
        <v>34</v>
      </c>
      <c r="X10" s="13" t="s">
        <v>34</v>
      </c>
      <c r="Y10" s="13" t="s">
        <v>34</v>
      </c>
      <c r="Z10" s="13" t="s">
        <v>34</v>
      </c>
      <c r="AA10" s="52">
        <v>5.3</v>
      </c>
      <c r="AB10" s="91">
        <v>5.5200024388914199</v>
      </c>
      <c r="AC10" s="91">
        <v>5.3545232146628399</v>
      </c>
      <c r="AD10" s="91">
        <v>5.1969119636169099</v>
      </c>
      <c r="AE10" s="91">
        <v>5.0228916235237504</v>
      </c>
      <c r="AF10" s="91">
        <v>4.9172873550869802</v>
      </c>
      <c r="AG10" s="91">
        <v>4.6919653774056904</v>
      </c>
      <c r="AH10" s="91">
        <v>4.6378630350306</v>
      </c>
      <c r="AI10" s="91">
        <v>4.7731492194920504</v>
      </c>
      <c r="AJ10" s="91">
        <v>4.9852762950581502</v>
      </c>
      <c r="AK10" s="91">
        <v>4.9978687205672303</v>
      </c>
      <c r="AL10" s="91">
        <v>5.0753061000121802</v>
      </c>
      <c r="AM10" s="91">
        <v>5.1532274054561302</v>
      </c>
      <c r="AN10" s="91">
        <v>5.1032838904761002</v>
      </c>
      <c r="AO10" s="91">
        <v>5.1658104124389004</v>
      </c>
      <c r="AP10" s="91">
        <v>5.5234866934806401</v>
      </c>
      <c r="AQ10" s="91">
        <v>5.4625685538978503</v>
      </c>
      <c r="AR10" s="91">
        <v>5.3261356153771997</v>
      </c>
      <c r="AS10" s="91">
        <v>5.3480675601125496</v>
      </c>
      <c r="AT10" s="91">
        <v>5.2782675176021101</v>
      </c>
      <c r="AU10" s="91">
        <v>5.35588780454803</v>
      </c>
      <c r="AV10" s="91">
        <v>5.2893589838872197</v>
      </c>
      <c r="AW10" s="91">
        <v>5.2236435322715202</v>
      </c>
      <c r="AX10" s="91">
        <v>5.0523880999153796</v>
      </c>
      <c r="AY10" s="91">
        <v>4.9766984881777301</v>
      </c>
      <c r="AZ10" s="91">
        <v>4.9341065373105302</v>
      </c>
      <c r="BA10" s="91">
        <v>5.2628275798457604</v>
      </c>
      <c r="BB10" s="91">
        <v>5.1179262279559596</v>
      </c>
      <c r="BC10" s="91">
        <v>4.9904596529545699</v>
      </c>
      <c r="BD10" s="91">
        <v>5.0369902240242803</v>
      </c>
      <c r="BE10" s="91">
        <v>5.13614040692676</v>
      </c>
      <c r="BF10" s="91">
        <v>5.1775184660549503</v>
      </c>
      <c r="BG10" s="91">
        <v>5.1374565330930597</v>
      </c>
      <c r="BH10" s="91">
        <v>5.1165586751364698</v>
      </c>
      <c r="BI10" s="91">
        <v>4.9862886105099298</v>
      </c>
    </row>
    <row r="11" spans="1:61" ht="15" customHeight="1" x14ac:dyDescent="0.35">
      <c r="A11" s="51" t="s">
        <v>432</v>
      </c>
      <c r="B11" s="13" t="s">
        <v>34</v>
      </c>
      <c r="C11" s="13" t="s">
        <v>34</v>
      </c>
      <c r="D11" s="13" t="s">
        <v>34</v>
      </c>
      <c r="E11" s="13" t="s">
        <v>34</v>
      </c>
      <c r="F11" s="13" t="s">
        <v>34</v>
      </c>
      <c r="G11" s="13" t="s">
        <v>34</v>
      </c>
      <c r="H11" s="13" t="s">
        <v>34</v>
      </c>
      <c r="I11" s="13" t="s">
        <v>34</v>
      </c>
      <c r="J11" s="13" t="s">
        <v>34</v>
      </c>
      <c r="K11" s="13" t="s">
        <v>34</v>
      </c>
      <c r="L11" s="13" t="s">
        <v>34</v>
      </c>
      <c r="M11" s="13" t="s">
        <v>34</v>
      </c>
      <c r="N11" s="13" t="s">
        <v>34</v>
      </c>
      <c r="O11" s="13" t="s">
        <v>34</v>
      </c>
      <c r="P11" s="13" t="s">
        <v>34</v>
      </c>
      <c r="Q11" s="13" t="s">
        <v>34</v>
      </c>
      <c r="R11" s="13" t="s">
        <v>34</v>
      </c>
      <c r="S11" s="13" t="s">
        <v>34</v>
      </c>
      <c r="T11" s="13" t="s">
        <v>34</v>
      </c>
      <c r="U11" s="13" t="s">
        <v>34</v>
      </c>
      <c r="V11" s="13" t="s">
        <v>34</v>
      </c>
      <c r="W11" s="13" t="s">
        <v>34</v>
      </c>
      <c r="X11" s="13" t="s">
        <v>34</v>
      </c>
      <c r="Y11" s="13" t="s">
        <v>34</v>
      </c>
      <c r="Z11" s="13" t="s">
        <v>34</v>
      </c>
      <c r="AA11" s="52">
        <v>5.6</v>
      </c>
      <c r="AB11" s="91">
        <v>5.7178497858692596</v>
      </c>
      <c r="AC11" s="91">
        <v>5.3269569303304403</v>
      </c>
      <c r="AD11" s="91">
        <v>5.7770563390592402</v>
      </c>
      <c r="AE11" s="91">
        <v>5.7190712437478703</v>
      </c>
      <c r="AF11" s="91">
        <v>5.6556194199204199</v>
      </c>
      <c r="AG11" s="91">
        <v>5.7527902672037099</v>
      </c>
      <c r="AH11" s="91">
        <v>5.9433709652300202</v>
      </c>
      <c r="AI11" s="91">
        <v>6.48046801334708</v>
      </c>
      <c r="AJ11" s="91">
        <v>6.8639444594886303</v>
      </c>
      <c r="AK11" s="91">
        <v>6.8571672883809596</v>
      </c>
      <c r="AL11" s="91">
        <v>6.7747594161869698</v>
      </c>
      <c r="AM11" s="91">
        <v>8.1163803575226492</v>
      </c>
      <c r="AN11" s="91">
        <v>8.1766083209571008</v>
      </c>
      <c r="AO11" s="91">
        <v>8.3202721000579203</v>
      </c>
      <c r="AP11" s="91">
        <v>9.3745926241414992</v>
      </c>
      <c r="AQ11" s="91">
        <v>9.6123026885891392</v>
      </c>
      <c r="AR11" s="91">
        <v>9.6606780713239804</v>
      </c>
      <c r="AS11" s="91">
        <v>9.9840887627975796</v>
      </c>
      <c r="AT11" s="91">
        <v>9.9575710331074898</v>
      </c>
      <c r="AU11" s="91">
        <v>9.8162177541810998</v>
      </c>
      <c r="AV11" s="91">
        <v>9.5115966243660193</v>
      </c>
      <c r="AW11" s="91">
        <v>9.4503288742315501</v>
      </c>
      <c r="AX11" s="91">
        <v>9.3137400833943396</v>
      </c>
      <c r="AY11" s="91">
        <v>9.3766468535333001</v>
      </c>
      <c r="AZ11" s="91">
        <v>9.5005872664256596</v>
      </c>
      <c r="BA11" s="91">
        <v>10.331186618211101</v>
      </c>
      <c r="BB11" s="91">
        <v>10.149818392478901</v>
      </c>
      <c r="BC11" s="91">
        <v>9.3771939886782505</v>
      </c>
      <c r="BD11" s="91">
        <v>9.4714870730974905</v>
      </c>
      <c r="BE11" s="91">
        <v>9.8527512856844606</v>
      </c>
      <c r="BF11" s="91">
        <v>9.9780875226004806</v>
      </c>
      <c r="BG11" s="91">
        <v>10.098198837578201</v>
      </c>
      <c r="BH11" s="91">
        <v>10.250241439105499</v>
      </c>
      <c r="BI11" s="91">
        <v>10.4238988130097</v>
      </c>
    </row>
    <row r="12" spans="1:61" ht="15" customHeight="1" x14ac:dyDescent="0.35">
      <c r="A12" s="51" t="s">
        <v>433</v>
      </c>
      <c r="B12" s="13" t="s">
        <v>34</v>
      </c>
      <c r="C12" s="13" t="s">
        <v>34</v>
      </c>
      <c r="D12" s="13" t="s">
        <v>34</v>
      </c>
      <c r="E12" s="13" t="s">
        <v>34</v>
      </c>
      <c r="F12" s="13" t="s">
        <v>34</v>
      </c>
      <c r="G12" s="13" t="s">
        <v>34</v>
      </c>
      <c r="H12" s="13" t="s">
        <v>34</v>
      </c>
      <c r="I12" s="13" t="s">
        <v>34</v>
      </c>
      <c r="J12" s="13" t="s">
        <v>34</v>
      </c>
      <c r="K12" s="13" t="s">
        <v>34</v>
      </c>
      <c r="L12" s="13" t="s">
        <v>34</v>
      </c>
      <c r="M12" s="13" t="s">
        <v>34</v>
      </c>
      <c r="N12" s="13" t="s">
        <v>34</v>
      </c>
      <c r="O12" s="13" t="s">
        <v>34</v>
      </c>
      <c r="P12" s="13" t="s">
        <v>34</v>
      </c>
      <c r="Q12" s="13" t="s">
        <v>34</v>
      </c>
      <c r="R12" s="13" t="s">
        <v>34</v>
      </c>
      <c r="S12" s="13" t="s">
        <v>34</v>
      </c>
      <c r="T12" s="13" t="s">
        <v>34</v>
      </c>
      <c r="U12" s="13" t="s">
        <v>34</v>
      </c>
      <c r="V12" s="13" t="s">
        <v>34</v>
      </c>
      <c r="W12" s="13" t="s">
        <v>34</v>
      </c>
      <c r="X12" s="13" t="s">
        <v>34</v>
      </c>
      <c r="Y12" s="13" t="s">
        <v>34</v>
      </c>
      <c r="Z12" s="13" t="s">
        <v>34</v>
      </c>
      <c r="AA12" s="52">
        <v>3.5</v>
      </c>
      <c r="AB12" s="91">
        <v>3.40952929531201</v>
      </c>
      <c r="AC12" s="91">
        <v>2.4159627204725602</v>
      </c>
      <c r="AD12" s="91">
        <v>2.8278311255276498</v>
      </c>
      <c r="AE12" s="91">
        <v>2.82301471398568</v>
      </c>
      <c r="AF12" s="91">
        <v>2.7993206642159598</v>
      </c>
      <c r="AG12" s="91">
        <v>2.8634528449752001</v>
      </c>
      <c r="AH12" s="91">
        <v>2.98040132382586</v>
      </c>
      <c r="AI12" s="91">
        <v>3.3032906431907501</v>
      </c>
      <c r="AJ12" s="91">
        <v>3.5248916314516698</v>
      </c>
      <c r="AK12" s="91">
        <v>3.5922004276154502</v>
      </c>
      <c r="AL12" s="91">
        <v>3.5817040751324298</v>
      </c>
      <c r="AM12" s="91">
        <v>3.5848315232146502</v>
      </c>
      <c r="AN12" s="91">
        <v>3.3842243371202798</v>
      </c>
      <c r="AO12" s="91">
        <v>3.0897210546688001</v>
      </c>
      <c r="AP12" s="91">
        <v>3.4316391261291299</v>
      </c>
      <c r="AQ12" s="91">
        <v>3.4945982701124398</v>
      </c>
      <c r="AR12" s="91">
        <v>3.5556979348062701</v>
      </c>
      <c r="AS12" s="91">
        <v>3.9467669521361501</v>
      </c>
      <c r="AT12" s="91">
        <v>3.8044527560141601</v>
      </c>
      <c r="AU12" s="91">
        <v>3.77821788075526</v>
      </c>
      <c r="AV12" s="91">
        <v>2.5563471727864</v>
      </c>
      <c r="AW12" s="91">
        <v>2.5381986257953502</v>
      </c>
      <c r="AX12" s="91">
        <v>2.46130169370287</v>
      </c>
      <c r="AY12" s="91">
        <v>2.53298828016491</v>
      </c>
      <c r="AZ12" s="91">
        <v>2.6711600076255602</v>
      </c>
      <c r="BA12" s="91">
        <v>2.8547575107026701</v>
      </c>
      <c r="BB12" s="91">
        <v>2.9186054926159</v>
      </c>
      <c r="BC12" s="91">
        <v>2.9126314878008399</v>
      </c>
      <c r="BD12" s="91">
        <v>3.0128330186239798</v>
      </c>
      <c r="BE12" s="91">
        <v>3.1262711114525001</v>
      </c>
      <c r="BF12" s="91">
        <v>3.13414802252254</v>
      </c>
      <c r="BG12" s="91">
        <v>3.1981911061665</v>
      </c>
      <c r="BH12" s="91">
        <v>3.2688524565552401</v>
      </c>
      <c r="BI12" s="91">
        <v>3.3703350787681599</v>
      </c>
    </row>
    <row r="13" spans="1:61" ht="15" customHeight="1" x14ac:dyDescent="0.35">
      <c r="A13" s="51" t="s">
        <v>35</v>
      </c>
      <c r="B13" s="13" t="s">
        <v>34</v>
      </c>
      <c r="C13" s="13" t="s">
        <v>34</v>
      </c>
      <c r="D13" s="13" t="s">
        <v>34</v>
      </c>
      <c r="E13" s="13" t="s">
        <v>34</v>
      </c>
      <c r="F13" s="13" t="s">
        <v>34</v>
      </c>
      <c r="G13" s="13" t="s">
        <v>34</v>
      </c>
      <c r="H13" s="13" t="s">
        <v>34</v>
      </c>
      <c r="I13" s="13" t="s">
        <v>34</v>
      </c>
      <c r="J13" s="13" t="s">
        <v>34</v>
      </c>
      <c r="K13" s="13" t="s">
        <v>34</v>
      </c>
      <c r="L13" s="13" t="s">
        <v>34</v>
      </c>
      <c r="M13" s="13" t="s">
        <v>34</v>
      </c>
      <c r="N13" s="13" t="s">
        <v>34</v>
      </c>
      <c r="O13" s="13" t="s">
        <v>34</v>
      </c>
      <c r="P13" s="13" t="s">
        <v>34</v>
      </c>
      <c r="Q13" s="13" t="s">
        <v>34</v>
      </c>
      <c r="R13" s="13" t="s">
        <v>34</v>
      </c>
      <c r="S13" s="13" t="s">
        <v>34</v>
      </c>
      <c r="T13" s="13" t="s">
        <v>34</v>
      </c>
      <c r="U13" s="13" t="s">
        <v>34</v>
      </c>
      <c r="V13" s="13" t="s">
        <v>34</v>
      </c>
      <c r="W13" s="13" t="s">
        <v>34</v>
      </c>
      <c r="X13" s="13" t="s">
        <v>34</v>
      </c>
      <c r="Y13" s="13" t="s">
        <v>34</v>
      </c>
      <c r="Z13" s="13" t="s">
        <v>34</v>
      </c>
      <c r="AA13" s="52">
        <v>2.1</v>
      </c>
      <c r="AB13" s="91">
        <v>2.1359626833126799</v>
      </c>
      <c r="AC13" s="91">
        <v>2.7566233298689999</v>
      </c>
      <c r="AD13" s="91">
        <v>2.7942309856689498</v>
      </c>
      <c r="AE13" s="91">
        <v>2.7195388355105998</v>
      </c>
      <c r="AF13" s="91">
        <v>2.6970460461825199</v>
      </c>
      <c r="AG13" s="91">
        <v>2.7034994796876202</v>
      </c>
      <c r="AH13" s="91">
        <v>2.78906794264166</v>
      </c>
      <c r="AI13" s="91">
        <v>3.0029733532304901</v>
      </c>
      <c r="AJ13" s="91">
        <v>3.1516540466652998</v>
      </c>
      <c r="AK13" s="91">
        <v>3.1007833281452002</v>
      </c>
      <c r="AL13" s="91">
        <v>3.03930218082927</v>
      </c>
      <c r="AM13" s="91">
        <v>4.3748461048915104</v>
      </c>
      <c r="AN13" s="91">
        <v>4.2149980531564903</v>
      </c>
      <c r="AO13" s="91">
        <v>4.6223905445175504</v>
      </c>
      <c r="AP13" s="91">
        <v>5.2187690684079397</v>
      </c>
      <c r="AQ13" s="91">
        <v>5.2885973753602196</v>
      </c>
      <c r="AR13" s="91">
        <v>5.2603257840970503</v>
      </c>
      <c r="AS13" s="91">
        <v>5.2163605898891197</v>
      </c>
      <c r="AT13" s="91">
        <v>5.3512466022749701</v>
      </c>
      <c r="AU13" s="91">
        <v>5.26460776401216</v>
      </c>
      <c r="AV13" s="91">
        <v>5.5923989142154902</v>
      </c>
      <c r="AW13" s="91">
        <v>5.5641594184688898</v>
      </c>
      <c r="AX13" s="91">
        <v>5.5106984119672902</v>
      </c>
      <c r="AY13" s="91">
        <v>5.4668876738239804</v>
      </c>
      <c r="AZ13" s="91">
        <v>5.4092281456973996</v>
      </c>
      <c r="BA13" s="91">
        <v>5.4044417536062603</v>
      </c>
      <c r="BB13" s="91">
        <v>5.3384670228248199</v>
      </c>
      <c r="BC13" s="91">
        <v>5.1067811765491404</v>
      </c>
      <c r="BD13" s="91">
        <v>5.1216620975996001</v>
      </c>
      <c r="BE13" s="91">
        <v>5.3472617689252697</v>
      </c>
      <c r="BF13" s="91">
        <v>5.4248630703846503</v>
      </c>
      <c r="BG13" s="91">
        <v>5.4760598672701404</v>
      </c>
      <c r="BH13" s="91">
        <v>5.5320497514710398</v>
      </c>
      <c r="BI13" s="91">
        <v>5.5798354059490602</v>
      </c>
    </row>
    <row r="14" spans="1:61" ht="15" customHeight="1" x14ac:dyDescent="0.35">
      <c r="A14" s="51" t="s">
        <v>68</v>
      </c>
      <c r="B14" s="13" t="s">
        <v>34</v>
      </c>
      <c r="C14" s="13" t="s">
        <v>34</v>
      </c>
      <c r="D14" s="13" t="s">
        <v>34</v>
      </c>
      <c r="E14" s="13" t="s">
        <v>34</v>
      </c>
      <c r="F14" s="13" t="s">
        <v>34</v>
      </c>
      <c r="G14" s="13" t="s">
        <v>34</v>
      </c>
      <c r="H14" s="13" t="s">
        <v>34</v>
      </c>
      <c r="I14" s="13" t="s">
        <v>34</v>
      </c>
      <c r="J14" s="13" t="s">
        <v>34</v>
      </c>
      <c r="K14" s="13" t="s">
        <v>34</v>
      </c>
      <c r="L14" s="13" t="s">
        <v>34</v>
      </c>
      <c r="M14" s="13" t="s">
        <v>34</v>
      </c>
      <c r="N14" s="13" t="s">
        <v>34</v>
      </c>
      <c r="O14" s="13" t="s">
        <v>34</v>
      </c>
      <c r="P14" s="13" t="s">
        <v>34</v>
      </c>
      <c r="Q14" s="13" t="s">
        <v>34</v>
      </c>
      <c r="R14" s="13" t="s">
        <v>34</v>
      </c>
      <c r="S14" s="13" t="s">
        <v>34</v>
      </c>
      <c r="T14" s="13" t="s">
        <v>34</v>
      </c>
      <c r="U14" s="13" t="s">
        <v>34</v>
      </c>
      <c r="V14" s="13" t="s">
        <v>34</v>
      </c>
      <c r="W14" s="13" t="s">
        <v>34</v>
      </c>
      <c r="X14" s="13" t="s">
        <v>34</v>
      </c>
      <c r="Y14" s="13" t="s">
        <v>34</v>
      </c>
      <c r="Z14" s="13" t="s">
        <v>34</v>
      </c>
      <c r="AA14" s="52">
        <v>0</v>
      </c>
      <c r="AB14" s="91">
        <v>0.172357807244576</v>
      </c>
      <c r="AC14" s="91">
        <v>0.15437087998888099</v>
      </c>
      <c r="AD14" s="91">
        <v>0.154994227862642</v>
      </c>
      <c r="AE14" s="91">
        <v>0.17651769425159</v>
      </c>
      <c r="AF14" s="91">
        <v>0.15925270952194001</v>
      </c>
      <c r="AG14" s="91">
        <v>0.185837942540894</v>
      </c>
      <c r="AH14" s="91">
        <v>0.17390169876249101</v>
      </c>
      <c r="AI14" s="91">
        <v>0.17420401692583401</v>
      </c>
      <c r="AJ14" s="91">
        <v>0.187398781371657</v>
      </c>
      <c r="AK14" s="91">
        <v>0.16418353262031299</v>
      </c>
      <c r="AL14" s="91">
        <v>0.153753160225272</v>
      </c>
      <c r="AM14" s="91">
        <v>0.156702729416488</v>
      </c>
      <c r="AN14" s="91">
        <v>0.57738593068032995</v>
      </c>
      <c r="AO14" s="91">
        <v>0.60816050087157303</v>
      </c>
      <c r="AP14" s="91">
        <v>0.72418442960442897</v>
      </c>
      <c r="AQ14" s="91">
        <v>0.82910704311647698</v>
      </c>
      <c r="AR14" s="91">
        <v>0.844654352420662</v>
      </c>
      <c r="AS14" s="91">
        <v>0.82096122077231304</v>
      </c>
      <c r="AT14" s="91">
        <v>0.80187167481835797</v>
      </c>
      <c r="AU14" s="91">
        <v>0.77339210941367798</v>
      </c>
      <c r="AV14" s="91">
        <v>1.36285053736413</v>
      </c>
      <c r="AW14" s="91">
        <v>1.3479708299673101</v>
      </c>
      <c r="AX14" s="91">
        <v>1.3417399777241701</v>
      </c>
      <c r="AY14" s="91">
        <v>1.3767708995444099</v>
      </c>
      <c r="AZ14" s="91">
        <v>1.4201991131027001</v>
      </c>
      <c r="BA14" s="91">
        <v>2.07198735390216</v>
      </c>
      <c r="BB14" s="91">
        <v>1.89274587703816</v>
      </c>
      <c r="BC14" s="91">
        <v>1.3577813243282699</v>
      </c>
      <c r="BD14" s="91">
        <v>1.3369919568739099</v>
      </c>
      <c r="BE14" s="91">
        <v>1.37921840530669</v>
      </c>
      <c r="BF14" s="91">
        <v>1.4190764296932901</v>
      </c>
      <c r="BG14" s="91">
        <v>1.42394786414152</v>
      </c>
      <c r="BH14" s="91">
        <v>1.4493392310791999</v>
      </c>
      <c r="BI14" s="91">
        <v>1.47372832829245</v>
      </c>
    </row>
    <row r="15" spans="1:61" ht="15" customHeight="1" x14ac:dyDescent="0.35">
      <c r="A15" s="51" t="s">
        <v>434</v>
      </c>
      <c r="B15" s="13" t="s">
        <v>34</v>
      </c>
      <c r="C15" s="13" t="s">
        <v>34</v>
      </c>
      <c r="D15" s="13" t="s">
        <v>34</v>
      </c>
      <c r="E15" s="13" t="s">
        <v>34</v>
      </c>
      <c r="F15" s="13" t="s">
        <v>34</v>
      </c>
      <c r="G15" s="13" t="s">
        <v>34</v>
      </c>
      <c r="H15" s="13" t="s">
        <v>34</v>
      </c>
      <c r="I15" s="13" t="s">
        <v>34</v>
      </c>
      <c r="J15" s="13" t="s">
        <v>34</v>
      </c>
      <c r="K15" s="13" t="s">
        <v>34</v>
      </c>
      <c r="L15" s="13" t="s">
        <v>34</v>
      </c>
      <c r="M15" s="13" t="s">
        <v>34</v>
      </c>
      <c r="N15" s="13" t="s">
        <v>34</v>
      </c>
      <c r="O15" s="13" t="s">
        <v>34</v>
      </c>
      <c r="P15" s="13" t="s">
        <v>34</v>
      </c>
      <c r="Q15" s="13" t="s">
        <v>34</v>
      </c>
      <c r="R15" s="13" t="s">
        <v>34</v>
      </c>
      <c r="S15" s="13" t="s">
        <v>34</v>
      </c>
      <c r="T15" s="13" t="s">
        <v>34</v>
      </c>
      <c r="U15" s="13" t="s">
        <v>34</v>
      </c>
      <c r="V15" s="13" t="s">
        <v>34</v>
      </c>
      <c r="W15" s="13" t="s">
        <v>34</v>
      </c>
      <c r="X15" s="13" t="s">
        <v>34</v>
      </c>
      <c r="Y15" s="13" t="s">
        <v>34</v>
      </c>
      <c r="Z15" s="13" t="s">
        <v>34</v>
      </c>
      <c r="AA15" s="52">
        <v>13.9</v>
      </c>
      <c r="AB15" s="91">
        <v>14.171576947522601</v>
      </c>
      <c r="AC15" s="91">
        <v>13.569550271788399</v>
      </c>
      <c r="AD15" s="91">
        <v>12.2803089581667</v>
      </c>
      <c r="AE15" s="91">
        <v>11.6123771273103</v>
      </c>
      <c r="AF15" s="91">
        <v>11.151986278552901</v>
      </c>
      <c r="AG15" s="91">
        <v>10.7027163474189</v>
      </c>
      <c r="AH15" s="91">
        <v>11.048983988390299</v>
      </c>
      <c r="AI15" s="91">
        <v>11.0638486943489</v>
      </c>
      <c r="AJ15" s="91">
        <v>11.2774688194955</v>
      </c>
      <c r="AK15" s="91">
        <v>11.1618377318905</v>
      </c>
      <c r="AL15" s="91">
        <v>10.8342414853599</v>
      </c>
      <c r="AM15" s="91">
        <v>10.934292251777601</v>
      </c>
      <c r="AN15" s="91">
        <v>10.415218104217001</v>
      </c>
      <c r="AO15" s="91">
        <v>10.773278805762001</v>
      </c>
      <c r="AP15" s="91">
        <v>11.8068017834474</v>
      </c>
      <c r="AQ15" s="91">
        <v>11.994380232903699</v>
      </c>
      <c r="AR15" s="91">
        <v>12.1177561671332</v>
      </c>
      <c r="AS15" s="91">
        <v>12.2126661011736</v>
      </c>
      <c r="AT15" s="91">
        <v>12.508489357856</v>
      </c>
      <c r="AU15" s="91">
        <v>12.3077918123817</v>
      </c>
      <c r="AV15" s="91">
        <v>12.1435149614603</v>
      </c>
      <c r="AW15" s="91">
        <v>12.078971661529399</v>
      </c>
      <c r="AX15" s="91">
        <v>11.740224800935501</v>
      </c>
      <c r="AY15" s="91">
        <v>11.3481199988724</v>
      </c>
      <c r="AZ15" s="91">
        <v>11.094328996212999</v>
      </c>
      <c r="BA15" s="91">
        <v>12.0578009016984</v>
      </c>
      <c r="BB15" s="91">
        <v>11.6223885127666</v>
      </c>
      <c r="BC15" s="91">
        <v>11.1512852070117</v>
      </c>
      <c r="BD15" s="91">
        <v>11.5633557168299</v>
      </c>
      <c r="BE15" s="91">
        <v>11.8700616000712</v>
      </c>
      <c r="BF15" s="91">
        <v>12.0335077715228</v>
      </c>
      <c r="BG15" s="91">
        <v>12.6977100907701</v>
      </c>
      <c r="BH15" s="91">
        <v>12.3788823226253</v>
      </c>
      <c r="BI15" s="91">
        <v>12.451575164864099</v>
      </c>
    </row>
    <row r="16" spans="1:61" ht="15" customHeight="1" x14ac:dyDescent="0.35">
      <c r="A16" s="51" t="s">
        <v>435</v>
      </c>
      <c r="B16" s="13" t="s">
        <v>34</v>
      </c>
      <c r="C16" s="13" t="s">
        <v>34</v>
      </c>
      <c r="D16" s="13" t="s">
        <v>34</v>
      </c>
      <c r="E16" s="13" t="s">
        <v>34</v>
      </c>
      <c r="F16" s="13" t="s">
        <v>34</v>
      </c>
      <c r="G16" s="13" t="s">
        <v>34</v>
      </c>
      <c r="H16" s="13" t="s">
        <v>34</v>
      </c>
      <c r="I16" s="13" t="s">
        <v>34</v>
      </c>
      <c r="J16" s="13" t="s">
        <v>34</v>
      </c>
      <c r="K16" s="13" t="s">
        <v>34</v>
      </c>
      <c r="L16" s="13" t="s">
        <v>34</v>
      </c>
      <c r="M16" s="13" t="s">
        <v>34</v>
      </c>
      <c r="N16" s="13" t="s">
        <v>34</v>
      </c>
      <c r="O16" s="13" t="s">
        <v>34</v>
      </c>
      <c r="P16" s="13" t="s">
        <v>34</v>
      </c>
      <c r="Q16" s="13" t="s">
        <v>34</v>
      </c>
      <c r="R16" s="13" t="s">
        <v>34</v>
      </c>
      <c r="S16" s="13" t="s">
        <v>34</v>
      </c>
      <c r="T16" s="13" t="s">
        <v>34</v>
      </c>
      <c r="U16" s="13" t="s">
        <v>34</v>
      </c>
      <c r="V16" s="13" t="s">
        <v>34</v>
      </c>
      <c r="W16" s="13" t="s">
        <v>34</v>
      </c>
      <c r="X16" s="13" t="s">
        <v>34</v>
      </c>
      <c r="Y16" s="13" t="s">
        <v>34</v>
      </c>
      <c r="Z16" s="13" t="s">
        <v>34</v>
      </c>
      <c r="AA16" s="52">
        <v>5.3</v>
      </c>
      <c r="AB16" s="91">
        <v>5.2405278506620103</v>
      </c>
      <c r="AC16" s="91">
        <v>5.21204928959021</v>
      </c>
      <c r="AD16" s="91">
        <v>5.0438145429831103</v>
      </c>
      <c r="AE16" s="91">
        <v>4.8516998902655697</v>
      </c>
      <c r="AF16" s="91">
        <v>4.7535049160110701</v>
      </c>
      <c r="AG16" s="91">
        <v>4.5565691721478103</v>
      </c>
      <c r="AH16" s="91">
        <v>4.52372708940816</v>
      </c>
      <c r="AI16" s="91">
        <v>4.5718069304182203</v>
      </c>
      <c r="AJ16" s="91">
        <v>4.6674198494576098</v>
      </c>
      <c r="AK16" s="91">
        <v>4.5971398940061601</v>
      </c>
      <c r="AL16" s="91">
        <v>4.4902454007640697</v>
      </c>
      <c r="AM16" s="91">
        <v>4.3606468874608204</v>
      </c>
      <c r="AN16" s="91">
        <v>4.2739477540535704</v>
      </c>
      <c r="AO16" s="91">
        <v>4.2721111309191402</v>
      </c>
      <c r="AP16" s="91">
        <v>4.5976509018058902</v>
      </c>
      <c r="AQ16" s="91">
        <v>4.6438088069930501</v>
      </c>
      <c r="AR16" s="91">
        <v>4.76106305150061</v>
      </c>
      <c r="AS16" s="91">
        <v>4.9403886193380098</v>
      </c>
      <c r="AT16" s="91">
        <v>5.0616012907849504</v>
      </c>
      <c r="AU16" s="91">
        <v>5.1676693072845401</v>
      </c>
      <c r="AV16" s="91">
        <v>5.25399705510661</v>
      </c>
      <c r="AW16" s="91">
        <v>5.2744016164019003</v>
      </c>
      <c r="AX16" s="91">
        <v>5.1214800324055201</v>
      </c>
      <c r="AY16" s="91">
        <v>4.9746313568574196</v>
      </c>
      <c r="AZ16" s="91">
        <v>4.9000375128373896</v>
      </c>
      <c r="BA16" s="91">
        <v>5.2193891002222097</v>
      </c>
      <c r="BB16" s="91">
        <v>4.9705543501109002</v>
      </c>
      <c r="BC16" s="91">
        <v>4.6256372913643498</v>
      </c>
      <c r="BD16" s="91">
        <v>4.6713280061304197</v>
      </c>
      <c r="BE16" s="91">
        <v>4.8313936768725201</v>
      </c>
      <c r="BF16" s="91">
        <v>4.8883430386330096</v>
      </c>
      <c r="BG16" s="91">
        <v>4.9782654859276896</v>
      </c>
      <c r="BH16" s="91">
        <v>5.0723346715901796</v>
      </c>
      <c r="BI16" s="91">
        <v>5.0932277526767802</v>
      </c>
    </row>
    <row r="17" spans="1:61" ht="15" customHeight="1" x14ac:dyDescent="0.35">
      <c r="A17" s="51" t="s">
        <v>36</v>
      </c>
      <c r="B17" s="13" t="s">
        <v>34</v>
      </c>
      <c r="C17" s="13" t="s">
        <v>34</v>
      </c>
      <c r="D17" s="13" t="s">
        <v>34</v>
      </c>
      <c r="E17" s="13" t="s">
        <v>34</v>
      </c>
      <c r="F17" s="13" t="s">
        <v>34</v>
      </c>
      <c r="G17" s="13" t="s">
        <v>34</v>
      </c>
      <c r="H17" s="13" t="s">
        <v>34</v>
      </c>
      <c r="I17" s="13" t="s">
        <v>34</v>
      </c>
      <c r="J17" s="13" t="s">
        <v>34</v>
      </c>
      <c r="K17" s="13" t="s">
        <v>34</v>
      </c>
      <c r="L17" s="13" t="s">
        <v>34</v>
      </c>
      <c r="M17" s="13" t="s">
        <v>34</v>
      </c>
      <c r="N17" s="13" t="s">
        <v>34</v>
      </c>
      <c r="O17" s="13" t="s">
        <v>34</v>
      </c>
      <c r="P17" s="13" t="s">
        <v>34</v>
      </c>
      <c r="Q17" s="13" t="s">
        <v>34</v>
      </c>
      <c r="R17" s="13" t="s">
        <v>34</v>
      </c>
      <c r="S17" s="13" t="s">
        <v>34</v>
      </c>
      <c r="T17" s="13" t="s">
        <v>34</v>
      </c>
      <c r="U17" s="13" t="s">
        <v>34</v>
      </c>
      <c r="V17" s="13" t="s">
        <v>34</v>
      </c>
      <c r="W17" s="13" t="s">
        <v>34</v>
      </c>
      <c r="X17" s="13" t="s">
        <v>34</v>
      </c>
      <c r="Y17" s="13" t="s">
        <v>34</v>
      </c>
      <c r="Z17" s="13" t="s">
        <v>34</v>
      </c>
      <c r="AA17" s="52">
        <v>2.9</v>
      </c>
      <c r="AB17" s="91">
        <v>2.8505606046138401</v>
      </c>
      <c r="AC17" s="91">
        <v>3.1118857244286802</v>
      </c>
      <c r="AD17" s="91">
        <v>2.68084068354114</v>
      </c>
      <c r="AE17" s="91">
        <v>2.2550911094893999</v>
      </c>
      <c r="AF17" s="91">
        <v>1.93783030030772</v>
      </c>
      <c r="AG17" s="91">
        <v>1.69715943960257</v>
      </c>
      <c r="AH17" s="91">
        <v>1.66121851481481</v>
      </c>
      <c r="AI17" s="91">
        <v>1.7085091715466301</v>
      </c>
      <c r="AJ17" s="91">
        <v>1.9717598301745101</v>
      </c>
      <c r="AK17" s="91">
        <v>2.0206114176089698</v>
      </c>
      <c r="AL17" s="91">
        <v>1.9494905158624201</v>
      </c>
      <c r="AM17" s="91">
        <v>1.77313823365215</v>
      </c>
      <c r="AN17" s="91">
        <v>1.50766361818649</v>
      </c>
      <c r="AO17" s="91">
        <v>1.36928817996122</v>
      </c>
      <c r="AP17" s="91">
        <v>1.77517209179779</v>
      </c>
      <c r="AQ17" s="91">
        <v>2.0037970472133901</v>
      </c>
      <c r="AR17" s="91">
        <v>2.00981317485375</v>
      </c>
      <c r="AS17" s="91">
        <v>2.1999653590251</v>
      </c>
      <c r="AT17" s="91">
        <v>2.3984692206797602</v>
      </c>
      <c r="AU17" s="91">
        <v>2.17285127166598</v>
      </c>
      <c r="AV17" s="91">
        <v>2.0089622149308402</v>
      </c>
      <c r="AW17" s="91">
        <v>1.9058724872482999</v>
      </c>
      <c r="AX17" s="91">
        <v>1.7729554857711101</v>
      </c>
      <c r="AY17" s="91">
        <v>1.54266156925116</v>
      </c>
      <c r="AZ17" s="91">
        <v>1.3871140328760001</v>
      </c>
      <c r="BA17" s="91">
        <v>1.47477182279387</v>
      </c>
      <c r="BB17" s="91">
        <v>1.27569099996483</v>
      </c>
      <c r="BC17" s="91">
        <v>1.0140334050442401</v>
      </c>
      <c r="BD17" s="91">
        <v>1.03504138651184</v>
      </c>
      <c r="BE17" s="91">
        <v>1.09048236398459</v>
      </c>
      <c r="BF17" s="91">
        <v>1.1330886987403901</v>
      </c>
      <c r="BG17" s="91">
        <v>1.17020702904805</v>
      </c>
      <c r="BH17" s="91">
        <v>1.1977684393574299</v>
      </c>
      <c r="BI17" s="91">
        <v>1.2275666886772501</v>
      </c>
    </row>
    <row r="18" spans="1:61" ht="15" customHeight="1" x14ac:dyDescent="0.35">
      <c r="A18" s="51" t="s">
        <v>37</v>
      </c>
      <c r="B18" s="13" t="s">
        <v>34</v>
      </c>
      <c r="C18" s="13" t="s">
        <v>34</v>
      </c>
      <c r="D18" s="13" t="s">
        <v>34</v>
      </c>
      <c r="E18" s="13" t="s">
        <v>34</v>
      </c>
      <c r="F18" s="13" t="s">
        <v>34</v>
      </c>
      <c r="G18" s="13" t="s">
        <v>34</v>
      </c>
      <c r="H18" s="13" t="s">
        <v>34</v>
      </c>
      <c r="I18" s="13" t="s">
        <v>34</v>
      </c>
      <c r="J18" s="13" t="s">
        <v>34</v>
      </c>
      <c r="K18" s="13" t="s">
        <v>34</v>
      </c>
      <c r="L18" s="13" t="s">
        <v>34</v>
      </c>
      <c r="M18" s="13" t="s">
        <v>34</v>
      </c>
      <c r="N18" s="13" t="s">
        <v>34</v>
      </c>
      <c r="O18" s="13" t="s">
        <v>34</v>
      </c>
      <c r="P18" s="13" t="s">
        <v>34</v>
      </c>
      <c r="Q18" s="13" t="s">
        <v>34</v>
      </c>
      <c r="R18" s="13" t="s">
        <v>34</v>
      </c>
      <c r="S18" s="13" t="s">
        <v>34</v>
      </c>
      <c r="T18" s="13" t="s">
        <v>34</v>
      </c>
      <c r="U18" s="13" t="s">
        <v>34</v>
      </c>
      <c r="V18" s="13" t="s">
        <v>34</v>
      </c>
      <c r="W18" s="13" t="s">
        <v>34</v>
      </c>
      <c r="X18" s="13" t="s">
        <v>34</v>
      </c>
      <c r="Y18" s="13" t="s">
        <v>34</v>
      </c>
      <c r="Z18" s="13" t="s">
        <v>34</v>
      </c>
      <c r="AA18" s="52">
        <v>1</v>
      </c>
      <c r="AB18" s="91">
        <v>2.7386082137941301</v>
      </c>
      <c r="AC18" s="91">
        <v>2.5999310563817102</v>
      </c>
      <c r="AD18" s="91">
        <v>2.5194685516630999</v>
      </c>
      <c r="AE18" s="91">
        <v>2.4370091084977501</v>
      </c>
      <c r="AF18" s="91">
        <v>2.3520778123960699</v>
      </c>
      <c r="AG18" s="91">
        <v>2.2515150740409902</v>
      </c>
      <c r="AH18" s="91">
        <v>2.2322919537943702</v>
      </c>
      <c r="AI18" s="91">
        <v>2.20219376232671</v>
      </c>
      <c r="AJ18" s="91">
        <v>2.2288952949224101</v>
      </c>
      <c r="AK18" s="91">
        <v>2.10925817087645</v>
      </c>
      <c r="AL18" s="91">
        <v>1.92454648097801</v>
      </c>
      <c r="AM18" s="91">
        <v>1.7221903576331099</v>
      </c>
      <c r="AN18" s="91">
        <v>1.6838672593358801</v>
      </c>
      <c r="AO18" s="91">
        <v>1.68742904484107</v>
      </c>
      <c r="AP18" s="91">
        <v>1.73932296020859</v>
      </c>
      <c r="AQ18" s="91">
        <v>1.70232008689212</v>
      </c>
      <c r="AR18" s="91">
        <v>1.65800745686485</v>
      </c>
      <c r="AS18" s="91">
        <v>1.6230583278551001</v>
      </c>
      <c r="AT18" s="91">
        <v>1.61886452569005</v>
      </c>
      <c r="AU18" s="91">
        <v>1.93564238768573</v>
      </c>
      <c r="AV18" s="91">
        <v>1.89592005004723</v>
      </c>
      <c r="AW18" s="91">
        <v>1.89683724007032</v>
      </c>
      <c r="AX18" s="91">
        <v>1.8742904521896799</v>
      </c>
      <c r="AY18" s="91">
        <v>1.8678915795750699</v>
      </c>
      <c r="AZ18" s="91">
        <v>1.84990191315543</v>
      </c>
      <c r="BA18" s="91">
        <v>2.0076604773211302</v>
      </c>
      <c r="BB18" s="91">
        <v>1.9137455532883101</v>
      </c>
      <c r="BC18" s="91">
        <v>1.8055576710221699</v>
      </c>
      <c r="BD18" s="91">
        <v>1.9471744505881901</v>
      </c>
      <c r="BE18" s="91">
        <v>2.0526672525369598</v>
      </c>
      <c r="BF18" s="91">
        <v>2.07734485683766</v>
      </c>
      <c r="BG18" s="91">
        <v>2.09490465264772</v>
      </c>
      <c r="BH18" s="91">
        <v>2.1088660387025899</v>
      </c>
      <c r="BI18" s="91">
        <v>2.1407294614580601</v>
      </c>
    </row>
    <row r="19" spans="1:61" ht="15" customHeight="1" x14ac:dyDescent="0.35">
      <c r="A19" s="51" t="s">
        <v>38</v>
      </c>
      <c r="B19" s="13" t="s">
        <v>34</v>
      </c>
      <c r="C19" s="13" t="s">
        <v>34</v>
      </c>
      <c r="D19" s="13" t="s">
        <v>34</v>
      </c>
      <c r="E19" s="13" t="s">
        <v>34</v>
      </c>
      <c r="F19" s="13" t="s">
        <v>34</v>
      </c>
      <c r="G19" s="13" t="s">
        <v>34</v>
      </c>
      <c r="H19" s="13" t="s">
        <v>34</v>
      </c>
      <c r="I19" s="13" t="s">
        <v>34</v>
      </c>
      <c r="J19" s="13" t="s">
        <v>34</v>
      </c>
      <c r="K19" s="13" t="s">
        <v>34</v>
      </c>
      <c r="L19" s="13" t="s">
        <v>34</v>
      </c>
      <c r="M19" s="13" t="s">
        <v>34</v>
      </c>
      <c r="N19" s="13" t="s">
        <v>34</v>
      </c>
      <c r="O19" s="13" t="s">
        <v>34</v>
      </c>
      <c r="P19" s="13" t="s">
        <v>34</v>
      </c>
      <c r="Q19" s="13" t="s">
        <v>34</v>
      </c>
      <c r="R19" s="13" t="s">
        <v>34</v>
      </c>
      <c r="S19" s="13" t="s">
        <v>34</v>
      </c>
      <c r="T19" s="13" t="s">
        <v>34</v>
      </c>
      <c r="U19" s="13" t="s">
        <v>34</v>
      </c>
      <c r="V19" s="13" t="s">
        <v>34</v>
      </c>
      <c r="W19" s="13" t="s">
        <v>34</v>
      </c>
      <c r="X19" s="13" t="s">
        <v>34</v>
      </c>
      <c r="Y19" s="13" t="s">
        <v>34</v>
      </c>
      <c r="Z19" s="13" t="s">
        <v>34</v>
      </c>
      <c r="AA19" s="52">
        <v>4.7</v>
      </c>
      <c r="AB19" s="91">
        <v>3.3418802784525798</v>
      </c>
      <c r="AC19" s="91">
        <v>2.6456842013877502</v>
      </c>
      <c r="AD19" s="91">
        <v>2.0361851799793098</v>
      </c>
      <c r="AE19" s="91">
        <v>2.06857701905763</v>
      </c>
      <c r="AF19" s="91">
        <v>2.1085732498380501</v>
      </c>
      <c r="AG19" s="91">
        <v>2.19747266162747</v>
      </c>
      <c r="AH19" s="91">
        <v>2.6317464303729801</v>
      </c>
      <c r="AI19" s="91">
        <v>2.5813388300573701</v>
      </c>
      <c r="AJ19" s="91">
        <v>2.4093938449410102</v>
      </c>
      <c r="AK19" s="91">
        <v>2.4348282493989699</v>
      </c>
      <c r="AL19" s="91">
        <v>2.4699590877554298</v>
      </c>
      <c r="AM19" s="91">
        <v>3.07831677303153</v>
      </c>
      <c r="AN19" s="91">
        <v>2.9497394726410402</v>
      </c>
      <c r="AO19" s="91">
        <v>3.4444504500405402</v>
      </c>
      <c r="AP19" s="91">
        <v>3.69465582963513</v>
      </c>
      <c r="AQ19" s="91">
        <v>3.6444542918051099</v>
      </c>
      <c r="AR19" s="91">
        <v>3.6888724839139901</v>
      </c>
      <c r="AS19" s="91">
        <v>3.4492537949554101</v>
      </c>
      <c r="AT19" s="91">
        <v>3.4295543207012198</v>
      </c>
      <c r="AU19" s="91">
        <v>3.0316288457454199</v>
      </c>
      <c r="AV19" s="91">
        <v>2.9846356413756299</v>
      </c>
      <c r="AW19" s="91">
        <v>3.0018603178088901</v>
      </c>
      <c r="AX19" s="91">
        <v>2.9714988305692298</v>
      </c>
      <c r="AY19" s="91">
        <v>2.9629354931887999</v>
      </c>
      <c r="AZ19" s="91">
        <v>2.9572755373441901</v>
      </c>
      <c r="BA19" s="91">
        <v>3.35597950136117</v>
      </c>
      <c r="BB19" s="91">
        <v>3.4623976094026001</v>
      </c>
      <c r="BC19" s="91">
        <v>3.7060568395809401</v>
      </c>
      <c r="BD19" s="91">
        <v>3.90981187359945</v>
      </c>
      <c r="BE19" s="91">
        <v>3.8955183066771499</v>
      </c>
      <c r="BF19" s="91">
        <v>3.9347311773117899</v>
      </c>
      <c r="BG19" s="91">
        <v>4.4543329231466302</v>
      </c>
      <c r="BH19" s="91">
        <v>3.99991317297513</v>
      </c>
      <c r="BI19" s="91">
        <v>3.9900512620520598</v>
      </c>
    </row>
    <row r="20" spans="1:61" ht="15" customHeight="1" x14ac:dyDescent="0.35">
      <c r="A20" s="51" t="s">
        <v>436</v>
      </c>
      <c r="B20" s="13" t="s">
        <v>34</v>
      </c>
      <c r="C20" s="13" t="s">
        <v>34</v>
      </c>
      <c r="D20" s="13" t="s">
        <v>34</v>
      </c>
      <c r="E20" s="13" t="s">
        <v>34</v>
      </c>
      <c r="F20" s="13" t="s">
        <v>34</v>
      </c>
      <c r="G20" s="13" t="s">
        <v>34</v>
      </c>
      <c r="H20" s="13" t="s">
        <v>34</v>
      </c>
      <c r="I20" s="13" t="s">
        <v>34</v>
      </c>
      <c r="J20" s="13" t="s">
        <v>34</v>
      </c>
      <c r="K20" s="13" t="s">
        <v>34</v>
      </c>
      <c r="L20" s="13" t="s">
        <v>34</v>
      </c>
      <c r="M20" s="13" t="s">
        <v>34</v>
      </c>
      <c r="N20" s="13" t="s">
        <v>34</v>
      </c>
      <c r="O20" s="13" t="s">
        <v>34</v>
      </c>
      <c r="P20" s="13" t="s">
        <v>34</v>
      </c>
      <c r="Q20" s="13" t="s">
        <v>34</v>
      </c>
      <c r="R20" s="13" t="s">
        <v>34</v>
      </c>
      <c r="S20" s="13" t="s">
        <v>34</v>
      </c>
      <c r="T20" s="13" t="s">
        <v>34</v>
      </c>
      <c r="U20" s="13" t="s">
        <v>34</v>
      </c>
      <c r="V20" s="13" t="s">
        <v>34</v>
      </c>
      <c r="W20" s="13" t="s">
        <v>34</v>
      </c>
      <c r="X20" s="13" t="s">
        <v>34</v>
      </c>
      <c r="Y20" s="13" t="s">
        <v>34</v>
      </c>
      <c r="Z20" s="13" t="s">
        <v>34</v>
      </c>
      <c r="AA20" s="52">
        <v>6.9</v>
      </c>
      <c r="AB20" s="91">
        <v>6.8697157951529499</v>
      </c>
      <c r="AC20" s="91">
        <v>2.0221832115704599</v>
      </c>
      <c r="AD20" s="91">
        <v>2.16204420839941</v>
      </c>
      <c r="AE20" s="91">
        <v>2.3918498997707598</v>
      </c>
      <c r="AF20" s="91">
        <v>2.28221140439793</v>
      </c>
      <c r="AG20" s="91">
        <v>2.15283055689076</v>
      </c>
      <c r="AH20" s="91">
        <v>2.2760660394886001</v>
      </c>
      <c r="AI20" s="91">
        <v>1.99984169999713</v>
      </c>
      <c r="AJ20" s="91">
        <v>1.95997294724417</v>
      </c>
      <c r="AK20" s="91">
        <v>1.8847932050526199</v>
      </c>
      <c r="AL20" s="91">
        <v>1.7324802043187</v>
      </c>
      <c r="AM20" s="91">
        <v>1.7209824776006599</v>
      </c>
      <c r="AN20" s="91">
        <v>1.5670882391080301</v>
      </c>
      <c r="AO20" s="91">
        <v>1.56380982803149</v>
      </c>
      <c r="AP20" s="91">
        <v>2.2970837536942801</v>
      </c>
      <c r="AQ20" s="91">
        <v>2.1604071583504099</v>
      </c>
      <c r="AR20" s="91">
        <v>1.93108233292693</v>
      </c>
      <c r="AS20" s="91">
        <v>1.73071093274952</v>
      </c>
      <c r="AT20" s="91">
        <v>1.7587730721716801</v>
      </c>
      <c r="AU20" s="91">
        <v>1.52988917694307</v>
      </c>
      <c r="AV20" s="91">
        <v>1.50421463286964</v>
      </c>
      <c r="AW20" s="91">
        <v>1.52866916620649</v>
      </c>
      <c r="AX20" s="91">
        <v>1.3741343674317399</v>
      </c>
      <c r="AY20" s="91">
        <v>1.5382839549712499</v>
      </c>
      <c r="AZ20" s="91">
        <v>1.56460735422788</v>
      </c>
      <c r="BA20" s="91">
        <v>4.1372100385043904</v>
      </c>
      <c r="BB20" s="91">
        <v>3.6987822546967299</v>
      </c>
      <c r="BC20" s="91">
        <v>2.3508933860533001</v>
      </c>
      <c r="BD20" s="91">
        <v>2.2655300260885101</v>
      </c>
      <c r="BE20" s="91">
        <v>2.17841759864648</v>
      </c>
      <c r="BF20" s="91">
        <v>2.1409682247545798</v>
      </c>
      <c r="BG20" s="91">
        <v>2.19460920912171</v>
      </c>
      <c r="BH20" s="91">
        <v>2.11855751787252</v>
      </c>
      <c r="BI20" s="91">
        <v>1.9482636761566601</v>
      </c>
    </row>
    <row r="21" spans="1:61" ht="15" customHeight="1" x14ac:dyDescent="0.35">
      <c r="A21" s="51" t="s">
        <v>437</v>
      </c>
      <c r="B21" s="13" t="s">
        <v>34</v>
      </c>
      <c r="C21" s="13" t="s">
        <v>34</v>
      </c>
      <c r="D21" s="13" t="s">
        <v>34</v>
      </c>
      <c r="E21" s="13" t="s">
        <v>34</v>
      </c>
      <c r="F21" s="13" t="s">
        <v>34</v>
      </c>
      <c r="G21" s="13" t="s">
        <v>34</v>
      </c>
      <c r="H21" s="13" t="s">
        <v>34</v>
      </c>
      <c r="I21" s="13" t="s">
        <v>34</v>
      </c>
      <c r="J21" s="13" t="s">
        <v>34</v>
      </c>
      <c r="K21" s="13" t="s">
        <v>34</v>
      </c>
      <c r="L21" s="13" t="s">
        <v>34</v>
      </c>
      <c r="M21" s="13" t="s">
        <v>34</v>
      </c>
      <c r="N21" s="13" t="s">
        <v>34</v>
      </c>
      <c r="O21" s="13" t="s">
        <v>34</v>
      </c>
      <c r="P21" s="13" t="s">
        <v>34</v>
      </c>
      <c r="Q21" s="13" t="s">
        <v>34</v>
      </c>
      <c r="R21" s="13" t="s">
        <v>34</v>
      </c>
      <c r="S21" s="13" t="s">
        <v>34</v>
      </c>
      <c r="T21" s="13" t="s">
        <v>34</v>
      </c>
      <c r="U21" s="13" t="s">
        <v>34</v>
      </c>
      <c r="V21" s="13" t="s">
        <v>34</v>
      </c>
      <c r="W21" s="13" t="s">
        <v>34</v>
      </c>
      <c r="X21" s="13" t="s">
        <v>34</v>
      </c>
      <c r="Y21" s="13" t="s">
        <v>34</v>
      </c>
      <c r="Z21" s="13" t="s">
        <v>34</v>
      </c>
      <c r="AA21" s="52">
        <v>2.2999999999999998</v>
      </c>
      <c r="AB21" s="91">
        <v>2.07921814106995</v>
      </c>
      <c r="AC21" s="91">
        <v>2.1014175362043299</v>
      </c>
      <c r="AD21" s="91">
        <v>2.11301525157221</v>
      </c>
      <c r="AE21" s="91">
        <v>2.0439021747842099</v>
      </c>
      <c r="AF21" s="91">
        <v>1.98684535575705</v>
      </c>
      <c r="AG21" s="91">
        <v>1.97607674271933</v>
      </c>
      <c r="AH21" s="91">
        <v>1.88013059286728</v>
      </c>
      <c r="AI21" s="91">
        <v>1.74064295615703</v>
      </c>
      <c r="AJ21" s="91">
        <v>1.7014095449436</v>
      </c>
      <c r="AK21" s="91">
        <v>1.78863730107673</v>
      </c>
      <c r="AL21" s="91">
        <v>1.89477609608857</v>
      </c>
      <c r="AM21" s="91">
        <v>1.92166126261919</v>
      </c>
      <c r="AN21" s="91">
        <v>1.8460198503855001</v>
      </c>
      <c r="AO21" s="91">
        <v>1.87284384269833</v>
      </c>
      <c r="AP21" s="91">
        <v>1.5074238632491901</v>
      </c>
      <c r="AQ21" s="91">
        <v>1.9693783143405099</v>
      </c>
      <c r="AR21" s="91">
        <v>1.76148874995668</v>
      </c>
      <c r="AS21" s="91">
        <v>1.75338692838263</v>
      </c>
      <c r="AT21" s="91">
        <v>1.8135764326109101</v>
      </c>
      <c r="AU21" s="91">
        <v>1.9871642653809201</v>
      </c>
      <c r="AV21" s="91">
        <v>2.0978017286556301</v>
      </c>
      <c r="AW21" s="91">
        <v>1.5988152665205599</v>
      </c>
      <c r="AX21" s="91">
        <v>1.6006318661015799</v>
      </c>
      <c r="AY21" s="91">
        <v>1.8359481989494899</v>
      </c>
      <c r="AZ21" s="91">
        <v>1.83985091894626</v>
      </c>
      <c r="BA21" s="91">
        <v>1.9659021387211699</v>
      </c>
      <c r="BB21" s="91">
        <v>1.9479960153490901</v>
      </c>
      <c r="BC21" s="91">
        <v>1.9260361100368999</v>
      </c>
      <c r="BD21" s="91">
        <v>1.9057523487216199</v>
      </c>
      <c r="BE21" s="91">
        <v>1.79687558003869</v>
      </c>
      <c r="BF21" s="91">
        <v>1.8133383308766799</v>
      </c>
      <c r="BG21" s="91">
        <v>1.78476484388047</v>
      </c>
      <c r="BH21" s="91">
        <v>1.7728503698429099</v>
      </c>
      <c r="BI21" s="91">
        <v>1.98832472035867</v>
      </c>
    </row>
    <row r="22" spans="1:61" ht="15" customHeight="1" x14ac:dyDescent="0.35">
      <c r="A22" s="51" t="s">
        <v>438</v>
      </c>
      <c r="B22" s="13">
        <v>2.7508224363955001</v>
      </c>
      <c r="C22" s="13">
        <v>2.69861359635724</v>
      </c>
      <c r="D22" s="13">
        <v>2.5470295429568801</v>
      </c>
      <c r="E22" s="13">
        <v>2.5487137754871401</v>
      </c>
      <c r="F22" s="13">
        <v>2.7364397415861199</v>
      </c>
      <c r="G22" s="13">
        <v>2.7798776097912201</v>
      </c>
      <c r="H22" s="13">
        <v>2.7925416393546199</v>
      </c>
      <c r="I22" s="13">
        <v>2.8481683041747301</v>
      </c>
      <c r="J22" s="13">
        <v>2.9910714285714302</v>
      </c>
      <c r="K22" s="13">
        <v>3.1253944611345301</v>
      </c>
      <c r="L22" s="13">
        <v>3.49457959680629</v>
      </c>
      <c r="M22" s="13">
        <v>4.1271197253024603</v>
      </c>
      <c r="N22" s="13">
        <v>4.8023660254208203</v>
      </c>
      <c r="O22" s="13">
        <v>5.26105501302421</v>
      </c>
      <c r="P22" s="13">
        <v>5.5919757461217401</v>
      </c>
      <c r="Q22" s="13">
        <v>5.8817368120357996</v>
      </c>
      <c r="R22" s="13">
        <v>5.8617576059115102</v>
      </c>
      <c r="S22" s="13">
        <v>5.7598312243960796</v>
      </c>
      <c r="T22" s="13">
        <v>5.6677224401836996</v>
      </c>
      <c r="U22" s="13">
        <v>5.38925596093077</v>
      </c>
      <c r="V22" s="13">
        <v>5.44732751034143</v>
      </c>
      <c r="W22" s="13">
        <v>5.6419448965527401</v>
      </c>
      <c r="X22" s="13">
        <v>5.84300092261602</v>
      </c>
      <c r="Y22" s="13">
        <v>5.6827083546200701</v>
      </c>
      <c r="Z22" s="13">
        <v>5.1050633034323996</v>
      </c>
      <c r="AA22" s="52">
        <v>5.2</v>
      </c>
      <c r="AB22" s="91">
        <v>5.0660026359161998</v>
      </c>
      <c r="AC22" s="91">
        <v>4.7413921716512402</v>
      </c>
      <c r="AD22" s="91">
        <v>4.43007030503618</v>
      </c>
      <c r="AE22" s="91">
        <v>4.1801212385818998</v>
      </c>
      <c r="AF22" s="91">
        <v>3.8852436843939402</v>
      </c>
      <c r="AG22" s="91">
        <v>3.2939773803649999</v>
      </c>
      <c r="AH22" s="91">
        <v>2.8822443813332499</v>
      </c>
      <c r="AI22" s="91">
        <v>2.5709554226906599</v>
      </c>
      <c r="AJ22" s="91">
        <v>2.37144324062545</v>
      </c>
      <c r="AK22" s="91">
        <v>2.3219977446148601</v>
      </c>
      <c r="AL22" s="91">
        <v>2.1697891164155001</v>
      </c>
      <c r="AM22" s="91">
        <v>2.0143827162179702</v>
      </c>
      <c r="AN22" s="91">
        <v>1.9665036587234099</v>
      </c>
      <c r="AO22" s="91">
        <v>2.0420347575448998</v>
      </c>
      <c r="AP22" s="91">
        <v>2.0339579374596601</v>
      </c>
      <c r="AQ22" s="91">
        <v>1.78304774936652</v>
      </c>
      <c r="AR22" s="91">
        <v>1.79116471664059</v>
      </c>
      <c r="AS22" s="91">
        <v>1.6775789476779599</v>
      </c>
      <c r="AT22" s="91">
        <v>1.5587551802213799</v>
      </c>
      <c r="AU22" s="91">
        <v>1.4677765725999401</v>
      </c>
      <c r="AV22" s="91">
        <v>1.30143411992851</v>
      </c>
      <c r="AW22" s="91">
        <v>1.15072345830984</v>
      </c>
      <c r="AX22" s="91">
        <v>1.0019697876094</v>
      </c>
      <c r="AY22" s="91">
        <v>0.89575149036586399</v>
      </c>
      <c r="AZ22" s="91">
        <v>0.76636881226906395</v>
      </c>
      <c r="BA22" s="91">
        <v>0.68195801290814895</v>
      </c>
      <c r="BB22" s="91">
        <v>0.54135885565821895</v>
      </c>
      <c r="BC22" s="91">
        <v>0.54019147412361002</v>
      </c>
      <c r="BD22" s="91">
        <v>0.65699769266303598</v>
      </c>
      <c r="BE22" s="91">
        <v>0.74803884682580102</v>
      </c>
      <c r="BF22" s="91">
        <v>0.75903876074783505</v>
      </c>
      <c r="BG22" s="91">
        <v>0.84029445265645497</v>
      </c>
      <c r="BH22" s="91">
        <v>0.93864594277945101</v>
      </c>
      <c r="BI22" s="91">
        <v>0.99493654299224199</v>
      </c>
    </row>
    <row r="23" spans="1:61" ht="15" customHeight="1" x14ac:dyDescent="0.35">
      <c r="A23" s="51" t="s">
        <v>439</v>
      </c>
      <c r="B23" s="13" t="s">
        <v>34</v>
      </c>
      <c r="C23" s="13" t="s">
        <v>34</v>
      </c>
      <c r="D23" s="13" t="s">
        <v>34</v>
      </c>
      <c r="E23" s="13" t="s">
        <v>34</v>
      </c>
      <c r="F23" s="13" t="s">
        <v>34</v>
      </c>
      <c r="G23" s="13" t="s">
        <v>34</v>
      </c>
      <c r="H23" s="13" t="s">
        <v>34</v>
      </c>
      <c r="I23" s="13" t="s">
        <v>34</v>
      </c>
      <c r="J23" s="13" t="s">
        <v>34</v>
      </c>
      <c r="K23" s="13" t="s">
        <v>34</v>
      </c>
      <c r="L23" s="13" t="s">
        <v>34</v>
      </c>
      <c r="M23" s="13" t="s">
        <v>34</v>
      </c>
      <c r="N23" s="13" t="s">
        <v>34</v>
      </c>
      <c r="O23" s="13" t="s">
        <v>34</v>
      </c>
      <c r="P23" s="13" t="s">
        <v>34</v>
      </c>
      <c r="Q23" s="13" t="s">
        <v>34</v>
      </c>
      <c r="R23" s="13" t="s">
        <v>34</v>
      </c>
      <c r="S23" s="13" t="s">
        <v>34</v>
      </c>
      <c r="T23" s="13" t="s">
        <v>34</v>
      </c>
      <c r="U23" s="13" t="s">
        <v>34</v>
      </c>
      <c r="V23" s="13" t="s">
        <v>34</v>
      </c>
      <c r="W23" s="13" t="s">
        <v>34</v>
      </c>
      <c r="X23" s="13" t="s">
        <v>34</v>
      </c>
      <c r="Y23" s="13" t="s">
        <v>34</v>
      </c>
      <c r="Z23" s="13" t="s">
        <v>34</v>
      </c>
      <c r="AA23" s="13" t="s">
        <v>34</v>
      </c>
      <c r="AB23" s="13" t="s">
        <v>34</v>
      </c>
      <c r="AC23" s="91">
        <v>47.492526303036598</v>
      </c>
      <c r="AD23" s="91">
        <v>45.789916808916999</v>
      </c>
      <c r="AE23" s="91">
        <v>44.577279910785101</v>
      </c>
      <c r="AF23" s="91">
        <v>43.626179017334003</v>
      </c>
      <c r="AG23" s="91">
        <v>42.3325308275314</v>
      </c>
      <c r="AH23" s="91">
        <v>42.806982833645399</v>
      </c>
      <c r="AI23" s="91">
        <v>43.283382684129002</v>
      </c>
      <c r="AJ23" s="91">
        <v>44.294153719222699</v>
      </c>
      <c r="AK23" s="91">
        <v>43.533753949556498</v>
      </c>
      <c r="AL23" s="91">
        <v>42.605576591132198</v>
      </c>
      <c r="AM23" s="91">
        <v>43.723985227946599</v>
      </c>
      <c r="AN23" s="91">
        <v>42.833303634491301</v>
      </c>
      <c r="AO23" s="91">
        <v>43.546970089940501</v>
      </c>
      <c r="AP23" s="91">
        <v>47.689764189971399</v>
      </c>
      <c r="AQ23" s="91">
        <v>48.093636808795402</v>
      </c>
      <c r="AR23" s="91">
        <v>47.237754246249999</v>
      </c>
      <c r="AS23" s="91">
        <v>46.9694421017645</v>
      </c>
      <c r="AT23" s="91">
        <v>46.927092058775003</v>
      </c>
      <c r="AU23" s="91">
        <v>46.287915539690403</v>
      </c>
      <c r="AV23" s="91">
        <v>45.248924878881098</v>
      </c>
      <c r="AW23" s="91">
        <v>44.0601199614621</v>
      </c>
      <c r="AX23" s="91">
        <v>42.933527743143003</v>
      </c>
      <c r="AY23" s="91">
        <v>42.790269173915199</v>
      </c>
      <c r="AZ23" s="91">
        <v>42.536988696401899</v>
      </c>
      <c r="BA23" s="91">
        <v>48.19983187639</v>
      </c>
      <c r="BB23" s="91">
        <v>46.474978157832503</v>
      </c>
      <c r="BC23" s="91">
        <v>43.710336814169302</v>
      </c>
      <c r="BD23" s="91">
        <v>43.547531097862297</v>
      </c>
      <c r="BE23" s="91">
        <v>44.3962056693316</v>
      </c>
      <c r="BF23" s="91">
        <v>44.598790860606798</v>
      </c>
      <c r="BG23" s="91">
        <v>45.5641340803001</v>
      </c>
      <c r="BH23" s="91">
        <v>45.494260275623297</v>
      </c>
      <c r="BI23" s="91">
        <v>45.9718352714875</v>
      </c>
    </row>
    <row r="24" spans="1:61" ht="15" customHeight="1" x14ac:dyDescent="0.35">
      <c r="A24" s="51" t="s">
        <v>440</v>
      </c>
      <c r="B24" s="13" t="s">
        <v>34</v>
      </c>
      <c r="C24" s="13" t="s">
        <v>34</v>
      </c>
      <c r="D24" s="13" t="s">
        <v>34</v>
      </c>
      <c r="E24" s="13" t="s">
        <v>34</v>
      </c>
      <c r="F24" s="13" t="s">
        <v>34</v>
      </c>
      <c r="G24" s="13" t="s">
        <v>34</v>
      </c>
      <c r="H24" s="13" t="s">
        <v>34</v>
      </c>
      <c r="I24" s="13" t="s">
        <v>34</v>
      </c>
      <c r="J24" s="13" t="s">
        <v>34</v>
      </c>
      <c r="K24" s="13" t="s">
        <v>34</v>
      </c>
      <c r="L24" s="13" t="s">
        <v>34</v>
      </c>
      <c r="M24" s="13" t="s">
        <v>34</v>
      </c>
      <c r="N24" s="13" t="s">
        <v>34</v>
      </c>
      <c r="O24" s="13" t="s">
        <v>34</v>
      </c>
      <c r="P24" s="13" t="s">
        <v>34</v>
      </c>
      <c r="Q24" s="13" t="s">
        <v>34</v>
      </c>
      <c r="R24" s="13" t="s">
        <v>34</v>
      </c>
      <c r="S24" s="13" t="s">
        <v>34</v>
      </c>
      <c r="T24" s="13" t="s">
        <v>34</v>
      </c>
      <c r="U24" s="13" t="s">
        <v>34</v>
      </c>
      <c r="V24" s="13" t="s">
        <v>34</v>
      </c>
      <c r="W24" s="13" t="s">
        <v>34</v>
      </c>
      <c r="X24" s="13" t="s">
        <v>34</v>
      </c>
      <c r="Y24" s="13" t="s">
        <v>34</v>
      </c>
      <c r="Z24" s="13" t="s">
        <v>34</v>
      </c>
      <c r="AA24" s="52">
        <v>7.7</v>
      </c>
      <c r="AB24" s="91">
        <v>8.2012592575219294</v>
      </c>
      <c r="AC24" s="91">
        <v>8.3749118710628903</v>
      </c>
      <c r="AD24" s="91">
        <v>7.5779153121399299</v>
      </c>
      <c r="AE24" s="91">
        <v>7.0678083454198601</v>
      </c>
      <c r="AF24" s="91">
        <v>6.7455951850870397</v>
      </c>
      <c r="AG24" s="91">
        <v>6.7461382960608898</v>
      </c>
      <c r="AH24" s="91">
        <v>6.8996227803642496</v>
      </c>
      <c r="AI24" s="91">
        <v>6.26296235353953</v>
      </c>
      <c r="AJ24" s="91">
        <v>6.4244054250821501</v>
      </c>
      <c r="AK24" s="91">
        <v>7.0100148075387496</v>
      </c>
      <c r="AL24" s="91">
        <v>7.1606852668061096</v>
      </c>
      <c r="AM24" s="91">
        <v>7.6888692629452802</v>
      </c>
      <c r="AN24" s="91">
        <v>7.0870688949336298</v>
      </c>
      <c r="AO24" s="91">
        <v>7.8200231126402997</v>
      </c>
      <c r="AP24" s="91">
        <v>7.3684365436052701</v>
      </c>
      <c r="AQ24" s="91">
        <v>7.2756545612761503</v>
      </c>
      <c r="AR24" s="91">
        <v>7.3499409135506903</v>
      </c>
      <c r="AS24" s="91">
        <v>7.5417538529027697</v>
      </c>
      <c r="AT24" s="91">
        <v>7.8635752660074196</v>
      </c>
      <c r="AU24" s="91">
        <v>6.96363704071684</v>
      </c>
      <c r="AV24" s="91">
        <v>6.3451439033205697</v>
      </c>
      <c r="AW24" s="91">
        <v>5.77761711520108</v>
      </c>
      <c r="AX24" s="91">
        <v>5.6167751088981301</v>
      </c>
      <c r="AY24" s="91">
        <v>5.4922111200916204</v>
      </c>
      <c r="AZ24" s="91">
        <v>5.0856337523495903</v>
      </c>
      <c r="BA24" s="91">
        <v>4.7101803842411503</v>
      </c>
      <c r="BB24" s="91">
        <v>4.9536692032628897</v>
      </c>
      <c r="BC24" s="91">
        <v>5.1946222594904601</v>
      </c>
      <c r="BD24" s="91">
        <v>3.7439171652135199</v>
      </c>
      <c r="BE24" s="91">
        <v>3.61834286835981</v>
      </c>
      <c r="BF24" s="91">
        <v>3.73747014874183</v>
      </c>
      <c r="BG24" s="91">
        <v>3.6101144009769</v>
      </c>
      <c r="BH24" s="91">
        <v>3.6506102679399901</v>
      </c>
      <c r="BI24" s="91">
        <v>3.6246593765019499</v>
      </c>
    </row>
    <row r="25" spans="1:61" ht="15" customHeight="1" x14ac:dyDescent="0.35">
      <c r="A25" s="54" t="s">
        <v>441</v>
      </c>
      <c r="B25" s="55">
        <v>1.9788067646426699</v>
      </c>
      <c r="C25" s="55">
        <v>1.9770435997032301</v>
      </c>
      <c r="D25" s="55">
        <v>1.9251406037882199</v>
      </c>
      <c r="E25" s="55">
        <v>1.80387901803879</v>
      </c>
      <c r="F25" s="55">
        <v>1.8524970385928601</v>
      </c>
      <c r="G25" s="55">
        <v>1.81785457163427</v>
      </c>
      <c r="H25" s="55">
        <v>1.7903540431043301</v>
      </c>
      <c r="I25" s="55">
        <v>1.84155739800577</v>
      </c>
      <c r="J25" s="55">
        <v>1.84456168831169</v>
      </c>
      <c r="K25" s="55">
        <v>1.8738481734871599</v>
      </c>
      <c r="L25" s="55">
        <v>1.9902128357020801</v>
      </c>
      <c r="M25" s="55">
        <v>2.04747297124884</v>
      </c>
      <c r="N25" s="55">
        <v>2.2404242528340799</v>
      </c>
      <c r="O25" s="55">
        <v>2.3355368984734199</v>
      </c>
      <c r="P25" s="55">
        <v>2.3973344357823501</v>
      </c>
      <c r="Q25" s="55">
        <v>2.4400114263949702</v>
      </c>
      <c r="R25" s="55">
        <v>2.5070484825031798</v>
      </c>
      <c r="S25" s="55">
        <v>2.6812223500366001</v>
      </c>
      <c r="T25" s="55">
        <v>2.6450819636518501</v>
      </c>
      <c r="U25" s="55">
        <v>2.6318381417490899</v>
      </c>
      <c r="V25" s="55">
        <v>2.6133680696898201</v>
      </c>
      <c r="W25" s="55">
        <v>2.7515066203316798</v>
      </c>
      <c r="X25" s="55">
        <v>2.8509887426813401</v>
      </c>
      <c r="Y25" s="55">
        <v>3.06699363100712</v>
      </c>
      <c r="Z25" s="55">
        <v>2.97045408194646</v>
      </c>
      <c r="AA25" s="52">
        <v>2.9</v>
      </c>
      <c r="AB25" s="91">
        <v>2.9674071395843198</v>
      </c>
      <c r="AC25" s="91">
        <v>3.0105228860087201</v>
      </c>
      <c r="AD25" s="91">
        <v>2.9931220483260299</v>
      </c>
      <c r="AE25" s="91">
        <v>2.8651152955835402</v>
      </c>
      <c r="AF25" s="91">
        <v>2.8906288317054298</v>
      </c>
      <c r="AG25" s="91">
        <v>2.8450903826059402</v>
      </c>
      <c r="AH25" s="91">
        <v>2.7610527852068398</v>
      </c>
      <c r="AI25" s="91">
        <v>2.7273998040341101</v>
      </c>
      <c r="AJ25" s="91">
        <v>2.8466677597303298</v>
      </c>
      <c r="AK25" s="91">
        <v>2.89371169181574</v>
      </c>
      <c r="AL25" s="91">
        <v>2.7904289402470099</v>
      </c>
      <c r="AM25" s="91">
        <v>2.7075699436509</v>
      </c>
      <c r="AN25" s="91">
        <v>2.6638890184410799</v>
      </c>
      <c r="AO25" s="91">
        <v>2.6002879034700199</v>
      </c>
      <c r="AP25" s="91">
        <v>2.6782820718257101</v>
      </c>
      <c r="AQ25" s="91">
        <v>2.71767322066927</v>
      </c>
      <c r="AR25" s="91">
        <v>2.7272630847065802</v>
      </c>
      <c r="AS25" s="91">
        <v>2.6802362400867601</v>
      </c>
      <c r="AT25" s="91">
        <v>2.65525875951045</v>
      </c>
      <c r="AU25" s="91">
        <v>2.6766037854353701</v>
      </c>
      <c r="AV25" s="91">
        <v>2.6230130631980799</v>
      </c>
      <c r="AW25" s="91">
        <v>2.6164099845653399</v>
      </c>
      <c r="AX25" s="91">
        <v>2.5190139319222302</v>
      </c>
      <c r="AY25" s="91">
        <v>2.4501703499733898</v>
      </c>
      <c r="AZ25" s="91">
        <v>2.3551911852223402</v>
      </c>
      <c r="BA25" s="91">
        <v>2.29846956309252</v>
      </c>
      <c r="BB25" s="91">
        <v>2.2173544862050401</v>
      </c>
      <c r="BC25" s="91">
        <v>2.1720329303189301</v>
      </c>
      <c r="BD25" s="91">
        <v>2.0249058350615399</v>
      </c>
      <c r="BE25" s="91">
        <v>1.9718149434443699</v>
      </c>
      <c r="BF25" s="91">
        <v>1.9329295289342701</v>
      </c>
      <c r="BG25" s="91">
        <v>1.8828643056854999</v>
      </c>
      <c r="BH25" s="91">
        <v>1.85402404360551</v>
      </c>
      <c r="BI25" s="91">
        <v>1.82621158379216</v>
      </c>
    </row>
    <row r="26" spans="1:61" ht="15" customHeight="1" x14ac:dyDescent="0.35">
      <c r="A26" s="54" t="s">
        <v>39</v>
      </c>
      <c r="B26" s="13" t="s">
        <v>34</v>
      </c>
      <c r="C26" s="13" t="s">
        <v>34</v>
      </c>
      <c r="D26" s="13" t="s">
        <v>34</v>
      </c>
      <c r="E26" s="13" t="s">
        <v>34</v>
      </c>
      <c r="F26" s="13" t="s">
        <v>34</v>
      </c>
      <c r="G26" s="13" t="s">
        <v>34</v>
      </c>
      <c r="H26" s="13" t="s">
        <v>34</v>
      </c>
      <c r="I26" s="13" t="s">
        <v>34</v>
      </c>
      <c r="J26" s="13" t="s">
        <v>34</v>
      </c>
      <c r="K26" s="13" t="s">
        <v>34</v>
      </c>
      <c r="L26" s="13" t="s">
        <v>34</v>
      </c>
      <c r="M26" s="13" t="s">
        <v>34</v>
      </c>
      <c r="N26" s="13" t="s">
        <v>34</v>
      </c>
      <c r="O26" s="13" t="s">
        <v>34</v>
      </c>
      <c r="P26" s="13" t="s">
        <v>34</v>
      </c>
      <c r="Q26" s="13" t="s">
        <v>34</v>
      </c>
      <c r="R26" s="13" t="s">
        <v>34</v>
      </c>
      <c r="S26" s="13" t="s">
        <v>34</v>
      </c>
      <c r="T26" s="13" t="s">
        <v>34</v>
      </c>
      <c r="U26" s="13" t="s">
        <v>34</v>
      </c>
      <c r="V26" s="13" t="s">
        <v>34</v>
      </c>
      <c r="W26" s="13" t="s">
        <v>34</v>
      </c>
      <c r="X26" s="13" t="s">
        <v>34</v>
      </c>
      <c r="Y26" s="13" t="s">
        <v>34</v>
      </c>
      <c r="Z26" s="13" t="s">
        <v>34</v>
      </c>
      <c r="AA26" s="13" t="s">
        <v>34</v>
      </c>
      <c r="AB26" s="13" t="s">
        <v>34</v>
      </c>
      <c r="AC26" s="91">
        <v>1.27236968517487</v>
      </c>
      <c r="AD26" s="91">
        <v>1.15243638242686</v>
      </c>
      <c r="AE26" s="91">
        <v>0.81943193429893402</v>
      </c>
      <c r="AF26" s="91">
        <v>0.58163447984231298</v>
      </c>
      <c r="AG26" s="91">
        <v>0.94192211382712898</v>
      </c>
      <c r="AH26" s="91">
        <v>1.3177515949237</v>
      </c>
      <c r="AI26" s="91">
        <v>1.0540039372558601</v>
      </c>
      <c r="AJ26" s="91">
        <v>1.16612369750393</v>
      </c>
      <c r="AK26" s="91">
        <v>1.26226745158043</v>
      </c>
      <c r="AL26" s="91">
        <v>1.37579115024219</v>
      </c>
      <c r="AM26" s="91">
        <v>1.8150829139254301</v>
      </c>
      <c r="AN26" s="91">
        <v>1.5766269121063701</v>
      </c>
      <c r="AO26" s="91">
        <v>2.3286551721249298</v>
      </c>
      <c r="AP26" s="91">
        <v>1.66410380384913</v>
      </c>
      <c r="AQ26" s="91">
        <v>1.66930937646505</v>
      </c>
      <c r="AR26" s="91">
        <v>1.83606297306449</v>
      </c>
      <c r="AS26" s="91">
        <v>2.2338109799331698</v>
      </c>
      <c r="AT26" s="91">
        <v>2.32745842183507</v>
      </c>
      <c r="AU26" s="91">
        <v>1.54669724224195</v>
      </c>
      <c r="AV26" s="91">
        <v>0.76259985391473695</v>
      </c>
      <c r="AW26" s="91">
        <v>0.38089214597006799</v>
      </c>
      <c r="AX26" s="91">
        <v>0.441105147220198</v>
      </c>
      <c r="AY26" s="91">
        <v>0.345871442285206</v>
      </c>
      <c r="AZ26" s="91">
        <v>0.13000350529792001</v>
      </c>
      <c r="BA26" s="91">
        <v>7.9971878020915599E-2</v>
      </c>
      <c r="BB26" s="91">
        <v>0.30025718279735403</v>
      </c>
      <c r="BC26" s="91">
        <v>0.92316616051970302</v>
      </c>
      <c r="BD26" s="91">
        <v>8.2265784748732695E-2</v>
      </c>
      <c r="BE26" s="91">
        <v>8.2397731619154799E-2</v>
      </c>
      <c r="BF26" s="91">
        <v>4.98950951249593E-2</v>
      </c>
      <c r="BG26" s="91">
        <v>2.3093728099899902E-2</v>
      </c>
      <c r="BH26" s="91">
        <v>1.35687227977111E-2</v>
      </c>
      <c r="BI26" s="91">
        <v>7.37702889068227E-3</v>
      </c>
    </row>
    <row r="27" spans="1:61" ht="15" customHeight="1" x14ac:dyDescent="0.35">
      <c r="A27" s="54" t="s">
        <v>40</v>
      </c>
      <c r="B27" s="13" t="s">
        <v>34</v>
      </c>
      <c r="C27" s="13" t="s">
        <v>34</v>
      </c>
      <c r="D27" s="13" t="s">
        <v>34</v>
      </c>
      <c r="E27" s="13" t="s">
        <v>34</v>
      </c>
      <c r="F27" s="13" t="s">
        <v>34</v>
      </c>
      <c r="G27" s="13" t="s">
        <v>34</v>
      </c>
      <c r="H27" s="13" t="s">
        <v>34</v>
      </c>
      <c r="I27" s="13" t="s">
        <v>34</v>
      </c>
      <c r="J27" s="13" t="s">
        <v>34</v>
      </c>
      <c r="K27" s="13" t="s">
        <v>34</v>
      </c>
      <c r="L27" s="13" t="s">
        <v>34</v>
      </c>
      <c r="M27" s="13" t="s">
        <v>34</v>
      </c>
      <c r="N27" s="13" t="s">
        <v>34</v>
      </c>
      <c r="O27" s="13" t="s">
        <v>34</v>
      </c>
      <c r="P27" s="13" t="s">
        <v>34</v>
      </c>
      <c r="Q27" s="13" t="s">
        <v>34</v>
      </c>
      <c r="R27" s="13" t="s">
        <v>34</v>
      </c>
      <c r="S27" s="13" t="s">
        <v>34</v>
      </c>
      <c r="T27" s="13" t="s">
        <v>34</v>
      </c>
      <c r="U27" s="13" t="s">
        <v>34</v>
      </c>
      <c r="V27" s="13" t="s">
        <v>34</v>
      </c>
      <c r="W27" s="13" t="s">
        <v>34</v>
      </c>
      <c r="X27" s="13" t="s">
        <v>34</v>
      </c>
      <c r="Y27" s="13" t="s">
        <v>34</v>
      </c>
      <c r="Z27" s="13" t="s">
        <v>34</v>
      </c>
      <c r="AA27" s="13" t="s">
        <v>34</v>
      </c>
      <c r="AB27" s="13" t="s">
        <v>34</v>
      </c>
      <c r="AC27" s="91">
        <v>4.0920192998792997</v>
      </c>
      <c r="AD27" s="91">
        <v>3.4323568813870402</v>
      </c>
      <c r="AE27" s="91">
        <v>3.38326111553739</v>
      </c>
      <c r="AF27" s="91">
        <v>3.27333187353929</v>
      </c>
      <c r="AG27" s="91">
        <v>2.9591257996278202</v>
      </c>
      <c r="AH27" s="91">
        <v>2.8208184002337</v>
      </c>
      <c r="AI27" s="91">
        <v>2.4815586122495499</v>
      </c>
      <c r="AJ27" s="91">
        <v>2.4116139678478898</v>
      </c>
      <c r="AK27" s="91">
        <v>2.8540356641425801</v>
      </c>
      <c r="AL27" s="91">
        <v>2.9944651763169099</v>
      </c>
      <c r="AM27" s="91">
        <v>3.1662164053689499</v>
      </c>
      <c r="AN27" s="91">
        <v>2.84655296438619</v>
      </c>
      <c r="AO27" s="91">
        <v>2.89108003704535</v>
      </c>
      <c r="AP27" s="91">
        <v>3.02605066793044</v>
      </c>
      <c r="AQ27" s="91">
        <v>2.8886719641418299</v>
      </c>
      <c r="AR27" s="91">
        <v>2.7866148557796202</v>
      </c>
      <c r="AS27" s="91">
        <v>2.62770663288283</v>
      </c>
      <c r="AT27" s="91">
        <v>2.8808580846619001</v>
      </c>
      <c r="AU27" s="91">
        <v>2.7403360130395198</v>
      </c>
      <c r="AV27" s="91">
        <v>2.9595309862077501</v>
      </c>
      <c r="AW27" s="91">
        <v>2.7803149846656701</v>
      </c>
      <c r="AX27" s="91">
        <v>2.6566560297557</v>
      </c>
      <c r="AY27" s="91">
        <v>2.6961693278330201</v>
      </c>
      <c r="AZ27" s="91">
        <v>2.6004390618293298</v>
      </c>
      <c r="BA27" s="91">
        <v>2.3317389431277098</v>
      </c>
      <c r="BB27" s="91">
        <v>2.4360575342605002</v>
      </c>
      <c r="BC27" s="91">
        <v>2.0994231686518199</v>
      </c>
      <c r="BD27" s="91">
        <v>1.63674554540325</v>
      </c>
      <c r="BE27" s="91">
        <v>1.5641301932962901</v>
      </c>
      <c r="BF27" s="91">
        <v>1.7546455246826</v>
      </c>
      <c r="BG27" s="91">
        <v>1.7041563671915001</v>
      </c>
      <c r="BH27" s="91">
        <v>1.78301750153677</v>
      </c>
      <c r="BI27" s="91">
        <v>1.7910707638191099</v>
      </c>
    </row>
    <row r="28" spans="1:61" ht="15" customHeight="1" x14ac:dyDescent="0.35">
      <c r="A28" s="51" t="s">
        <v>442</v>
      </c>
      <c r="B28" s="13" t="s">
        <v>34</v>
      </c>
      <c r="C28" s="13" t="s">
        <v>34</v>
      </c>
      <c r="D28" s="13" t="s">
        <v>34</v>
      </c>
      <c r="E28" s="13" t="s">
        <v>34</v>
      </c>
      <c r="F28" s="13" t="s">
        <v>34</v>
      </c>
      <c r="G28" s="13" t="s">
        <v>34</v>
      </c>
      <c r="H28" s="13" t="s">
        <v>34</v>
      </c>
      <c r="I28" s="13" t="s">
        <v>34</v>
      </c>
      <c r="J28" s="13" t="s">
        <v>34</v>
      </c>
      <c r="K28" s="13" t="s">
        <v>34</v>
      </c>
      <c r="L28" s="13" t="s">
        <v>34</v>
      </c>
      <c r="M28" s="13" t="s">
        <v>34</v>
      </c>
      <c r="N28" s="13" t="s">
        <v>34</v>
      </c>
      <c r="O28" s="13" t="s">
        <v>34</v>
      </c>
      <c r="P28" s="13" t="s">
        <v>34</v>
      </c>
      <c r="Q28" s="13" t="s">
        <v>34</v>
      </c>
      <c r="R28" s="13" t="s">
        <v>34</v>
      </c>
      <c r="S28" s="13" t="s">
        <v>34</v>
      </c>
      <c r="T28" s="13" t="s">
        <v>34</v>
      </c>
      <c r="U28" s="13" t="s">
        <v>34</v>
      </c>
      <c r="V28" s="13" t="s">
        <v>34</v>
      </c>
      <c r="W28" s="13" t="s">
        <v>34</v>
      </c>
      <c r="X28" s="13" t="s">
        <v>34</v>
      </c>
      <c r="Y28" s="13" t="s">
        <v>34</v>
      </c>
      <c r="Z28" s="13" t="s">
        <v>34</v>
      </c>
      <c r="AA28" s="13" t="s">
        <v>34</v>
      </c>
      <c r="AB28" s="13" t="s">
        <v>34</v>
      </c>
      <c r="AC28" s="91">
        <v>39.117614431973699</v>
      </c>
      <c r="AD28" s="91">
        <v>38.212001496776999</v>
      </c>
      <c r="AE28" s="91">
        <v>37.509471565365303</v>
      </c>
      <c r="AF28" s="91">
        <v>36.880583832246998</v>
      </c>
      <c r="AG28" s="91">
        <v>35.586392531470501</v>
      </c>
      <c r="AH28" s="91">
        <v>35.907360053281103</v>
      </c>
      <c r="AI28" s="91">
        <v>37.020420330589403</v>
      </c>
      <c r="AJ28" s="91">
        <v>37.8697482941405</v>
      </c>
      <c r="AK28" s="91">
        <v>36.523739142017803</v>
      </c>
      <c r="AL28" s="91">
        <v>35.4448913243261</v>
      </c>
      <c r="AM28" s="91">
        <v>36.035115965001303</v>
      </c>
      <c r="AN28" s="91">
        <v>35.7462347395577</v>
      </c>
      <c r="AO28" s="91">
        <v>35.726946977300202</v>
      </c>
      <c r="AP28" s="91">
        <v>40.3213276463661</v>
      </c>
      <c r="AQ28" s="91">
        <v>40.817982247519303</v>
      </c>
      <c r="AR28" s="91">
        <v>39.887813332699302</v>
      </c>
      <c r="AS28" s="91">
        <v>39.427688248861699</v>
      </c>
      <c r="AT28" s="91">
        <v>39.063516792767601</v>
      </c>
      <c r="AU28" s="91">
        <v>39.324278498973499</v>
      </c>
      <c r="AV28" s="91">
        <v>38.903780975560501</v>
      </c>
      <c r="AW28" s="91">
        <v>38.282502846261004</v>
      </c>
      <c r="AX28" s="91">
        <v>37.316752634244899</v>
      </c>
      <c r="AY28" s="91">
        <v>37.298058053823603</v>
      </c>
      <c r="AZ28" s="91">
        <v>37.451354944052298</v>
      </c>
      <c r="BA28" s="91">
        <v>43.489651492148802</v>
      </c>
      <c r="BB28" s="91">
        <v>41.521308954569598</v>
      </c>
      <c r="BC28" s="91">
        <v>38.515714554678802</v>
      </c>
      <c r="BD28" s="91">
        <v>39.803613932648702</v>
      </c>
      <c r="BE28" s="91">
        <v>40.777862800971803</v>
      </c>
      <c r="BF28" s="91">
        <v>40.861320711864998</v>
      </c>
      <c r="BG28" s="91">
        <v>41.954019679323203</v>
      </c>
      <c r="BH28" s="91">
        <v>41.843650007683301</v>
      </c>
      <c r="BI28" s="91">
        <v>42.347175894985597</v>
      </c>
    </row>
    <row r="29" spans="1:61" ht="15" customHeight="1" x14ac:dyDescent="0.35">
      <c r="A29" s="5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53"/>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row>
    <row r="30" spans="1:61" ht="15" customHeight="1" x14ac:dyDescent="0.35">
      <c r="A30" s="49" t="s">
        <v>443</v>
      </c>
      <c r="B30" s="55">
        <v>35.000247970772499</v>
      </c>
      <c r="C30" s="55">
        <v>36.333086021036102</v>
      </c>
      <c r="D30" s="55">
        <v>37.107763914926601</v>
      </c>
      <c r="E30" s="55">
        <v>38.309824133098203</v>
      </c>
      <c r="F30" s="55">
        <v>38.724255666490798</v>
      </c>
      <c r="G30" s="55">
        <v>39.8029157667387</v>
      </c>
      <c r="H30" s="55">
        <v>39.775554204212497</v>
      </c>
      <c r="I30" s="55">
        <v>40.846634281748798</v>
      </c>
      <c r="J30" s="55">
        <v>41.091044372294398</v>
      </c>
      <c r="K30" s="55">
        <v>41.526974830223899</v>
      </c>
      <c r="L30" s="55">
        <v>41.0779929288909</v>
      </c>
      <c r="M30" s="55">
        <v>40.316523456351803</v>
      </c>
      <c r="N30" s="55">
        <v>41.2964831672965</v>
      </c>
      <c r="O30" s="55">
        <v>42.0541931734451</v>
      </c>
      <c r="P30" s="55">
        <v>40.383101031577297</v>
      </c>
      <c r="Q30" s="55">
        <v>40.690344696248303</v>
      </c>
      <c r="R30" s="55">
        <v>40.989459524204399</v>
      </c>
      <c r="S30" s="55">
        <v>42.659034177969097</v>
      </c>
      <c r="T30" s="55">
        <v>42.356503868997201</v>
      </c>
      <c r="U30" s="55">
        <v>39.7316042188205</v>
      </c>
      <c r="V30" s="55">
        <v>39.701794582524002</v>
      </c>
      <c r="W30" s="55">
        <v>41.708456135720503</v>
      </c>
      <c r="X30" s="55">
        <v>41.059570124079599</v>
      </c>
      <c r="Y30" s="55">
        <v>42.2560539491162</v>
      </c>
      <c r="Z30" s="55">
        <v>40.0166392044259</v>
      </c>
      <c r="AA30" s="52">
        <v>37.700000000000003</v>
      </c>
      <c r="AB30" s="91">
        <v>37.2383962757349</v>
      </c>
      <c r="AC30" s="91">
        <v>37.338607187347598</v>
      </c>
      <c r="AD30" s="91">
        <v>36.663442903233801</v>
      </c>
      <c r="AE30" s="91">
        <v>36.164311961346499</v>
      </c>
      <c r="AF30" s="91">
        <v>37.155724057326701</v>
      </c>
      <c r="AG30" s="91">
        <v>36.802770297272502</v>
      </c>
      <c r="AH30" s="91">
        <v>35.497115391142998</v>
      </c>
      <c r="AI30" s="91">
        <v>35.030365792419097</v>
      </c>
      <c r="AJ30" s="91">
        <v>34.810547147658703</v>
      </c>
      <c r="AK30" s="91">
        <v>34.767429490071898</v>
      </c>
      <c r="AL30" s="91">
        <v>35.013602661645997</v>
      </c>
      <c r="AM30" s="91">
        <v>36.033416191200303</v>
      </c>
      <c r="AN30" s="91">
        <v>35.542907454478602</v>
      </c>
      <c r="AO30" s="91">
        <v>35.925968163141903</v>
      </c>
      <c r="AP30" s="91">
        <v>35.134067318379799</v>
      </c>
      <c r="AQ30" s="91">
        <v>35.524531972682503</v>
      </c>
      <c r="AR30" s="91">
        <v>35.464722575485403</v>
      </c>
      <c r="AS30" s="91">
        <v>35.574198852457798</v>
      </c>
      <c r="AT30" s="91">
        <v>36.082267188344296</v>
      </c>
      <c r="AU30" s="91">
        <v>37.036154715902299</v>
      </c>
      <c r="AV30" s="91">
        <v>36.944934995654997</v>
      </c>
      <c r="AW30" s="91">
        <v>38.405307318061901</v>
      </c>
      <c r="AX30" s="91">
        <v>38.691668729260698</v>
      </c>
      <c r="AY30" s="91">
        <v>38.799489363310101</v>
      </c>
      <c r="AZ30" s="91">
        <v>39.263886724203701</v>
      </c>
      <c r="BA30" s="91">
        <v>39.855121071710798</v>
      </c>
      <c r="BB30" s="91">
        <v>39.244555901300998</v>
      </c>
      <c r="BC30" s="91">
        <v>38.6074161156548</v>
      </c>
      <c r="BD30" s="91">
        <v>39.190861765979903</v>
      </c>
      <c r="BE30" s="91">
        <v>38.724778682297099</v>
      </c>
      <c r="BF30" s="91">
        <v>38.886564556798199</v>
      </c>
      <c r="BG30" s="91">
        <v>38.731714099357099</v>
      </c>
      <c r="BH30" s="91">
        <v>39.0916132503163</v>
      </c>
      <c r="BI30" s="91">
        <v>39.068713808113102</v>
      </c>
    </row>
    <row r="31" spans="1:61" ht="15" customHeight="1" x14ac:dyDescent="0.35">
      <c r="A31" s="54" t="s">
        <v>444</v>
      </c>
      <c r="B31" s="55">
        <v>22.752144947182199</v>
      </c>
      <c r="C31" s="55">
        <v>23.478665677417499</v>
      </c>
      <c r="D31" s="55">
        <v>24.062318184756599</v>
      </c>
      <c r="E31" s="55">
        <v>24.081106740811101</v>
      </c>
      <c r="F31" s="55">
        <v>23.630535840492101</v>
      </c>
      <c r="G31" s="55">
        <v>24.279157667386599</v>
      </c>
      <c r="H31" s="55">
        <v>24.5113447004099</v>
      </c>
      <c r="I31" s="55">
        <v>25.626940355747099</v>
      </c>
      <c r="J31" s="55">
        <v>25.628382034632001</v>
      </c>
      <c r="K31" s="55">
        <v>25.6159905076873</v>
      </c>
      <c r="L31" s="55">
        <v>25.138144185066398</v>
      </c>
      <c r="M31" s="55">
        <v>24.007743896688901</v>
      </c>
      <c r="N31" s="55">
        <v>24.108446410168298</v>
      </c>
      <c r="O31" s="55">
        <v>23.127056113077099</v>
      </c>
      <c r="P31" s="55">
        <v>22.5810103157729</v>
      </c>
      <c r="Q31" s="55">
        <v>22.6999619120168</v>
      </c>
      <c r="R31" s="55">
        <v>23.623012143660102</v>
      </c>
      <c r="S31" s="55">
        <v>24.758453557155001</v>
      </c>
      <c r="T31" s="55">
        <v>24.704665823785799</v>
      </c>
      <c r="U31" s="55">
        <v>23.646735338777901</v>
      </c>
      <c r="V31" s="55">
        <v>25.155945305745799</v>
      </c>
      <c r="W31" s="55">
        <v>26.5069869059664</v>
      </c>
      <c r="X31" s="55">
        <v>25.446661919111499</v>
      </c>
      <c r="Y31" s="55">
        <v>26.8233370797997</v>
      </c>
      <c r="Z31" s="55">
        <v>23.778847492303601</v>
      </c>
      <c r="AA31" s="52">
        <v>22.8</v>
      </c>
      <c r="AB31" s="91">
        <v>22.511511186863402</v>
      </c>
      <c r="AC31" s="91">
        <v>23.171885046180002</v>
      </c>
      <c r="AD31" s="91">
        <v>22.640803889621701</v>
      </c>
      <c r="AE31" s="91">
        <v>22.376912269742</v>
      </c>
      <c r="AF31" s="91">
        <v>22.840854004768602</v>
      </c>
      <c r="AG31" s="91">
        <v>22.528203848103299</v>
      </c>
      <c r="AH31" s="91">
        <v>22.771369956718399</v>
      </c>
      <c r="AI31" s="91">
        <v>22.704186861761201</v>
      </c>
      <c r="AJ31" s="91">
        <v>21.962125951916999</v>
      </c>
      <c r="AK31" s="91">
        <v>21.844538599471399</v>
      </c>
      <c r="AL31" s="91">
        <v>22.933543333960401</v>
      </c>
      <c r="AM31" s="91">
        <v>23.083202143607298</v>
      </c>
      <c r="AN31" s="91">
        <v>23.0889760965945</v>
      </c>
      <c r="AO31" s="91">
        <v>22.6530507992785</v>
      </c>
      <c r="AP31" s="91">
        <v>22.510532609015701</v>
      </c>
      <c r="AQ31" s="91">
        <v>22.585897496586298</v>
      </c>
      <c r="AR31" s="91">
        <v>21.8786866227315</v>
      </c>
      <c r="AS31" s="91">
        <v>21.0729578010598</v>
      </c>
      <c r="AT31" s="91">
        <v>21.364710983799</v>
      </c>
      <c r="AU31" s="91">
        <v>22.392191061227201</v>
      </c>
      <c r="AV31" s="91">
        <v>23.014806171656101</v>
      </c>
      <c r="AW31" s="91">
        <v>23.7368655414434</v>
      </c>
      <c r="AX31" s="91">
        <v>24.885050253490299</v>
      </c>
      <c r="AY31" s="91">
        <v>24.839435305415901</v>
      </c>
      <c r="AZ31" s="91">
        <v>25.821008134071999</v>
      </c>
      <c r="BA31" s="91">
        <v>26.210312017614399</v>
      </c>
      <c r="BB31" s="91">
        <v>26.303172631597899</v>
      </c>
      <c r="BC31" s="91">
        <v>26.008269155782799</v>
      </c>
      <c r="BD31" s="91">
        <v>27.005828665416001</v>
      </c>
      <c r="BE31" s="91">
        <v>26.627505461267301</v>
      </c>
      <c r="BF31" s="91">
        <v>26.4097777390581</v>
      </c>
      <c r="BG31" s="91">
        <v>26.104215218847099</v>
      </c>
      <c r="BH31" s="91">
        <v>26.117827676988401</v>
      </c>
      <c r="BI31" s="91">
        <v>26.2472800810853</v>
      </c>
    </row>
    <row r="32" spans="1:61" ht="15" customHeight="1" x14ac:dyDescent="0.35">
      <c r="A32" s="54" t="s">
        <v>41</v>
      </c>
      <c r="B32" s="55">
        <v>12.2481030235903</v>
      </c>
      <c r="C32" s="55">
        <v>12.8544203436186</v>
      </c>
      <c r="D32" s="55">
        <v>13.04544573017</v>
      </c>
      <c r="E32" s="55">
        <v>14.2287173922872</v>
      </c>
      <c r="F32" s="55">
        <v>15.093719825998701</v>
      </c>
      <c r="G32" s="55">
        <v>15.523758099352101</v>
      </c>
      <c r="H32" s="55">
        <v>15.264209503802601</v>
      </c>
      <c r="I32" s="55">
        <v>15.2196939260017</v>
      </c>
      <c r="J32" s="55">
        <v>15.4626623376623</v>
      </c>
      <c r="K32" s="55">
        <v>15.9109843225367</v>
      </c>
      <c r="L32" s="55">
        <v>15.9398487438245</v>
      </c>
      <c r="M32" s="55">
        <v>16.308779559663002</v>
      </c>
      <c r="N32" s="55">
        <v>17.188036757128099</v>
      </c>
      <c r="O32" s="55">
        <v>18.927137060368</v>
      </c>
      <c r="P32" s="55">
        <v>17.8020907158044</v>
      </c>
      <c r="Q32" s="55">
        <v>17.990382784231599</v>
      </c>
      <c r="R32" s="55">
        <v>17.366447380544301</v>
      </c>
      <c r="S32" s="55">
        <v>17.9005806208141</v>
      </c>
      <c r="T32" s="55">
        <v>17.651838045211399</v>
      </c>
      <c r="U32" s="55">
        <v>16.084868880042698</v>
      </c>
      <c r="V32" s="55">
        <v>14.545849276778201</v>
      </c>
      <c r="W32" s="55">
        <v>15.2014692297541</v>
      </c>
      <c r="X32" s="55">
        <v>15.6129082049681</v>
      </c>
      <c r="Y32" s="55">
        <v>15.432716869316399</v>
      </c>
      <c r="Z32" s="55">
        <v>16.237791712122299</v>
      </c>
      <c r="AA32" s="52">
        <v>14.9</v>
      </c>
      <c r="AB32" s="91">
        <v>14.7268850888715</v>
      </c>
      <c r="AC32" s="91">
        <v>14.1667221411677</v>
      </c>
      <c r="AD32" s="91">
        <v>14.0226390136121</v>
      </c>
      <c r="AE32" s="91">
        <v>13.787399691604501</v>
      </c>
      <c r="AF32" s="91">
        <v>14.3148700525582</v>
      </c>
      <c r="AG32" s="91">
        <v>14.2745664491692</v>
      </c>
      <c r="AH32" s="91">
        <v>12.725745434424599</v>
      </c>
      <c r="AI32" s="91">
        <v>12.3261789306579</v>
      </c>
      <c r="AJ32" s="91">
        <v>12.8484211957417</v>
      </c>
      <c r="AK32" s="91">
        <v>12.922890890600399</v>
      </c>
      <c r="AL32" s="91">
        <v>12.0800593276856</v>
      </c>
      <c r="AM32" s="91">
        <v>12.950214047593001</v>
      </c>
      <c r="AN32" s="91">
        <v>12.4539313578841</v>
      </c>
      <c r="AO32" s="91">
        <v>13.272917363863399</v>
      </c>
      <c r="AP32" s="91">
        <v>12.623534709364201</v>
      </c>
      <c r="AQ32" s="91">
        <v>12.938634476096199</v>
      </c>
      <c r="AR32" s="91">
        <v>13.586035952753999</v>
      </c>
      <c r="AS32" s="91">
        <v>14.501241051398001</v>
      </c>
      <c r="AT32" s="91">
        <v>14.7175562045453</v>
      </c>
      <c r="AU32" s="91">
        <v>14.643963654675099</v>
      </c>
      <c r="AV32" s="91">
        <v>13.930128823998899</v>
      </c>
      <c r="AW32" s="91">
        <v>14.668441776618501</v>
      </c>
      <c r="AX32" s="91">
        <v>13.806618475770399</v>
      </c>
      <c r="AY32" s="91">
        <v>13.9600540578943</v>
      </c>
      <c r="AZ32" s="91">
        <v>13.4428785901318</v>
      </c>
      <c r="BA32" s="91">
        <v>13.644809054096401</v>
      </c>
      <c r="BB32" s="91">
        <v>12.9413832697032</v>
      </c>
      <c r="BC32" s="91">
        <v>12.599146959872</v>
      </c>
      <c r="BD32" s="91">
        <v>12.185033100563899</v>
      </c>
      <c r="BE32" s="91">
        <v>12.0972732210298</v>
      </c>
      <c r="BF32" s="91">
        <v>12.476786817740001</v>
      </c>
      <c r="BG32" s="91">
        <v>12.62749888051</v>
      </c>
      <c r="BH32" s="91">
        <v>12.9737855733279</v>
      </c>
      <c r="BI32" s="91">
        <v>12.8214337270278</v>
      </c>
    </row>
    <row r="33" spans="1:61" ht="15" customHeight="1" x14ac:dyDescent="0.35">
      <c r="A33" s="5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53"/>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row>
    <row r="34" spans="1:61" ht="15" customHeight="1" x14ac:dyDescent="0.35">
      <c r="A34" s="49" t="s">
        <v>445</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53"/>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row>
    <row r="35" spans="1:61" ht="15" customHeight="1" x14ac:dyDescent="0.35">
      <c r="A35" s="51" t="s">
        <v>446</v>
      </c>
      <c r="B35" s="55">
        <v>-1.4630275578185199</v>
      </c>
      <c r="C35" s="55">
        <v>-1.5158789042610501</v>
      </c>
      <c r="D35" s="55">
        <v>-0.66326200788674095</v>
      </c>
      <c r="E35" s="55">
        <v>0.52217550522175504</v>
      </c>
      <c r="F35" s="55">
        <v>-0.25383489781901097</v>
      </c>
      <c r="G35" s="55">
        <v>-2.71508279337653</v>
      </c>
      <c r="H35" s="55">
        <v>-1.9459339930344399</v>
      </c>
      <c r="I35" s="55">
        <v>-0.72245151393403695</v>
      </c>
      <c r="J35" s="55">
        <v>-2.0156926406926399</v>
      </c>
      <c r="K35" s="55">
        <v>-2.35666860215597</v>
      </c>
      <c r="L35" s="55">
        <v>-3.76969725350629</v>
      </c>
      <c r="M35" s="55">
        <v>-4.6707457106245602</v>
      </c>
      <c r="N35" s="55">
        <v>-5.8909094812779097</v>
      </c>
      <c r="O35" s="55">
        <v>-5.2454882263203197</v>
      </c>
      <c r="P35" s="55">
        <v>-4.9910426017796699</v>
      </c>
      <c r="Q35" s="55">
        <v>-3.4383926871072199</v>
      </c>
      <c r="R35" s="55">
        <v>-4.4073746475758702</v>
      </c>
      <c r="S35" s="55">
        <v>-5.1100997103716104</v>
      </c>
      <c r="T35" s="55">
        <v>-4.0015119719503103</v>
      </c>
      <c r="U35" s="55">
        <v>-4.7277055033446898</v>
      </c>
      <c r="V35" s="55">
        <v>-5.0251412133688396</v>
      </c>
      <c r="W35" s="55">
        <v>-2.5198316690860598</v>
      </c>
      <c r="X35" s="55">
        <v>-3.91112015407337</v>
      </c>
      <c r="Y35" s="55">
        <v>-2.6269541228159801</v>
      </c>
      <c r="Z35" s="55">
        <v>-3.3077702494909502</v>
      </c>
      <c r="AA35" s="52">
        <v>-8.6</v>
      </c>
      <c r="AB35" s="91">
        <v>-8.7486771970732402</v>
      </c>
      <c r="AC35" s="91">
        <v>-1.84026413921101</v>
      </c>
      <c r="AD35" s="91">
        <v>-1.60007121907603</v>
      </c>
      <c r="AE35" s="91">
        <v>-1.3751132483800499</v>
      </c>
      <c r="AF35" s="91">
        <v>0.23577994516686701</v>
      </c>
      <c r="AG35" s="91">
        <v>1.1871504657745999</v>
      </c>
      <c r="AH35" s="91">
        <v>-0.438074837396079</v>
      </c>
      <c r="AI35" s="91">
        <v>-2.0249965223393702</v>
      </c>
      <c r="AJ35" s="91">
        <v>-3.0898378723272302</v>
      </c>
      <c r="AK35" s="91">
        <v>-1.7867478884019301</v>
      </c>
      <c r="AL35" s="91">
        <v>-0.47142491731604402</v>
      </c>
      <c r="AM35" s="91">
        <v>-3.2675154614836402E-2</v>
      </c>
      <c r="AN35" s="91">
        <v>-0.23192339984073801</v>
      </c>
      <c r="AO35" s="91">
        <v>0.124691439227631</v>
      </c>
      <c r="AP35" s="91">
        <v>-5.2166886620045396</v>
      </c>
      <c r="AQ35" s="91">
        <v>-5.3395998877007402</v>
      </c>
      <c r="AR35" s="91">
        <v>-4.44216214481109</v>
      </c>
      <c r="AS35" s="91">
        <v>-3.9317585381667199</v>
      </c>
      <c r="AT35" s="91">
        <v>-2.95671401102534</v>
      </c>
      <c r="AU35" s="91">
        <v>-2.2538566441666399</v>
      </c>
      <c r="AV35" s="91">
        <v>-1.94360069039344</v>
      </c>
      <c r="AW35" s="91">
        <v>0.12691698852844699</v>
      </c>
      <c r="AX35" s="91">
        <v>1.3711379984335099</v>
      </c>
      <c r="AY35" s="91">
        <v>1.5023508481924599</v>
      </c>
      <c r="AZ35" s="91">
        <v>1.79914031146717</v>
      </c>
      <c r="BA35" s="91">
        <v>-3.7146120477410798</v>
      </c>
      <c r="BB35" s="91">
        <v>-2.2359626321091399</v>
      </c>
      <c r="BC35" s="91">
        <v>-9.3683265018268999E-2</v>
      </c>
      <c r="BD35" s="91">
        <v>-0.55710178286822698</v>
      </c>
      <c r="BE35" s="91">
        <v>-2.0530841186746698</v>
      </c>
      <c r="BF35" s="91">
        <v>-1.9747561550668</v>
      </c>
      <c r="BG35" s="91">
        <v>-3.2223055799660298</v>
      </c>
      <c r="BH35" s="91">
        <v>-2.7520367573670401</v>
      </c>
      <c r="BI35" s="91">
        <v>-3.2784620868725001</v>
      </c>
    </row>
    <row r="36" spans="1:61" ht="15" customHeight="1" x14ac:dyDescent="0.35">
      <c r="A36" s="51" t="s">
        <v>447</v>
      </c>
      <c r="B36" s="13">
        <v>-0.42155031326974302</v>
      </c>
      <c r="C36" s="13">
        <v>-0.23567407148780201</v>
      </c>
      <c r="D36" s="13">
        <v>0.67231236666882199</v>
      </c>
      <c r="E36" s="13">
        <v>0.91550250915502496</v>
      </c>
      <c r="F36" s="13">
        <v>0.64105754586448205</v>
      </c>
      <c r="G36" s="13">
        <v>-1.3111951043916501</v>
      </c>
      <c r="H36" s="13">
        <v>-1.6189791743996</v>
      </c>
      <c r="I36" s="13">
        <v>-4.6020672778406803E-2</v>
      </c>
      <c r="J36" s="13">
        <v>-1.68831168831169</v>
      </c>
      <c r="K36" s="13">
        <v>-2.1616470172426898</v>
      </c>
      <c r="L36" s="13">
        <v>-2.8149804490856698</v>
      </c>
      <c r="M36" s="13">
        <v>-3.53412362498683</v>
      </c>
      <c r="N36" s="13">
        <v>-4.6976983854345598</v>
      </c>
      <c r="O36" s="13">
        <v>-5.8557062651127598</v>
      </c>
      <c r="P36" s="13">
        <v>-5.3390030711079604</v>
      </c>
      <c r="Q36" s="13">
        <v>-4.3096553037516703</v>
      </c>
      <c r="R36" s="13">
        <v>-4.7496636998544197</v>
      </c>
      <c r="S36" s="13">
        <v>-5.5233998826936803</v>
      </c>
      <c r="T36" s="13">
        <v>-4.7718356121531302</v>
      </c>
      <c r="U36" s="13">
        <v>-5.2382320351294798</v>
      </c>
      <c r="V36" s="13">
        <v>-4.9018581624622497</v>
      </c>
      <c r="W36" s="13">
        <v>-2.8497485300370999</v>
      </c>
      <c r="X36" s="13">
        <v>-4.05670405074037</v>
      </c>
      <c r="Y36" s="13">
        <v>-2.2254010421988402</v>
      </c>
      <c r="Z36" s="13">
        <v>-3.1038266932980298</v>
      </c>
      <c r="AA36" s="52">
        <v>-7.8951008326647996</v>
      </c>
      <c r="AB36" s="91">
        <v>-8.0562113771901895</v>
      </c>
      <c r="AC36" s="91">
        <v>-1.56402103924923</v>
      </c>
      <c r="AD36" s="91">
        <v>-2.3877777432371401</v>
      </c>
      <c r="AE36" s="91">
        <v>-1.6267016737446101</v>
      </c>
      <c r="AF36" s="91">
        <v>-0.88447277931801205</v>
      </c>
      <c r="AG36" s="91">
        <v>-0.24822635493848</v>
      </c>
      <c r="AH36" s="91">
        <v>-0.29218807787512002</v>
      </c>
      <c r="AI36" s="91">
        <v>-1.11566368705871</v>
      </c>
      <c r="AJ36" s="91">
        <v>-2.65068892334219</v>
      </c>
      <c r="AK36" s="91">
        <v>-1.5932796331355601</v>
      </c>
      <c r="AL36" s="91">
        <v>-3.7031432298996497E-2</v>
      </c>
      <c r="AM36" s="91">
        <v>0.54298519984766203</v>
      </c>
      <c r="AN36" s="91">
        <v>0.21997192483303599</v>
      </c>
      <c r="AO36" s="91">
        <v>0.28708386880000197</v>
      </c>
      <c r="AP36" s="91">
        <v>-3.07502324054613</v>
      </c>
      <c r="AQ36" s="91">
        <v>-3.8669467535889601</v>
      </c>
      <c r="AR36" s="91">
        <v>-2.6543802235592802</v>
      </c>
      <c r="AS36" s="91">
        <v>-2.94242499808847</v>
      </c>
      <c r="AT36" s="91">
        <v>-1.31862051414395</v>
      </c>
      <c r="AU36" s="91">
        <v>-1.0603668968207101</v>
      </c>
      <c r="AV36" s="91">
        <v>-1.7257771345250801</v>
      </c>
      <c r="AW36" s="91">
        <v>-1.0126536079128601</v>
      </c>
      <c r="AX36" s="91">
        <v>1.0875897660851399</v>
      </c>
      <c r="AY36" s="91">
        <v>0.89135869288053304</v>
      </c>
      <c r="AZ36" s="91">
        <v>1.2400145739222199</v>
      </c>
      <c r="BA36" s="91">
        <v>-4.0573486851913696</v>
      </c>
      <c r="BB36" s="91">
        <v>-3.3606060796859101</v>
      </c>
      <c r="BC36" s="91">
        <v>-1.4541771329594</v>
      </c>
      <c r="BD36" s="91">
        <v>-0.918132018014161</v>
      </c>
      <c r="BE36" s="91">
        <v>-2.86039373315359</v>
      </c>
      <c r="BF36" s="91">
        <v>-2.70403029846472</v>
      </c>
      <c r="BG36" s="91">
        <v>-3.6489798331130401</v>
      </c>
      <c r="BH36" s="91">
        <v>-3.20841798796679</v>
      </c>
      <c r="BI36" s="91">
        <v>-3.6415179022611901</v>
      </c>
    </row>
    <row r="37" spans="1:61" ht="15" customHeight="1" x14ac:dyDescent="0.35">
      <c r="A37" s="51" t="s">
        <v>42</v>
      </c>
      <c r="B37" s="13">
        <v>-1.58205352862409</v>
      </c>
      <c r="C37" s="13">
        <v>-1.61480382315716</v>
      </c>
      <c r="D37" s="13">
        <v>-1.06018488590083</v>
      </c>
      <c r="E37" s="13">
        <v>-1.0432207604322099</v>
      </c>
      <c r="F37" s="13">
        <v>-1.5648174877313099</v>
      </c>
      <c r="G37" s="13">
        <v>-1.8475521958243299</v>
      </c>
      <c r="H37" s="13">
        <v>-0.97849521808834095</v>
      </c>
      <c r="I37" s="13">
        <v>-0.433909200482121</v>
      </c>
      <c r="J37" s="13">
        <v>-0.39840367965368001</v>
      </c>
      <c r="K37" s="13">
        <v>-0.52889348918229795</v>
      </c>
      <c r="L37" s="13">
        <v>-1.0155939029244401</v>
      </c>
      <c r="M37" s="13">
        <v>-0.81044649444447503</v>
      </c>
      <c r="N37" s="13">
        <v>-0.62800583991755399</v>
      </c>
      <c r="O37" s="13">
        <v>3.6322502309073402E-3</v>
      </c>
      <c r="P37" s="13">
        <v>2.8545554768092E-2</v>
      </c>
      <c r="Q37" s="13">
        <v>0.19139211578746901</v>
      </c>
      <c r="R37" s="13">
        <v>0.24738791530764601</v>
      </c>
      <c r="S37" s="13">
        <v>0.114578265594238</v>
      </c>
      <c r="T37" s="13">
        <v>0.175093303441474</v>
      </c>
      <c r="U37" s="13">
        <v>0.210120244593097</v>
      </c>
      <c r="V37" s="13">
        <v>7.7148827454127503E-2</v>
      </c>
      <c r="W37" s="13">
        <v>6.6716520770099305E-2</v>
      </c>
      <c r="X37" s="13">
        <v>0.12734205901234499</v>
      </c>
      <c r="Y37" s="13">
        <v>0.124995742651817</v>
      </c>
      <c r="Z37" s="13">
        <v>6.1183066857877201E-2</v>
      </c>
      <c r="AA37" s="52">
        <v>1.22947922333797E-3</v>
      </c>
      <c r="AB37" s="91">
        <v>1.9117154044875798E-2</v>
      </c>
      <c r="AC37" s="91">
        <v>0.194414056165716</v>
      </c>
      <c r="AD37" s="91">
        <v>0.77361614263932299</v>
      </c>
      <c r="AE37" s="91">
        <v>-6.8476670185752203E-3</v>
      </c>
      <c r="AF37" s="91">
        <v>9.5360875974334798E-3</v>
      </c>
      <c r="AG37" s="91">
        <v>-1.41590806510518E-2</v>
      </c>
      <c r="AH37" s="91">
        <v>-0.19278626428770601</v>
      </c>
      <c r="AI37" s="91">
        <v>-0.49607227893926098</v>
      </c>
      <c r="AJ37" s="91">
        <v>-0.458064333933907</v>
      </c>
      <c r="AK37" s="91">
        <v>-0.33479082468480198</v>
      </c>
      <c r="AL37" s="91">
        <v>-0.30659866188440799</v>
      </c>
      <c r="AM37" s="91">
        <v>-0.28740261590411198</v>
      </c>
      <c r="AN37" s="91">
        <v>-0.34836963241727797</v>
      </c>
      <c r="AO37" s="91">
        <v>-0.70364908917098901</v>
      </c>
      <c r="AP37" s="91">
        <v>-0.92823642813305796</v>
      </c>
      <c r="AQ37" s="91">
        <v>-1.11798356620332</v>
      </c>
      <c r="AR37" s="91">
        <v>-0.66163461385715805</v>
      </c>
      <c r="AS37" s="91">
        <v>-0.43830844638727601</v>
      </c>
      <c r="AT37" s="91">
        <v>-0.36247304099485</v>
      </c>
      <c r="AU37" s="91">
        <v>-0.233932929294902</v>
      </c>
      <c r="AV37" s="91">
        <v>-0.18362105366107101</v>
      </c>
      <c r="AW37" s="91">
        <v>6.4376137380712697E-2</v>
      </c>
      <c r="AX37" s="91">
        <v>-7.0446765399597697E-2</v>
      </c>
      <c r="AY37" s="91">
        <v>-0.17984797676778599</v>
      </c>
      <c r="AZ37" s="91">
        <v>-0.27144535328681801</v>
      </c>
      <c r="BA37" s="91">
        <v>-0.208027311669436</v>
      </c>
      <c r="BB37" s="91">
        <v>0.19768270788915701</v>
      </c>
      <c r="BC37" s="91">
        <v>0.18183734274591901</v>
      </c>
      <c r="BD37" s="91">
        <v>4.1798243728751898E-2</v>
      </c>
      <c r="BE37" s="91">
        <v>-9.7797111370741804E-2</v>
      </c>
      <c r="BF37" s="91">
        <v>-0.13084069524658001</v>
      </c>
      <c r="BG37" s="91">
        <v>-0.39185024255468798</v>
      </c>
      <c r="BH37" s="91">
        <v>-0.39049028277912501</v>
      </c>
      <c r="BI37" s="91">
        <v>-0.41688140950743802</v>
      </c>
    </row>
    <row r="38" spans="1:61" ht="15" customHeight="1" x14ac:dyDescent="0.35">
      <c r="A38" s="51" t="s">
        <v>43</v>
      </c>
      <c r="B38" s="13">
        <v>0.54057628407531699</v>
      </c>
      <c r="C38" s="13">
        <v>0.334598990383916</v>
      </c>
      <c r="D38" s="13">
        <v>-0.27538948865472901</v>
      </c>
      <c r="E38" s="13">
        <v>0.64989375649893799</v>
      </c>
      <c r="F38" s="13">
        <v>0.66992504404782005</v>
      </c>
      <c r="G38" s="13">
        <v>0.44366450683945302</v>
      </c>
      <c r="H38" s="13">
        <v>0.65154039945349596</v>
      </c>
      <c r="I38" s="13">
        <v>-0.24252164067350901</v>
      </c>
      <c r="J38" s="13">
        <v>7.1022727272727307E-2</v>
      </c>
      <c r="K38" s="13">
        <v>0.33387190426901597</v>
      </c>
      <c r="L38" s="13">
        <v>6.0877098503828199E-2</v>
      </c>
      <c r="M38" s="13">
        <v>-0.32617559119325901</v>
      </c>
      <c r="N38" s="13">
        <v>-0.56520525592579896</v>
      </c>
      <c r="O38" s="13">
        <v>0.60658578856152501</v>
      </c>
      <c r="P38" s="13">
        <v>0.31941491456020199</v>
      </c>
      <c r="Q38" s="13">
        <v>0.67987050085697998</v>
      </c>
      <c r="R38" s="13">
        <v>9.4901136970903105E-2</v>
      </c>
      <c r="S38" s="13">
        <v>0.298721906727836</v>
      </c>
      <c r="T38" s="13">
        <v>0.59523033676133896</v>
      </c>
      <c r="U38" s="13">
        <v>0.30040628719169399</v>
      </c>
      <c r="V38" s="13">
        <v>-0.20043187836072299</v>
      </c>
      <c r="W38" s="13">
        <v>0.26320034018094102</v>
      </c>
      <c r="X38" s="13">
        <v>1.8241837654660999E-2</v>
      </c>
      <c r="Y38" s="13">
        <v>-0.52654882326896202</v>
      </c>
      <c r="Z38" s="13">
        <v>-0.26512662305080098</v>
      </c>
      <c r="AA38" s="52">
        <v>-0.69803682905013498</v>
      </c>
      <c r="AB38" s="91">
        <v>-0.71158297392791703</v>
      </c>
      <c r="AC38" s="91">
        <v>-0.47065715612750297</v>
      </c>
      <c r="AD38" s="91">
        <v>1.4090381521787199E-2</v>
      </c>
      <c r="AE38" s="91">
        <v>0.25843609238313298</v>
      </c>
      <c r="AF38" s="91">
        <v>1.1107166368874499</v>
      </c>
      <c r="AG38" s="91">
        <v>1.44953590136413</v>
      </c>
      <c r="AH38" s="91">
        <v>4.6899504766747202E-2</v>
      </c>
      <c r="AI38" s="91">
        <v>-0.41326055634139403</v>
      </c>
      <c r="AJ38" s="91">
        <v>1.8915384948860799E-2</v>
      </c>
      <c r="AK38" s="91">
        <v>0.14132256941843299</v>
      </c>
      <c r="AL38" s="91">
        <v>-0.12779482313264001</v>
      </c>
      <c r="AM38" s="91">
        <v>-0.28825773855838599</v>
      </c>
      <c r="AN38" s="91">
        <v>-0.10352569225649599</v>
      </c>
      <c r="AO38" s="91">
        <v>0.54125665959861702</v>
      </c>
      <c r="AP38" s="91">
        <v>-1.2134289933253599</v>
      </c>
      <c r="AQ38" s="91">
        <v>-0.354669567908455</v>
      </c>
      <c r="AR38" s="91">
        <v>-1.12614730739465</v>
      </c>
      <c r="AS38" s="91">
        <v>-0.55102509369097896</v>
      </c>
      <c r="AT38" s="91">
        <v>-1.2756204558865401</v>
      </c>
      <c r="AU38" s="91">
        <v>-0.95955681805102699</v>
      </c>
      <c r="AV38" s="91">
        <v>-3.4202502207295003E-2</v>
      </c>
      <c r="AW38" s="91">
        <v>1.0751944590606</v>
      </c>
      <c r="AX38" s="91">
        <v>0.353994997747961</v>
      </c>
      <c r="AY38" s="91">
        <v>0.79084013207971604</v>
      </c>
      <c r="AZ38" s="91">
        <v>0.83057109083177205</v>
      </c>
      <c r="BA38" s="91">
        <v>0.55076394911972404</v>
      </c>
      <c r="BB38" s="91">
        <v>0.92696073968761405</v>
      </c>
      <c r="BC38" s="91">
        <v>1.1786565251952099</v>
      </c>
      <c r="BD38" s="91">
        <v>0.319231991417183</v>
      </c>
      <c r="BE38" s="91">
        <v>0.90510672584965801</v>
      </c>
      <c r="BF38" s="91">
        <v>0.86011483864450899</v>
      </c>
      <c r="BG38" s="91">
        <v>0.81852449570169095</v>
      </c>
      <c r="BH38" s="91">
        <v>0.84687151337887701</v>
      </c>
      <c r="BI38" s="91">
        <v>0.77993722489613304</v>
      </c>
    </row>
    <row r="39" spans="1:61" ht="15" customHeight="1" x14ac:dyDescent="0.35">
      <c r="A39" s="45" t="s">
        <v>448</v>
      </c>
      <c r="B39" s="13" t="s">
        <v>34</v>
      </c>
      <c r="C39" s="13" t="s">
        <v>34</v>
      </c>
      <c r="D39" s="13" t="s">
        <v>34</v>
      </c>
      <c r="E39" s="13" t="s">
        <v>34</v>
      </c>
      <c r="F39" s="13" t="s">
        <v>34</v>
      </c>
      <c r="G39" s="13" t="s">
        <v>34</v>
      </c>
      <c r="H39" s="13" t="s">
        <v>34</v>
      </c>
      <c r="I39" s="13" t="s">
        <v>34</v>
      </c>
      <c r="J39" s="13" t="s">
        <v>34</v>
      </c>
      <c r="K39" s="13" t="s">
        <v>34</v>
      </c>
      <c r="L39" s="13" t="s">
        <v>34</v>
      </c>
      <c r="M39" s="13" t="s">
        <v>34</v>
      </c>
      <c r="N39" s="13" t="s">
        <v>34</v>
      </c>
      <c r="O39" s="13" t="s">
        <v>34</v>
      </c>
      <c r="P39" s="13" t="s">
        <v>34</v>
      </c>
      <c r="Q39" s="13" t="s">
        <v>34</v>
      </c>
      <c r="R39" s="13" t="s">
        <v>34</v>
      </c>
      <c r="S39" s="13" t="s">
        <v>34</v>
      </c>
      <c r="T39" s="13" t="s">
        <v>34</v>
      </c>
      <c r="U39" s="13" t="s">
        <v>34</v>
      </c>
      <c r="V39" s="13" t="s">
        <v>34</v>
      </c>
      <c r="W39" s="13" t="s">
        <v>34</v>
      </c>
      <c r="X39" s="13" t="s">
        <v>34</v>
      </c>
      <c r="Y39" s="13" t="s">
        <v>34</v>
      </c>
      <c r="Z39" s="13" t="s">
        <v>34</v>
      </c>
      <c r="AA39" s="13" t="s">
        <v>34</v>
      </c>
      <c r="AB39" s="91">
        <v>-3.3435818669103798</v>
      </c>
      <c r="AC39" s="91">
        <v>-0.99020615850190097</v>
      </c>
      <c r="AD39" s="91">
        <v>-1.1870931472527</v>
      </c>
      <c r="AE39" s="91">
        <v>-1.53717281113228</v>
      </c>
      <c r="AF39" s="91">
        <v>-0.72942059412687499</v>
      </c>
      <c r="AG39" s="91">
        <v>-0.25744602873700401</v>
      </c>
      <c r="AH39" s="91">
        <v>-1.4284402926159701</v>
      </c>
      <c r="AI39" s="91">
        <v>-1.6934468187090199</v>
      </c>
      <c r="AJ39" s="91">
        <v>-1.65605342802593</v>
      </c>
      <c r="AK39" s="91">
        <v>-0.453080304541426</v>
      </c>
      <c r="AL39" s="91">
        <v>0.57299782957145395</v>
      </c>
      <c r="AM39" s="91">
        <v>5.8155039849426798E-2</v>
      </c>
      <c r="AN39" s="91">
        <v>-1.06980025266464</v>
      </c>
      <c r="AO39" s="91">
        <v>-0.99320889093583398</v>
      </c>
      <c r="AP39" s="91">
        <v>-3.5028702481109502</v>
      </c>
      <c r="AQ39" s="91">
        <v>-3.93496761419533</v>
      </c>
      <c r="AR39" s="91">
        <v>-3.63512339877258</v>
      </c>
      <c r="AS39" s="91">
        <v>-2.2282200889417698</v>
      </c>
      <c r="AT39" s="91">
        <v>-0.77621765396591202</v>
      </c>
      <c r="AU39" s="91">
        <v>-0.65245860978362802</v>
      </c>
      <c r="AV39" s="91">
        <v>-0.99363953264093596</v>
      </c>
      <c r="AW39" s="91">
        <v>0.32012225840779102</v>
      </c>
      <c r="AX39" s="91">
        <v>0.61135025632384199</v>
      </c>
      <c r="AY39" s="91">
        <v>0.81183573538463905</v>
      </c>
      <c r="AZ39" s="91">
        <v>0.93105776740592905</v>
      </c>
      <c r="BA39" s="91">
        <v>-1.0758968038068599</v>
      </c>
      <c r="BB39" s="91">
        <v>-2.10493440847796</v>
      </c>
      <c r="BC39" s="91">
        <v>-1.0208016041615799</v>
      </c>
      <c r="BD39" s="91">
        <v>-0.51461216436072499</v>
      </c>
      <c r="BE39" s="91">
        <v>-1.59469049271872</v>
      </c>
      <c r="BF39" s="91">
        <v>-1.4820464496064301</v>
      </c>
      <c r="BG39" s="91">
        <v>-2.72799836438573</v>
      </c>
      <c r="BH39" s="91">
        <v>-2.2296659272539898</v>
      </c>
      <c r="BI39" s="91">
        <v>-2.7382364768496301</v>
      </c>
    </row>
    <row r="40" spans="1:61" ht="15" customHeight="1" x14ac:dyDescent="0.35">
      <c r="A40" s="51" t="s">
        <v>449</v>
      </c>
      <c r="B40" s="55">
        <v>48.805000411218003</v>
      </c>
      <c r="C40" s="55">
        <v>46.443846820613501</v>
      </c>
      <c r="D40" s="55">
        <v>43.643415973422798</v>
      </c>
      <c r="E40" s="55">
        <v>40.592728560731302</v>
      </c>
      <c r="F40" s="55">
        <v>38.648604039656099</v>
      </c>
      <c r="G40" s="55">
        <v>39.419549114136103</v>
      </c>
      <c r="H40" s="55">
        <v>39.190268721535602</v>
      </c>
      <c r="I40" s="55">
        <v>38.9933861812383</v>
      </c>
      <c r="J40" s="55">
        <v>40.171141297078101</v>
      </c>
      <c r="K40" s="55">
        <v>41.838722054608397</v>
      </c>
      <c r="L40" s="55">
        <v>44.080317601971799</v>
      </c>
      <c r="M40" s="55">
        <v>47.428095168136899</v>
      </c>
      <c r="N40" s="55">
        <v>52.993814175814499</v>
      </c>
      <c r="O40" s="55">
        <v>59.0937672694455</v>
      </c>
      <c r="P40" s="55">
        <v>62.6062860080701</v>
      </c>
      <c r="Q40" s="55">
        <v>67.955835600670198</v>
      </c>
      <c r="R40" s="55">
        <v>69.512613132409697</v>
      </c>
      <c r="S40" s="55">
        <v>71.544729249727098</v>
      </c>
      <c r="T40" s="55">
        <v>73.804857716027797</v>
      </c>
      <c r="U40" s="55">
        <v>73.848153846380399</v>
      </c>
      <c r="V40" s="55">
        <v>73.976732425979705</v>
      </c>
      <c r="W40" s="55">
        <v>73.629164877320605</v>
      </c>
      <c r="X40" s="55">
        <v>74.151519582597999</v>
      </c>
      <c r="Y40" s="55">
        <v>75.043939628555094</v>
      </c>
      <c r="Z40" s="55">
        <v>72.199897744109194</v>
      </c>
      <c r="AA40" s="52">
        <v>73.4945806059836</v>
      </c>
      <c r="AB40" s="91">
        <v>73.150121933525696</v>
      </c>
      <c r="AC40" s="91">
        <v>71.3971245853608</v>
      </c>
      <c r="AD40" s="91">
        <v>65.816441699193902</v>
      </c>
      <c r="AE40" s="91">
        <v>62.776634361630201</v>
      </c>
      <c r="AF40" s="91">
        <v>58.706107555940399</v>
      </c>
      <c r="AG40" s="91">
        <v>52.184840733980103</v>
      </c>
      <c r="AH40" s="91">
        <v>49.531065894170801</v>
      </c>
      <c r="AI40" s="91">
        <v>48.872099261067198</v>
      </c>
      <c r="AJ40" s="91">
        <v>50.015201389113699</v>
      </c>
      <c r="AK40" s="91">
        <v>50.319146073090899</v>
      </c>
      <c r="AL40" s="91">
        <v>49.788609224828797</v>
      </c>
      <c r="AM40" s="91">
        <v>45.190090225617404</v>
      </c>
      <c r="AN40" s="91">
        <v>42.996434456860399</v>
      </c>
      <c r="AO40" s="91">
        <v>54.702923662558803</v>
      </c>
      <c r="AP40" s="91">
        <v>56.776539504224601</v>
      </c>
      <c r="AQ40" s="91">
        <v>59.256884540642403</v>
      </c>
      <c r="AR40" s="91">
        <v>61.704847104907302</v>
      </c>
      <c r="AS40" s="91">
        <v>66.230519950902206</v>
      </c>
      <c r="AT40" s="91">
        <v>67.692217418089001</v>
      </c>
      <c r="AU40" s="91">
        <v>67.884626839001797</v>
      </c>
      <c r="AV40" s="91">
        <v>64.6578010689731</v>
      </c>
      <c r="AW40" s="91">
        <v>61.910079524294197</v>
      </c>
      <c r="AX40" s="91">
        <v>56.958921405792402</v>
      </c>
      <c r="AY40" s="91">
        <v>52.442612085215899</v>
      </c>
      <c r="AZ40" s="91">
        <v>48.560675477058801</v>
      </c>
      <c r="BA40" s="91">
        <v>54.671512686276699</v>
      </c>
      <c r="BB40" s="91">
        <v>51.650093520977499</v>
      </c>
      <c r="BC40" s="91">
        <v>50.1328570680555</v>
      </c>
      <c r="BD40" s="91">
        <v>46.531825655439697</v>
      </c>
      <c r="BE40" s="91">
        <v>46.790926263188602</v>
      </c>
      <c r="BF40" s="91">
        <v>48.069543418540498</v>
      </c>
      <c r="BG40" s="91">
        <v>49.462098375935803</v>
      </c>
      <c r="BH40" s="91">
        <v>50.5415189926144</v>
      </c>
      <c r="BI40" s="91">
        <v>52.305064041482098</v>
      </c>
    </row>
    <row r="41" spans="1:61" ht="15" customHeight="1" x14ac:dyDescent="0.35">
      <c r="A41" s="51"/>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53"/>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row>
    <row r="42" spans="1:61" ht="15" customHeight="1" x14ac:dyDescent="0.35">
      <c r="A42" s="48" t="s">
        <v>450</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53"/>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row>
    <row r="43" spans="1:61" ht="15" customHeight="1" x14ac:dyDescent="0.35">
      <c r="A43" s="50" t="s">
        <v>33</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53"/>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row>
    <row r="44" spans="1:61" ht="15" customHeight="1" x14ac:dyDescent="0.35">
      <c r="A44" s="45" t="s">
        <v>427</v>
      </c>
      <c r="B44" s="13" t="s">
        <v>34</v>
      </c>
      <c r="C44" s="13" t="s">
        <v>34</v>
      </c>
      <c r="D44" s="13" t="s">
        <v>34</v>
      </c>
      <c r="E44" s="13" t="s">
        <v>34</v>
      </c>
      <c r="F44" s="13" t="s">
        <v>34</v>
      </c>
      <c r="G44" s="13" t="s">
        <v>34</v>
      </c>
      <c r="H44" s="13" t="s">
        <v>34</v>
      </c>
      <c r="I44" s="13" t="s">
        <v>34</v>
      </c>
      <c r="J44" s="13" t="s">
        <v>34</v>
      </c>
      <c r="K44" s="13" t="s">
        <v>34</v>
      </c>
      <c r="L44" s="13" t="s">
        <v>34</v>
      </c>
      <c r="M44" s="13" t="s">
        <v>34</v>
      </c>
      <c r="N44" s="13" t="s">
        <v>34</v>
      </c>
      <c r="O44" s="13" t="s">
        <v>34</v>
      </c>
      <c r="P44" s="13" t="s">
        <v>34</v>
      </c>
      <c r="Q44" s="13" t="s">
        <v>34</v>
      </c>
      <c r="R44" s="13" t="s">
        <v>34</v>
      </c>
      <c r="S44" s="13" t="s">
        <v>34</v>
      </c>
      <c r="T44" s="13" t="s">
        <v>34</v>
      </c>
      <c r="U44" s="13" t="s">
        <v>34</v>
      </c>
      <c r="V44" s="13" t="s">
        <v>34</v>
      </c>
      <c r="W44" s="13" t="s">
        <v>34</v>
      </c>
      <c r="X44" s="13" t="s">
        <v>34</v>
      </c>
      <c r="Y44" s="13" t="s">
        <v>34</v>
      </c>
      <c r="Z44" s="13" t="s">
        <v>34</v>
      </c>
      <c r="AA44" s="13" t="s">
        <v>34</v>
      </c>
      <c r="AB44" s="13" t="s">
        <v>34</v>
      </c>
      <c r="AC44" s="91">
        <v>-0.17728638386888901</v>
      </c>
      <c r="AD44" s="91">
        <v>1.64105082065871</v>
      </c>
      <c r="AE44" s="91">
        <v>4.4656918336267504</v>
      </c>
      <c r="AF44" s="91">
        <v>3.7312613657284701</v>
      </c>
      <c r="AG44" s="91">
        <v>3.1345342612535299</v>
      </c>
      <c r="AH44" s="91">
        <v>4.1610446390135998</v>
      </c>
      <c r="AI44" s="91">
        <v>3.6031713130608698</v>
      </c>
      <c r="AJ44" s="91">
        <v>3.1007460270546501</v>
      </c>
      <c r="AK44" s="91">
        <v>-4.35552834629621</v>
      </c>
      <c r="AL44" s="91">
        <v>-1.68218050115415</v>
      </c>
      <c r="AM44" s="91">
        <v>-1.4074637785744499</v>
      </c>
      <c r="AN44" s="91">
        <v>1.09399946961821</v>
      </c>
      <c r="AO44" s="91">
        <v>1.43972803830886</v>
      </c>
      <c r="AP44" s="91">
        <v>4.4732696933567704</v>
      </c>
      <c r="AQ44" s="91">
        <v>-0.91781597981786001</v>
      </c>
      <c r="AR44" s="91">
        <v>-4.4288538568106901</v>
      </c>
      <c r="AS44" s="91">
        <v>-3.90741158310564</v>
      </c>
      <c r="AT44" s="91">
        <v>-7.9795286636084599</v>
      </c>
      <c r="AU44" s="91">
        <v>4.4074747981429399</v>
      </c>
      <c r="AV44" s="91">
        <v>-6.9003089851775004</v>
      </c>
      <c r="AW44" s="91">
        <v>1.53089238522249</v>
      </c>
      <c r="AX44" s="91">
        <v>-1.77348781229966</v>
      </c>
      <c r="AY44" s="91">
        <v>0.46658696466576499</v>
      </c>
      <c r="AZ44" s="91">
        <v>0.18096741894051099</v>
      </c>
      <c r="BA44" s="91">
        <v>2.9356787658245098</v>
      </c>
      <c r="BB44" s="91">
        <v>4.9771413438294303</v>
      </c>
      <c r="BC44" s="91">
        <v>-1.4288439081120701</v>
      </c>
      <c r="BD44" s="91">
        <v>-0.91790206096760596</v>
      </c>
      <c r="BE44" s="91">
        <v>-3.7573522366002701</v>
      </c>
      <c r="BF44" s="91">
        <v>0.50529793025397396</v>
      </c>
      <c r="BG44" s="91">
        <v>2.4924253898092701</v>
      </c>
      <c r="BH44" s="91">
        <v>1.7110549495787499</v>
      </c>
      <c r="BI44" s="91">
        <v>2.6915483375121001</v>
      </c>
    </row>
    <row r="45" spans="1:61" ht="15" customHeight="1" x14ac:dyDescent="0.35">
      <c r="A45" s="45" t="s">
        <v>428</v>
      </c>
      <c r="B45" s="13" t="s">
        <v>34</v>
      </c>
      <c r="C45" s="13" t="s">
        <v>34</v>
      </c>
      <c r="D45" s="13" t="s">
        <v>34</v>
      </c>
      <c r="E45" s="13" t="s">
        <v>34</v>
      </c>
      <c r="F45" s="13" t="s">
        <v>34</v>
      </c>
      <c r="G45" s="13" t="s">
        <v>34</v>
      </c>
      <c r="H45" s="13" t="s">
        <v>34</v>
      </c>
      <c r="I45" s="13" t="s">
        <v>34</v>
      </c>
      <c r="J45" s="13" t="s">
        <v>34</v>
      </c>
      <c r="K45" s="13" t="s">
        <v>34</v>
      </c>
      <c r="L45" s="13" t="s">
        <v>34</v>
      </c>
      <c r="M45" s="13" t="s">
        <v>34</v>
      </c>
      <c r="N45" s="13" t="s">
        <v>34</v>
      </c>
      <c r="O45" s="13" t="s">
        <v>34</v>
      </c>
      <c r="P45" s="13" t="s">
        <v>34</v>
      </c>
      <c r="Q45" s="13" t="s">
        <v>34</v>
      </c>
      <c r="R45" s="13" t="s">
        <v>34</v>
      </c>
      <c r="S45" s="13" t="s">
        <v>34</v>
      </c>
      <c r="T45" s="13" t="s">
        <v>34</v>
      </c>
      <c r="U45" s="13" t="s">
        <v>34</v>
      </c>
      <c r="V45" s="13" t="s">
        <v>34</v>
      </c>
      <c r="W45" s="13" t="s">
        <v>34</v>
      </c>
      <c r="X45" s="13" t="s">
        <v>34</v>
      </c>
      <c r="Y45" s="13" t="s">
        <v>34</v>
      </c>
      <c r="Z45" s="13" t="s">
        <v>34</v>
      </c>
      <c r="AA45" s="13" t="s">
        <v>34</v>
      </c>
      <c r="AB45" s="13" t="s">
        <v>34</v>
      </c>
      <c r="AC45" s="91">
        <v>3.4135814349717499</v>
      </c>
      <c r="AD45" s="91">
        <v>2.5699462326822702</v>
      </c>
      <c r="AE45" s="91">
        <v>7.50649179895046</v>
      </c>
      <c r="AF45" s="91">
        <v>5.0927174001427904</v>
      </c>
      <c r="AG45" s="91">
        <v>-1.54066171174547</v>
      </c>
      <c r="AH45" s="91">
        <v>17.7488342359682</v>
      </c>
      <c r="AI45" s="91">
        <v>8.89297278268862</v>
      </c>
      <c r="AJ45" s="91">
        <v>3.59589448755675</v>
      </c>
      <c r="AK45" s="91">
        <v>0.94698194941713598</v>
      </c>
      <c r="AL45" s="91">
        <v>-0.58589760103470201</v>
      </c>
      <c r="AM45" s="91">
        <v>4.9542719920116101</v>
      </c>
      <c r="AN45" s="91">
        <v>3.6232923443020302</v>
      </c>
      <c r="AO45" s="91">
        <v>1.87991650185377</v>
      </c>
      <c r="AP45" s="91">
        <v>2.9665851902299201</v>
      </c>
      <c r="AQ45" s="91">
        <v>-2.8606551507226201</v>
      </c>
      <c r="AR45" s="91">
        <v>-2.3660597624431898</v>
      </c>
      <c r="AS45" s="91">
        <v>-1.07277091597392</v>
      </c>
      <c r="AT45" s="91">
        <v>2.5423152296602001</v>
      </c>
      <c r="AU45" s="91">
        <v>-3.5092759237740001</v>
      </c>
      <c r="AV45" s="91">
        <v>3.2331640488610698</v>
      </c>
      <c r="AW45" s="91">
        <v>0.41203254823236102</v>
      </c>
      <c r="AX45" s="91">
        <v>-3.2898075034427601</v>
      </c>
      <c r="AY45" s="91">
        <v>3.9786078831710698</v>
      </c>
      <c r="AZ45" s="91">
        <v>3.2534814486339299</v>
      </c>
      <c r="BA45" s="91">
        <v>4.5095607529564603</v>
      </c>
      <c r="BB45" s="91">
        <v>3.1206431667122101</v>
      </c>
      <c r="BC45" s="91">
        <v>-6.8846386109246298</v>
      </c>
      <c r="BD45" s="91">
        <v>1.0032603739691801</v>
      </c>
      <c r="BE45" s="91">
        <v>13.7518528970982</v>
      </c>
      <c r="BF45" s="91">
        <v>-3.1026463661523098</v>
      </c>
      <c r="BG45" s="91">
        <v>-2.2691039182533901</v>
      </c>
      <c r="BH45" s="91">
        <v>2.2831178013632298</v>
      </c>
      <c r="BI45" s="91">
        <v>-1.22026354395452</v>
      </c>
    </row>
    <row r="46" spans="1:61" ht="15" customHeight="1" x14ac:dyDescent="0.35">
      <c r="A46" s="45" t="s">
        <v>429</v>
      </c>
      <c r="B46" s="13" t="s">
        <v>34</v>
      </c>
      <c r="C46" s="13" t="s">
        <v>34</v>
      </c>
      <c r="D46" s="13" t="s">
        <v>34</v>
      </c>
      <c r="E46" s="13" t="s">
        <v>34</v>
      </c>
      <c r="F46" s="13" t="s">
        <v>34</v>
      </c>
      <c r="G46" s="13" t="s">
        <v>34</v>
      </c>
      <c r="H46" s="13" t="s">
        <v>34</v>
      </c>
      <c r="I46" s="13" t="s">
        <v>34</v>
      </c>
      <c r="J46" s="13" t="s">
        <v>34</v>
      </c>
      <c r="K46" s="13" t="s">
        <v>34</v>
      </c>
      <c r="L46" s="13" t="s">
        <v>34</v>
      </c>
      <c r="M46" s="13" t="s">
        <v>34</v>
      </c>
      <c r="N46" s="13" t="s">
        <v>34</v>
      </c>
      <c r="O46" s="13" t="s">
        <v>34</v>
      </c>
      <c r="P46" s="13" t="s">
        <v>34</v>
      </c>
      <c r="Q46" s="13" t="s">
        <v>34</v>
      </c>
      <c r="R46" s="13" t="s">
        <v>34</v>
      </c>
      <c r="S46" s="13" t="s">
        <v>34</v>
      </c>
      <c r="T46" s="13" t="s">
        <v>34</v>
      </c>
      <c r="U46" s="13" t="s">
        <v>34</v>
      </c>
      <c r="V46" s="13" t="s">
        <v>34</v>
      </c>
      <c r="W46" s="13" t="s">
        <v>34</v>
      </c>
      <c r="X46" s="13" t="s">
        <v>34</v>
      </c>
      <c r="Y46" s="13" t="s">
        <v>34</v>
      </c>
      <c r="Z46" s="13" t="s">
        <v>34</v>
      </c>
      <c r="AA46" s="13" t="s">
        <v>34</v>
      </c>
      <c r="AB46" s="13" t="s">
        <v>34</v>
      </c>
      <c r="AC46" s="91">
        <v>-6.12041578999363</v>
      </c>
      <c r="AD46" s="91">
        <v>-5.5661318162028302</v>
      </c>
      <c r="AE46" s="91">
        <v>-2.6620492457068998</v>
      </c>
      <c r="AF46" s="91">
        <v>2.7792679030269798</v>
      </c>
      <c r="AG46" s="91">
        <v>-4.0352691835270198</v>
      </c>
      <c r="AH46" s="91">
        <v>2.25011867444158</v>
      </c>
      <c r="AI46" s="91">
        <v>-3.3692300507711401</v>
      </c>
      <c r="AJ46" s="91">
        <v>-0.136510550548465</v>
      </c>
      <c r="AK46" s="91">
        <v>-2.76352238122784</v>
      </c>
      <c r="AL46" s="91">
        <v>-10.6816348517133</v>
      </c>
      <c r="AM46" s="91">
        <v>7.2623111883775699</v>
      </c>
      <c r="AN46" s="91">
        <v>1.64502416457076</v>
      </c>
      <c r="AO46" s="91">
        <v>2.0462826743053601</v>
      </c>
      <c r="AP46" s="91">
        <v>0.37266176901813702</v>
      </c>
      <c r="AQ46" s="91">
        <v>-8.8566539211330699</v>
      </c>
      <c r="AR46" s="91">
        <v>1.1125494832293901</v>
      </c>
      <c r="AS46" s="91">
        <v>-13.8617329244851</v>
      </c>
      <c r="AT46" s="91">
        <v>1.4577109639721999</v>
      </c>
      <c r="AU46" s="91">
        <v>-6.2509592680860102</v>
      </c>
      <c r="AV46" s="91">
        <v>5.6694664391476097</v>
      </c>
      <c r="AW46" s="91">
        <v>7.6082308486143697</v>
      </c>
      <c r="AX46" s="91">
        <v>6.1547920852566396</v>
      </c>
      <c r="AY46" s="91">
        <v>3.1782265937532399</v>
      </c>
      <c r="AZ46" s="91">
        <v>10.3940427601807</v>
      </c>
      <c r="BA46" s="91">
        <v>12.709131199153299</v>
      </c>
      <c r="BB46" s="91">
        <v>-2.2899463737898</v>
      </c>
      <c r="BC46" s="91">
        <v>-4.3637299233487896</v>
      </c>
      <c r="BD46" s="91">
        <v>1.08356094420448</v>
      </c>
      <c r="BE46" s="91">
        <v>35.144434669299599</v>
      </c>
      <c r="BF46" s="91">
        <v>2.2905069597428E-2</v>
      </c>
      <c r="BG46" s="91">
        <v>1.94811284234481</v>
      </c>
      <c r="BH46" s="91">
        <v>4.8642246603350303</v>
      </c>
      <c r="BI46" s="91">
        <v>3.6060483461757098</v>
      </c>
    </row>
    <row r="47" spans="1:61" ht="15" customHeight="1" x14ac:dyDescent="0.35">
      <c r="A47" s="45" t="s">
        <v>430</v>
      </c>
      <c r="B47" s="13" t="s">
        <v>34</v>
      </c>
      <c r="C47" s="13" t="s">
        <v>34</v>
      </c>
      <c r="D47" s="13" t="s">
        <v>34</v>
      </c>
      <c r="E47" s="13" t="s">
        <v>34</v>
      </c>
      <c r="F47" s="13" t="s">
        <v>34</v>
      </c>
      <c r="G47" s="13" t="s">
        <v>34</v>
      </c>
      <c r="H47" s="13" t="s">
        <v>34</v>
      </c>
      <c r="I47" s="13" t="s">
        <v>34</v>
      </c>
      <c r="J47" s="13" t="s">
        <v>34</v>
      </c>
      <c r="K47" s="13" t="s">
        <v>34</v>
      </c>
      <c r="L47" s="13" t="s">
        <v>34</v>
      </c>
      <c r="M47" s="13" t="s">
        <v>34</v>
      </c>
      <c r="N47" s="13" t="s">
        <v>34</v>
      </c>
      <c r="O47" s="13" t="s">
        <v>34</v>
      </c>
      <c r="P47" s="13" t="s">
        <v>34</v>
      </c>
      <c r="Q47" s="13" t="s">
        <v>34</v>
      </c>
      <c r="R47" s="13" t="s">
        <v>34</v>
      </c>
      <c r="S47" s="13" t="s">
        <v>34</v>
      </c>
      <c r="T47" s="13" t="s">
        <v>34</v>
      </c>
      <c r="U47" s="13" t="s">
        <v>34</v>
      </c>
      <c r="V47" s="13" t="s">
        <v>34</v>
      </c>
      <c r="W47" s="13" t="s">
        <v>34</v>
      </c>
      <c r="X47" s="13" t="s">
        <v>34</v>
      </c>
      <c r="Y47" s="13" t="s">
        <v>34</v>
      </c>
      <c r="Z47" s="13" t="s">
        <v>34</v>
      </c>
      <c r="AA47" s="13" t="s">
        <v>34</v>
      </c>
      <c r="AB47" s="13" t="s">
        <v>34</v>
      </c>
      <c r="AC47" s="91">
        <v>12.7617233426597</v>
      </c>
      <c r="AD47" s="91">
        <v>-3.58176872879723</v>
      </c>
      <c r="AE47" s="91">
        <v>6.5456720377290498</v>
      </c>
      <c r="AF47" s="91">
        <v>10.116936916599199</v>
      </c>
      <c r="AG47" s="91">
        <v>10.2392768418618</v>
      </c>
      <c r="AH47" s="91">
        <v>-0.306996562553778</v>
      </c>
      <c r="AI47" s="91">
        <v>6.9672883659229496</v>
      </c>
      <c r="AJ47" s="91">
        <v>0.47660555372903002</v>
      </c>
      <c r="AK47" s="91">
        <v>-3.06989737694717</v>
      </c>
      <c r="AL47" s="91">
        <v>4.4722727477461701</v>
      </c>
      <c r="AM47" s="91">
        <v>8.5394758418019308</v>
      </c>
      <c r="AN47" s="91">
        <v>0.41525364838062701</v>
      </c>
      <c r="AO47" s="91">
        <v>10.563933477479299</v>
      </c>
      <c r="AP47" s="91">
        <v>3.4076935290475299</v>
      </c>
      <c r="AQ47" s="91">
        <v>-0.97351124776766096</v>
      </c>
      <c r="AR47" s="91">
        <v>-2.1603966340966001</v>
      </c>
      <c r="AS47" s="91">
        <v>-11.1414422839377</v>
      </c>
      <c r="AT47" s="91">
        <v>1.4832929720416099</v>
      </c>
      <c r="AU47" s="91">
        <v>-6.2618444663533799</v>
      </c>
      <c r="AV47" s="91">
        <v>7.8188751454384704</v>
      </c>
      <c r="AW47" s="91">
        <v>-7.2807604773231303</v>
      </c>
      <c r="AX47" s="91">
        <v>0.97908183291099204</v>
      </c>
      <c r="AY47" s="91">
        <v>0.57147670936797101</v>
      </c>
      <c r="AZ47" s="91">
        <v>-1.1481689973832401</v>
      </c>
      <c r="BA47" s="91">
        <v>-1.5667928978902701</v>
      </c>
      <c r="BB47" s="91">
        <v>1.95439392666597</v>
      </c>
      <c r="BC47" s="91">
        <v>-7.6546912956901396</v>
      </c>
      <c r="BD47" s="91">
        <v>5.9137137894591199</v>
      </c>
      <c r="BE47" s="91">
        <v>7.3801292200090796</v>
      </c>
      <c r="BF47" s="91">
        <v>5.7606358462612901</v>
      </c>
      <c r="BG47" s="91">
        <v>1.5725126504431599</v>
      </c>
      <c r="BH47" s="91">
        <v>-6.1625314288137503</v>
      </c>
      <c r="BI47" s="91">
        <v>9.7141004003897393</v>
      </c>
    </row>
    <row r="48" spans="1:61" ht="15" customHeight="1" x14ac:dyDescent="0.35">
      <c r="A48" s="45" t="s">
        <v>431</v>
      </c>
      <c r="B48" s="13" t="s">
        <v>34</v>
      </c>
      <c r="C48" s="13" t="s">
        <v>34</v>
      </c>
      <c r="D48" s="13" t="s">
        <v>34</v>
      </c>
      <c r="E48" s="13" t="s">
        <v>34</v>
      </c>
      <c r="F48" s="13" t="s">
        <v>34</v>
      </c>
      <c r="G48" s="13" t="s">
        <v>34</v>
      </c>
      <c r="H48" s="13" t="s">
        <v>34</v>
      </c>
      <c r="I48" s="13" t="s">
        <v>34</v>
      </c>
      <c r="J48" s="13" t="s">
        <v>34</v>
      </c>
      <c r="K48" s="13" t="s">
        <v>34</v>
      </c>
      <c r="L48" s="13" t="s">
        <v>34</v>
      </c>
      <c r="M48" s="13" t="s">
        <v>34</v>
      </c>
      <c r="N48" s="13" t="s">
        <v>34</v>
      </c>
      <c r="O48" s="13" t="s">
        <v>34</v>
      </c>
      <c r="P48" s="13" t="s">
        <v>34</v>
      </c>
      <c r="Q48" s="13" t="s">
        <v>34</v>
      </c>
      <c r="R48" s="13" t="s">
        <v>34</v>
      </c>
      <c r="S48" s="13" t="s">
        <v>34</v>
      </c>
      <c r="T48" s="13" t="s">
        <v>34</v>
      </c>
      <c r="U48" s="13" t="s">
        <v>34</v>
      </c>
      <c r="V48" s="13" t="s">
        <v>34</v>
      </c>
      <c r="W48" s="13" t="s">
        <v>34</v>
      </c>
      <c r="X48" s="13" t="s">
        <v>34</v>
      </c>
      <c r="Y48" s="13" t="s">
        <v>34</v>
      </c>
      <c r="Z48" s="13" t="s">
        <v>34</v>
      </c>
      <c r="AA48" s="13" t="s">
        <v>34</v>
      </c>
      <c r="AB48" s="13" t="s">
        <v>34</v>
      </c>
      <c r="AC48" s="91">
        <v>0.82070728681229399</v>
      </c>
      <c r="AD48" s="91">
        <v>1.6369074084065101</v>
      </c>
      <c r="AE48" s="91">
        <v>0.43726138967141998</v>
      </c>
      <c r="AF48" s="91">
        <v>2.0106396229611501</v>
      </c>
      <c r="AG48" s="91">
        <v>-0.22415940124443501</v>
      </c>
      <c r="AH48" s="91">
        <v>2.3370282806644398</v>
      </c>
      <c r="AI48" s="91">
        <v>3.2943963601770001</v>
      </c>
      <c r="AJ48" s="91">
        <v>5.3115594380553297</v>
      </c>
      <c r="AK48" s="91">
        <v>0.62578044267260702</v>
      </c>
      <c r="AL48" s="91">
        <v>2.4890671943518901</v>
      </c>
      <c r="AM48" s="91">
        <v>4.7193341530928903</v>
      </c>
      <c r="AN48" s="91">
        <v>2.68491570442366</v>
      </c>
      <c r="AO48" s="91">
        <v>2.8081116591817099</v>
      </c>
      <c r="AP48" s="91">
        <v>4.9346771802973401E-2</v>
      </c>
      <c r="AQ48" s="91">
        <v>-1.3971717427327199</v>
      </c>
      <c r="AR48" s="91">
        <v>-2.16728896103429</v>
      </c>
      <c r="AS48" s="91">
        <v>-1.08084818980547</v>
      </c>
      <c r="AT48" s="91">
        <v>-1.38131625154826</v>
      </c>
      <c r="AU48" s="91">
        <v>2.9318839208612002</v>
      </c>
      <c r="AV48" s="91">
        <v>-0.41898159634348497</v>
      </c>
      <c r="AW48" s="91">
        <v>-0.669318004868657</v>
      </c>
      <c r="AX48" s="91">
        <v>-1.16097386544241</v>
      </c>
      <c r="AY48" s="91">
        <v>0.46462021264537201</v>
      </c>
      <c r="AZ48" s="91">
        <v>1.1309230678672999</v>
      </c>
      <c r="BA48" s="91">
        <v>-0.35612327052861298</v>
      </c>
      <c r="BB48" s="91">
        <v>3.0305526802760698</v>
      </c>
      <c r="BC48" s="91">
        <v>-2.14407837705114</v>
      </c>
      <c r="BD48" s="91">
        <v>2.83233780833379</v>
      </c>
      <c r="BE48" s="91">
        <v>2.7313273651749599</v>
      </c>
      <c r="BF48" s="91">
        <v>1.5691828361103</v>
      </c>
      <c r="BG48" s="91">
        <v>-0.122873213839085</v>
      </c>
      <c r="BH48" s="91">
        <v>8.4583233959506302E-2</v>
      </c>
      <c r="BI48" s="91">
        <v>-2.1027455113343598</v>
      </c>
    </row>
    <row r="49" spans="1:61" ht="15" customHeight="1" x14ac:dyDescent="0.35">
      <c r="A49" s="45" t="s">
        <v>451</v>
      </c>
      <c r="B49" s="13" t="s">
        <v>34</v>
      </c>
      <c r="C49" s="13" t="s">
        <v>34</v>
      </c>
      <c r="D49" s="13" t="s">
        <v>34</v>
      </c>
      <c r="E49" s="13" t="s">
        <v>34</v>
      </c>
      <c r="F49" s="13" t="s">
        <v>34</v>
      </c>
      <c r="G49" s="13" t="s">
        <v>34</v>
      </c>
      <c r="H49" s="13" t="s">
        <v>34</v>
      </c>
      <c r="I49" s="13" t="s">
        <v>34</v>
      </c>
      <c r="J49" s="13" t="s">
        <v>34</v>
      </c>
      <c r="K49" s="13" t="s">
        <v>34</v>
      </c>
      <c r="L49" s="13" t="s">
        <v>34</v>
      </c>
      <c r="M49" s="13" t="s">
        <v>34</v>
      </c>
      <c r="N49" s="13" t="s">
        <v>34</v>
      </c>
      <c r="O49" s="13" t="s">
        <v>34</v>
      </c>
      <c r="P49" s="13" t="s">
        <v>34</v>
      </c>
      <c r="Q49" s="13" t="s">
        <v>34</v>
      </c>
      <c r="R49" s="13" t="s">
        <v>34</v>
      </c>
      <c r="S49" s="13" t="s">
        <v>34</v>
      </c>
      <c r="T49" s="13" t="s">
        <v>34</v>
      </c>
      <c r="U49" s="13" t="s">
        <v>34</v>
      </c>
      <c r="V49" s="13" t="s">
        <v>34</v>
      </c>
      <c r="W49" s="13" t="s">
        <v>34</v>
      </c>
      <c r="X49" s="13" t="s">
        <v>34</v>
      </c>
      <c r="Y49" s="13" t="s">
        <v>34</v>
      </c>
      <c r="Z49" s="13" t="s">
        <v>34</v>
      </c>
      <c r="AA49" s="13" t="s">
        <v>34</v>
      </c>
      <c r="AB49" s="13" t="s">
        <v>34</v>
      </c>
      <c r="AC49" s="91">
        <v>-2.6121578775694601</v>
      </c>
      <c r="AD49" s="91">
        <v>12.6138978836037</v>
      </c>
      <c r="AE49" s="91">
        <v>3.21381026626841</v>
      </c>
      <c r="AF49" s="91">
        <v>2.6236327898213601</v>
      </c>
      <c r="AG49" s="91">
        <v>3.8435363794523898</v>
      </c>
      <c r="AH49" s="91">
        <v>3.6004920761030501</v>
      </c>
      <c r="AI49" s="91">
        <v>5.9952602703230404</v>
      </c>
      <c r="AJ49" s="91">
        <v>5.7193923323663096</v>
      </c>
      <c r="AK49" s="91">
        <v>3.4407185187339602</v>
      </c>
      <c r="AL49" s="91">
        <v>2.5165994399367002</v>
      </c>
      <c r="AM49" s="91">
        <v>26.418876496599701</v>
      </c>
      <c r="AN49" s="91">
        <v>4.60744122754984</v>
      </c>
      <c r="AO49" s="91">
        <v>3.8740120292070501</v>
      </c>
      <c r="AP49" s="91">
        <v>7.5324580193989696</v>
      </c>
      <c r="AQ49" s="91">
        <v>3.5150685759936202</v>
      </c>
      <c r="AR49" s="91">
        <v>3.0605859277834599</v>
      </c>
      <c r="AS49" s="91">
        <v>-0.220493613256352</v>
      </c>
      <c r="AT49" s="91">
        <v>-0.98850254744060395</v>
      </c>
      <c r="AU49" s="91">
        <v>0.21131720348883201</v>
      </c>
      <c r="AV49" s="91">
        <v>-1.8385171439660999E-3</v>
      </c>
      <c r="AW49" s="91">
        <v>0.82478748865348495</v>
      </c>
      <c r="AX49" s="91">
        <v>1.68058921149145</v>
      </c>
      <c r="AY49" s="91">
        <v>2.8870931789205101</v>
      </c>
      <c r="AZ49" s="91">
        <v>3.4808492798841</v>
      </c>
      <c r="BA49" s="91">
        <v>3.8105256267296999</v>
      </c>
      <c r="BB49" s="91">
        <v>3.4108839287992101</v>
      </c>
      <c r="BC49" s="91">
        <v>-0.202628429622635</v>
      </c>
      <c r="BD49" s="91">
        <v>3.1735255384938301</v>
      </c>
      <c r="BE49" s="91">
        <v>3.4979123663090501</v>
      </c>
      <c r="BF49" s="91">
        <v>2.45800735588963</v>
      </c>
      <c r="BG49" s="91">
        <v>2.7815201492061599</v>
      </c>
      <c r="BH49" s="91">
        <v>2.8528794316977</v>
      </c>
      <c r="BI49" s="91">
        <v>3.0550449266467901</v>
      </c>
    </row>
    <row r="50" spans="1:61" ht="15" customHeight="1" x14ac:dyDescent="0.35">
      <c r="A50" s="51" t="s">
        <v>433</v>
      </c>
      <c r="B50" s="13" t="s">
        <v>34</v>
      </c>
      <c r="C50" s="13" t="s">
        <v>34</v>
      </c>
      <c r="D50" s="13" t="s">
        <v>34</v>
      </c>
      <c r="E50" s="13" t="s">
        <v>34</v>
      </c>
      <c r="F50" s="13" t="s">
        <v>34</v>
      </c>
      <c r="G50" s="13" t="s">
        <v>34</v>
      </c>
      <c r="H50" s="13" t="s">
        <v>34</v>
      </c>
      <c r="I50" s="13" t="s">
        <v>34</v>
      </c>
      <c r="J50" s="13" t="s">
        <v>34</v>
      </c>
      <c r="K50" s="13" t="s">
        <v>34</v>
      </c>
      <c r="L50" s="13" t="s">
        <v>34</v>
      </c>
      <c r="M50" s="13" t="s">
        <v>34</v>
      </c>
      <c r="N50" s="13" t="s">
        <v>34</v>
      </c>
      <c r="O50" s="13" t="s">
        <v>34</v>
      </c>
      <c r="P50" s="13" t="s">
        <v>34</v>
      </c>
      <c r="Q50" s="13" t="s">
        <v>34</v>
      </c>
      <c r="R50" s="13" t="s">
        <v>34</v>
      </c>
      <c r="S50" s="13" t="s">
        <v>34</v>
      </c>
      <c r="T50" s="13" t="s">
        <v>34</v>
      </c>
      <c r="U50" s="13" t="s">
        <v>34</v>
      </c>
      <c r="V50" s="13" t="s">
        <v>34</v>
      </c>
      <c r="W50" s="13" t="s">
        <v>34</v>
      </c>
      <c r="X50" s="13" t="s">
        <v>34</v>
      </c>
      <c r="Y50" s="13" t="s">
        <v>34</v>
      </c>
      <c r="Z50" s="13" t="s">
        <v>34</v>
      </c>
      <c r="AA50" s="13" t="s">
        <v>34</v>
      </c>
      <c r="AB50" s="13" t="s">
        <v>34</v>
      </c>
      <c r="AC50" s="91">
        <v>-26.797792808828799</v>
      </c>
      <c r="AD50" s="91">
        <v>19.829449915925998</v>
      </c>
      <c r="AE50" s="91">
        <v>2.6446914526638601</v>
      </c>
      <c r="AF50" s="91">
        <v>3.4049052196568201</v>
      </c>
      <c r="AG50" s="91">
        <v>3.3980582524271798</v>
      </c>
      <c r="AH50" s="91">
        <v>3.9017229390404098</v>
      </c>
      <c r="AI50" s="91">
        <v>6.9327580258898402</v>
      </c>
      <c r="AJ50" s="91">
        <v>6.8435482841536803</v>
      </c>
      <c r="AK50" s="91">
        <v>5.1729579587901098</v>
      </c>
      <c r="AL50" s="91">
        <v>3.35035650867774</v>
      </c>
      <c r="AM50" s="91">
        <v>6.4483857681683503</v>
      </c>
      <c r="AN50" s="91">
        <v>-1.8758111917589999</v>
      </c>
      <c r="AO50" s="91">
        <v>-8.1273251841372094</v>
      </c>
      <c r="AP50" s="91">
        <v>5.8433502571617399</v>
      </c>
      <c r="AQ50" s="91">
        <v>2.1950549344274699</v>
      </c>
      <c r="AR50" s="91">
        <v>5.7134852637896696</v>
      </c>
      <c r="AS50" s="91">
        <v>4.1174641868725299</v>
      </c>
      <c r="AT50" s="91">
        <v>-1.3164290195553201</v>
      </c>
      <c r="AU50" s="91">
        <v>-1.08023260683845</v>
      </c>
      <c r="AV50" s="91">
        <v>-30.174249820704699</v>
      </c>
      <c r="AW50" s="91">
        <v>0.308617323158344</v>
      </c>
      <c r="AX50" s="91">
        <v>-0.12534827389342201</v>
      </c>
      <c r="AY50" s="91">
        <v>4.7911967134803204</v>
      </c>
      <c r="AZ50" s="91">
        <v>5.8024613999081902</v>
      </c>
      <c r="BA50" s="91">
        <v>1.73123564227553</v>
      </c>
      <c r="BB50" s="91">
        <v>7.99495495929503</v>
      </c>
      <c r="BC50" s="91">
        <v>7.6785897156554697</v>
      </c>
      <c r="BD50" s="91">
        <v>5.2107355068820498</v>
      </c>
      <c r="BE50" s="91">
        <v>2.9863833562573601</v>
      </c>
      <c r="BF50" s="91">
        <v>1.4088522426193699</v>
      </c>
      <c r="BG50" s="91">
        <v>3.3629604427911599</v>
      </c>
      <c r="BH50" s="91">
        <v>3.29765387442102</v>
      </c>
      <c r="BI50" s="91">
        <v>4.2295351609679104</v>
      </c>
    </row>
    <row r="51" spans="1:61" ht="15" customHeight="1" x14ac:dyDescent="0.35">
      <c r="A51" s="45" t="s">
        <v>71</v>
      </c>
      <c r="B51" s="13" t="s">
        <v>34</v>
      </c>
      <c r="C51" s="13" t="s">
        <v>34</v>
      </c>
      <c r="D51" s="13" t="s">
        <v>34</v>
      </c>
      <c r="E51" s="13" t="s">
        <v>34</v>
      </c>
      <c r="F51" s="13" t="s">
        <v>34</v>
      </c>
      <c r="G51" s="13" t="s">
        <v>34</v>
      </c>
      <c r="H51" s="13" t="s">
        <v>34</v>
      </c>
      <c r="I51" s="13" t="s">
        <v>34</v>
      </c>
      <c r="J51" s="13" t="s">
        <v>34</v>
      </c>
      <c r="K51" s="13" t="s">
        <v>34</v>
      </c>
      <c r="L51" s="13" t="s">
        <v>34</v>
      </c>
      <c r="M51" s="13" t="s">
        <v>34</v>
      </c>
      <c r="N51" s="13" t="s">
        <v>34</v>
      </c>
      <c r="O51" s="13" t="s">
        <v>34</v>
      </c>
      <c r="P51" s="13" t="s">
        <v>34</v>
      </c>
      <c r="Q51" s="13" t="s">
        <v>34</v>
      </c>
      <c r="R51" s="13" t="s">
        <v>34</v>
      </c>
      <c r="S51" s="13" t="s">
        <v>34</v>
      </c>
      <c r="T51" s="13" t="s">
        <v>34</v>
      </c>
      <c r="U51" s="13" t="s">
        <v>34</v>
      </c>
      <c r="V51" s="13" t="s">
        <v>34</v>
      </c>
      <c r="W51" s="13" t="s">
        <v>34</v>
      </c>
      <c r="X51" s="13" t="s">
        <v>34</v>
      </c>
      <c r="Y51" s="13" t="s">
        <v>34</v>
      </c>
      <c r="Z51" s="13" t="s">
        <v>34</v>
      </c>
      <c r="AA51" s="13" t="s">
        <v>34</v>
      </c>
      <c r="AB51" s="13" t="s">
        <v>34</v>
      </c>
      <c r="AC51" s="91">
        <v>36.297769569541103</v>
      </c>
      <c r="AD51" s="91">
        <v>6.7578947368420996</v>
      </c>
      <c r="AE51" s="91">
        <v>2.9286268425135802</v>
      </c>
      <c r="AF51" s="91">
        <v>2.39671733656626</v>
      </c>
      <c r="AG51" s="91">
        <v>3.4031645010165201</v>
      </c>
      <c r="AH51" s="91">
        <v>3.9525368248772401</v>
      </c>
      <c r="AI51" s="91">
        <v>5.5306559523809602</v>
      </c>
      <c r="AJ51" s="91">
        <v>4.3868755225244103</v>
      </c>
      <c r="AK51" s="91">
        <v>2.2599609311056801</v>
      </c>
      <c r="AL51" s="91">
        <v>1.8337179588106201</v>
      </c>
      <c r="AM51" s="91">
        <v>50.908079867572702</v>
      </c>
      <c r="AN51" s="91">
        <v>-3.7370035702877197E-2</v>
      </c>
      <c r="AO51" s="91">
        <v>13.010270968331101</v>
      </c>
      <c r="AP51" s="91">
        <v>7.85709862871908</v>
      </c>
      <c r="AQ51" s="91">
        <v>2.70858979699344</v>
      </c>
      <c r="AR51" s="91">
        <v>1.08705118429018</v>
      </c>
      <c r="AS51" s="91">
        <v>-2.1988757502033902</v>
      </c>
      <c r="AT51" s="91">
        <v>-0.41858401459113898</v>
      </c>
      <c r="AU51" s="91">
        <v>1.4543133639363099</v>
      </c>
      <c r="AV51" s="91">
        <v>9.6263356996507703</v>
      </c>
      <c r="AW51" s="91">
        <v>1.1714433786745899</v>
      </c>
      <c r="AX51" s="91">
        <v>2.2586844163211999</v>
      </c>
      <c r="AY51" s="91">
        <v>1.5550519603701101</v>
      </c>
      <c r="AZ51" s="91">
        <v>1.93382905803543</v>
      </c>
      <c r="BA51" s="91">
        <v>-4.7304287518791197</v>
      </c>
      <c r="BB51" s="91">
        <v>3.4041745118021298</v>
      </c>
      <c r="BC51" s="91">
        <v>3.3715242554637199</v>
      </c>
      <c r="BD51" s="91">
        <v>2.6780855344662702</v>
      </c>
      <c r="BE51" s="91">
        <v>4.0148149046855197</v>
      </c>
      <c r="BF51" s="91">
        <v>2.64503558798901</v>
      </c>
      <c r="BG51" s="91">
        <v>2.6706029980439401</v>
      </c>
      <c r="BH51" s="91">
        <v>2.5165897740020902</v>
      </c>
      <c r="BI51" s="91">
        <v>2.3610639395876198</v>
      </c>
    </row>
    <row r="52" spans="1:61" ht="15" customHeight="1" x14ac:dyDescent="0.35">
      <c r="A52" s="45" t="s">
        <v>69</v>
      </c>
      <c r="B52" s="13" t="s">
        <v>34</v>
      </c>
      <c r="C52" s="13" t="s">
        <v>34</v>
      </c>
      <c r="D52" s="13" t="s">
        <v>34</v>
      </c>
      <c r="E52" s="13" t="s">
        <v>34</v>
      </c>
      <c r="F52" s="13" t="s">
        <v>34</v>
      </c>
      <c r="G52" s="13" t="s">
        <v>34</v>
      </c>
      <c r="H52" s="13" t="s">
        <v>34</v>
      </c>
      <c r="I52" s="13" t="s">
        <v>34</v>
      </c>
      <c r="J52" s="13" t="s">
        <v>34</v>
      </c>
      <c r="K52" s="13" t="s">
        <v>34</v>
      </c>
      <c r="L52" s="13" t="s">
        <v>34</v>
      </c>
      <c r="M52" s="13" t="s">
        <v>34</v>
      </c>
      <c r="N52" s="13" t="s">
        <v>34</v>
      </c>
      <c r="O52" s="13" t="s">
        <v>34</v>
      </c>
      <c r="P52" s="13" t="s">
        <v>34</v>
      </c>
      <c r="Q52" s="13" t="s">
        <v>34</v>
      </c>
      <c r="R52" s="13" t="s">
        <v>34</v>
      </c>
      <c r="S52" s="13" t="s">
        <v>34</v>
      </c>
      <c r="T52" s="13" t="s">
        <v>34</v>
      </c>
      <c r="U52" s="13" t="s">
        <v>34</v>
      </c>
      <c r="V52" s="13" t="s">
        <v>34</v>
      </c>
      <c r="W52" s="13" t="s">
        <v>34</v>
      </c>
      <c r="X52" s="13" t="s">
        <v>34</v>
      </c>
      <c r="Y52" s="13" t="s">
        <v>34</v>
      </c>
      <c r="Z52" s="13" t="s">
        <v>34</v>
      </c>
      <c r="AA52" s="13" t="s">
        <v>34</v>
      </c>
      <c r="AB52" s="13" t="s">
        <v>34</v>
      </c>
      <c r="AC52" s="91">
        <v>-6.3748085166646904</v>
      </c>
      <c r="AD52" s="91">
        <v>4.2592792945001596</v>
      </c>
      <c r="AE52" s="91">
        <v>18.7385190742744</v>
      </c>
      <c r="AF52" s="91">
        <v>-6.3751148104505999</v>
      </c>
      <c r="AG52" s="91">
        <v>19.132063446477201</v>
      </c>
      <c r="AH52" s="91">
        <v>-6.1623859551737104</v>
      </c>
      <c r="AI52" s="91">
        <v>-2.6205643780389698</v>
      </c>
      <c r="AJ52" s="91">
        <v>7.3731925187487102</v>
      </c>
      <c r="AK52" s="91">
        <v>-9.2841074341939205</v>
      </c>
      <c r="AL52" s="91">
        <v>-2.8283640474405001</v>
      </c>
      <c r="AM52" s="91">
        <v>7.5464111534410598</v>
      </c>
      <c r="AN52" s="91">
        <v>282.59686917755198</v>
      </c>
      <c r="AO52" s="91">
        <v>7.5213191801869002</v>
      </c>
      <c r="AP52" s="91">
        <v>13.646396902921399</v>
      </c>
      <c r="AQ52" s="91">
        <v>15.5819352585175</v>
      </c>
      <c r="AR52" s="91">
        <v>4.4674166186032798</v>
      </c>
      <c r="AS52" s="91">
        <v>-6.1608324169764597</v>
      </c>
      <c r="AT52" s="91">
        <v>-3.0332412864412901</v>
      </c>
      <c r="AU52" s="91">
        <v>-1.9560355031644501</v>
      </c>
      <c r="AV52" s="91">
        <v>81.857521550043799</v>
      </c>
      <c r="AW52" s="91">
        <v>0.37049858260975699</v>
      </c>
      <c r="AX52" s="91">
        <v>2.6948649914681999</v>
      </c>
      <c r="AY52" s="91">
        <v>4.8650503220358399</v>
      </c>
      <c r="AZ52" s="91">
        <v>5.3524529662518203</v>
      </c>
      <c r="BA52" s="91">
        <v>40.251955979091903</v>
      </c>
      <c r="BB52" s="91">
        <v>-2.8874897200379501</v>
      </c>
      <c r="BC52" s="91">
        <v>-22.436285531567901</v>
      </c>
      <c r="BD52" s="91">
        <v>0.66683454670559705</v>
      </c>
      <c r="BE52" s="91">
        <v>2.6704962836614099</v>
      </c>
      <c r="BF52" s="91">
        <v>4.1110119837737003</v>
      </c>
      <c r="BG52" s="91">
        <v>1.92137649266897</v>
      </c>
      <c r="BH52" s="91">
        <v>3.1471799758891401</v>
      </c>
      <c r="BI52" s="91">
        <v>3.0549773505594202</v>
      </c>
    </row>
    <row r="53" spans="1:61" ht="15" customHeight="1" x14ac:dyDescent="0.35">
      <c r="A53" s="45" t="s">
        <v>434</v>
      </c>
      <c r="B53" s="13" t="s">
        <v>34</v>
      </c>
      <c r="C53" s="13" t="s">
        <v>34</v>
      </c>
      <c r="D53" s="13" t="s">
        <v>34</v>
      </c>
      <c r="E53" s="13" t="s">
        <v>34</v>
      </c>
      <c r="F53" s="13" t="s">
        <v>34</v>
      </c>
      <c r="G53" s="13" t="s">
        <v>34</v>
      </c>
      <c r="H53" s="13" t="s">
        <v>34</v>
      </c>
      <c r="I53" s="13" t="s">
        <v>34</v>
      </c>
      <c r="J53" s="13" t="s">
        <v>34</v>
      </c>
      <c r="K53" s="13" t="s">
        <v>34</v>
      </c>
      <c r="L53" s="13" t="s">
        <v>34</v>
      </c>
      <c r="M53" s="13" t="s">
        <v>34</v>
      </c>
      <c r="N53" s="13" t="s">
        <v>34</v>
      </c>
      <c r="O53" s="13" t="s">
        <v>34</v>
      </c>
      <c r="P53" s="13" t="s">
        <v>34</v>
      </c>
      <c r="Q53" s="13" t="s">
        <v>34</v>
      </c>
      <c r="R53" s="13" t="s">
        <v>34</v>
      </c>
      <c r="S53" s="13" t="s">
        <v>34</v>
      </c>
      <c r="T53" s="13" t="s">
        <v>34</v>
      </c>
      <c r="U53" s="13" t="s">
        <v>34</v>
      </c>
      <c r="V53" s="13" t="s">
        <v>34</v>
      </c>
      <c r="W53" s="13" t="s">
        <v>34</v>
      </c>
      <c r="X53" s="13" t="s">
        <v>34</v>
      </c>
      <c r="Y53" s="13" t="s">
        <v>34</v>
      </c>
      <c r="Z53" s="13" t="s">
        <v>34</v>
      </c>
      <c r="AA53" s="13" t="s">
        <v>34</v>
      </c>
      <c r="AB53" s="13" t="s">
        <v>34</v>
      </c>
      <c r="AC53" s="91">
        <v>1.0267364708624899E-3</v>
      </c>
      <c r="AD53" s="91">
        <v>-3.3500675829506599</v>
      </c>
      <c r="AE53" s="91">
        <v>0.79126108728641498</v>
      </c>
      <c r="AF53" s="91">
        <v>1.99797810703201</v>
      </c>
      <c r="AG53" s="91">
        <v>2.9253782073352301</v>
      </c>
      <c r="AH53" s="91">
        <v>4.63447720411195</v>
      </c>
      <c r="AI53" s="91">
        <v>-2.13373010564624E-2</v>
      </c>
      <c r="AJ53" s="91">
        <v>0.62285958899173</v>
      </c>
      <c r="AK53" s="91">
        <v>2.2617523313216501</v>
      </c>
      <c r="AL53" s="91">
        <v>1.4272604214562701</v>
      </c>
      <c r="AM53" s="91">
        <v>5.2140990428674501</v>
      </c>
      <c r="AN53" s="91">
        <v>-1.8855066581652</v>
      </c>
      <c r="AO53" s="91">
        <v>4.2067531361458901</v>
      </c>
      <c r="AP53" s="91">
        <v>1.7360511052618499</v>
      </c>
      <c r="AQ53" s="91">
        <v>2.28906543747549</v>
      </c>
      <c r="AR53" s="91">
        <v>1.11047102903659</v>
      </c>
      <c r="AS53" s="91">
        <v>-0.110120202171245</v>
      </c>
      <c r="AT53" s="91">
        <v>1.2312435265671999</v>
      </c>
      <c r="AU53" s="91">
        <v>0.161566716081808</v>
      </c>
      <c r="AV53" s="91">
        <v>2.2574308063454098</v>
      </c>
      <c r="AW53" s="91">
        <v>2.6856141774954398</v>
      </c>
      <c r="AX53" s="91">
        <v>1.3046407358418699</v>
      </c>
      <c r="AY53" s="91">
        <v>3.7029785666434401</v>
      </c>
      <c r="AZ53" s="91">
        <v>-0.87944968767325804</v>
      </c>
      <c r="BA53" s="91">
        <v>3.5472872333900698</v>
      </c>
      <c r="BB53" s="91">
        <v>2.7261773356965802</v>
      </c>
      <c r="BC53" s="91">
        <v>2.13247307932718</v>
      </c>
      <c r="BD53" s="91">
        <v>4.2665504123505102E-2</v>
      </c>
      <c r="BE53" s="91">
        <v>1.3401158625790699</v>
      </c>
      <c r="BF53" s="91">
        <v>1.92183443612718</v>
      </c>
      <c r="BG53" s="91">
        <v>5.8074526609439499</v>
      </c>
      <c r="BH53" s="91">
        <v>-3.4054534574503799</v>
      </c>
      <c r="BI53" s="91">
        <v>0.74598982366363498</v>
      </c>
    </row>
    <row r="54" spans="1:61" ht="15" customHeight="1" x14ac:dyDescent="0.35">
      <c r="A54" s="45" t="s">
        <v>435</v>
      </c>
      <c r="B54" s="13" t="s">
        <v>34</v>
      </c>
      <c r="C54" s="13" t="s">
        <v>34</v>
      </c>
      <c r="D54" s="13" t="s">
        <v>34</v>
      </c>
      <c r="E54" s="13" t="s">
        <v>34</v>
      </c>
      <c r="F54" s="13" t="s">
        <v>34</v>
      </c>
      <c r="G54" s="13" t="s">
        <v>34</v>
      </c>
      <c r="H54" s="13" t="s">
        <v>34</v>
      </c>
      <c r="I54" s="13" t="s">
        <v>34</v>
      </c>
      <c r="J54" s="13" t="s">
        <v>34</v>
      </c>
      <c r="K54" s="13" t="s">
        <v>34</v>
      </c>
      <c r="L54" s="13" t="s">
        <v>34</v>
      </c>
      <c r="M54" s="13" t="s">
        <v>34</v>
      </c>
      <c r="N54" s="13" t="s">
        <v>34</v>
      </c>
      <c r="O54" s="13" t="s">
        <v>34</v>
      </c>
      <c r="P54" s="13" t="s">
        <v>34</v>
      </c>
      <c r="Q54" s="13" t="s">
        <v>34</v>
      </c>
      <c r="R54" s="13" t="s">
        <v>34</v>
      </c>
      <c r="S54" s="13" t="s">
        <v>34</v>
      </c>
      <c r="T54" s="13" t="s">
        <v>34</v>
      </c>
      <c r="U54" s="13" t="s">
        <v>34</v>
      </c>
      <c r="V54" s="13" t="s">
        <v>34</v>
      </c>
      <c r="W54" s="13" t="s">
        <v>34</v>
      </c>
      <c r="X54" s="13" t="s">
        <v>34</v>
      </c>
      <c r="Y54" s="13" t="s">
        <v>34</v>
      </c>
      <c r="Z54" s="13" t="s">
        <v>34</v>
      </c>
      <c r="AA54" s="13" t="s">
        <v>34</v>
      </c>
      <c r="AB54" s="13" t="s">
        <v>34</v>
      </c>
      <c r="AC54" s="91">
        <v>4.0069484655471896</v>
      </c>
      <c r="AD54" s="91">
        <v>3.62988531343948</v>
      </c>
      <c r="AE54" s="91">
        <v>2.77210701622435</v>
      </c>
      <c r="AF54" s="91">
        <v>4.2289597490852104</v>
      </c>
      <c r="AG54" s="91">
        <v>3.2950499022017099</v>
      </c>
      <c r="AH54" s="91">
        <v>0.57778209361041299</v>
      </c>
      <c r="AI54" s="91">
        <v>0.73916478146061104</v>
      </c>
      <c r="AJ54" s="91">
        <v>0.94913722503906495</v>
      </c>
      <c r="AK54" s="91">
        <v>1.19967864343891</v>
      </c>
      <c r="AL54" s="91">
        <v>1.35251684882212</v>
      </c>
      <c r="AM54" s="91">
        <v>1.46828518414497</v>
      </c>
      <c r="AN54" s="91">
        <v>1.5100073538513199</v>
      </c>
      <c r="AO54" s="91">
        <v>1.81625399981784</v>
      </c>
      <c r="AP54" s="91">
        <v>2.1282308404643802</v>
      </c>
      <c r="AQ54" s="91">
        <v>2.0182313558740499</v>
      </c>
      <c r="AR54" s="91">
        <v>3.0191124287527198</v>
      </c>
      <c r="AS54" s="91">
        <v>3.7481444585105299</v>
      </c>
      <c r="AT54" s="91">
        <v>2.4325349637245299</v>
      </c>
      <c r="AU54" s="91">
        <v>1.86617898454922</v>
      </c>
      <c r="AV54" s="91">
        <v>2.0218872780849702</v>
      </c>
      <c r="AW54" s="91">
        <v>0.89111629958265004</v>
      </c>
      <c r="AX54" s="91">
        <v>0.64082969007259705</v>
      </c>
      <c r="AY54" s="91">
        <v>0.58303570706883501</v>
      </c>
      <c r="AZ54" s="91">
        <v>0.34641888506894403</v>
      </c>
      <c r="BA54" s="91">
        <v>1.78747167378563</v>
      </c>
      <c r="BB54" s="91">
        <v>1.6541834901996599</v>
      </c>
      <c r="BC54" s="91">
        <v>0.46877199016521798</v>
      </c>
      <c r="BD54" s="91">
        <v>0.36831536246961799</v>
      </c>
      <c r="BE54" s="91">
        <v>0.79844447443200295</v>
      </c>
      <c r="BF54" s="91">
        <v>2.0843601622109</v>
      </c>
      <c r="BG54" s="91">
        <v>2.1675061502794102</v>
      </c>
      <c r="BH54" s="91">
        <v>2.20267288817741</v>
      </c>
      <c r="BI54" s="91">
        <v>0.71902680025366394</v>
      </c>
    </row>
    <row r="55" spans="1:61" ht="15" customHeight="1" x14ac:dyDescent="0.35">
      <c r="A55" s="45" t="s">
        <v>44</v>
      </c>
      <c r="B55" s="13" t="s">
        <v>34</v>
      </c>
      <c r="C55" s="13" t="s">
        <v>34</v>
      </c>
      <c r="D55" s="13" t="s">
        <v>34</v>
      </c>
      <c r="E55" s="13" t="s">
        <v>34</v>
      </c>
      <c r="F55" s="13" t="s">
        <v>34</v>
      </c>
      <c r="G55" s="13" t="s">
        <v>34</v>
      </c>
      <c r="H55" s="13" t="s">
        <v>34</v>
      </c>
      <c r="I55" s="13" t="s">
        <v>34</v>
      </c>
      <c r="J55" s="13" t="s">
        <v>34</v>
      </c>
      <c r="K55" s="13" t="s">
        <v>34</v>
      </c>
      <c r="L55" s="13" t="s">
        <v>34</v>
      </c>
      <c r="M55" s="13" t="s">
        <v>34</v>
      </c>
      <c r="N55" s="13" t="s">
        <v>34</v>
      </c>
      <c r="O55" s="13" t="s">
        <v>34</v>
      </c>
      <c r="P55" s="13" t="s">
        <v>34</v>
      </c>
      <c r="Q55" s="13" t="s">
        <v>34</v>
      </c>
      <c r="R55" s="13" t="s">
        <v>34</v>
      </c>
      <c r="S55" s="13" t="s">
        <v>34</v>
      </c>
      <c r="T55" s="13" t="s">
        <v>34</v>
      </c>
      <c r="U55" s="13" t="s">
        <v>34</v>
      </c>
      <c r="V55" s="13" t="s">
        <v>34</v>
      </c>
      <c r="W55" s="13" t="s">
        <v>34</v>
      </c>
      <c r="X55" s="13" t="s">
        <v>34</v>
      </c>
      <c r="Y55" s="13" t="s">
        <v>34</v>
      </c>
      <c r="Z55" s="13" t="s">
        <v>34</v>
      </c>
      <c r="AA55" s="13" t="s">
        <v>34</v>
      </c>
      <c r="AB55" s="13" t="s">
        <v>34</v>
      </c>
      <c r="AC55" s="91">
        <v>10.3575732839174</v>
      </c>
      <c r="AD55" s="91">
        <v>-6.5207538999482502</v>
      </c>
      <c r="AE55" s="91">
        <v>-9.8739210332297294</v>
      </c>
      <c r="AF55" s="91">
        <v>-10.5885142259469</v>
      </c>
      <c r="AG55" s="91">
        <v>-10.0300255943717</v>
      </c>
      <c r="AH55" s="91">
        <v>-2.5192747378946798</v>
      </c>
      <c r="AI55" s="91">
        <v>-0.12378624581949001</v>
      </c>
      <c r="AJ55" s="91">
        <v>11.4547347626524</v>
      </c>
      <c r="AK55" s="91">
        <v>8.8815859740553496</v>
      </c>
      <c r="AL55" s="91">
        <v>1.9962644666210001</v>
      </c>
      <c r="AM55" s="91">
        <v>-3.93437688804676</v>
      </c>
      <c r="AN55" s="91">
        <v>-12.9435572357608</v>
      </c>
      <c r="AO55" s="91">
        <v>-5.2022036126657998</v>
      </c>
      <c r="AP55" s="91">
        <v>11.8210492897318</v>
      </c>
      <c r="AQ55" s="91">
        <v>13.4573610934372</v>
      </c>
      <c r="AR55" s="91">
        <v>0.79893009032001605</v>
      </c>
      <c r="AS55" s="91">
        <v>6.7487320511666802</v>
      </c>
      <c r="AT55" s="91">
        <v>10.2044215321817</v>
      </c>
      <c r="AU55" s="91">
        <v>-7.1833810062035104</v>
      </c>
      <c r="AV55" s="91">
        <v>-1.9244153501877801</v>
      </c>
      <c r="AW55" s="91">
        <v>-0.56862047094647905</v>
      </c>
      <c r="AX55" s="91">
        <v>-6.8427838341481504</v>
      </c>
      <c r="AY55" s="91">
        <v>-8.6416708710750996</v>
      </c>
      <c r="AZ55" s="91">
        <v>-9.3972433012847496</v>
      </c>
      <c r="BA55" s="91">
        <v>1.61044579784713</v>
      </c>
      <c r="BB55" s="91">
        <v>-4.7236218412018003</v>
      </c>
      <c r="BC55" s="91">
        <v>-14.956766639511599</v>
      </c>
      <c r="BD55" s="91">
        <v>-2.6747811752240098</v>
      </c>
      <c r="BE55" s="91">
        <v>3.3878843327580501</v>
      </c>
      <c r="BF55" s="91">
        <v>3.56337423618533</v>
      </c>
      <c r="BG55" s="91">
        <v>4.1032579003785496</v>
      </c>
      <c r="BH55" s="91">
        <v>3.09050577081103</v>
      </c>
      <c r="BI55" s="91">
        <v>3.0573811096794601</v>
      </c>
    </row>
    <row r="56" spans="1:61" ht="15" customHeight="1" x14ac:dyDescent="0.35">
      <c r="A56" s="45" t="s">
        <v>45</v>
      </c>
      <c r="B56" s="13" t="s">
        <v>34</v>
      </c>
      <c r="C56" s="13" t="s">
        <v>34</v>
      </c>
      <c r="D56" s="13" t="s">
        <v>34</v>
      </c>
      <c r="E56" s="13" t="s">
        <v>34</v>
      </c>
      <c r="F56" s="13" t="s">
        <v>34</v>
      </c>
      <c r="G56" s="13" t="s">
        <v>34</v>
      </c>
      <c r="H56" s="13" t="s">
        <v>34</v>
      </c>
      <c r="I56" s="13" t="s">
        <v>34</v>
      </c>
      <c r="J56" s="13" t="s">
        <v>34</v>
      </c>
      <c r="K56" s="13" t="s">
        <v>34</v>
      </c>
      <c r="L56" s="13" t="s">
        <v>34</v>
      </c>
      <c r="M56" s="13" t="s">
        <v>34</v>
      </c>
      <c r="N56" s="13" t="s">
        <v>34</v>
      </c>
      <c r="O56" s="13" t="s">
        <v>34</v>
      </c>
      <c r="P56" s="13" t="s">
        <v>34</v>
      </c>
      <c r="Q56" s="13" t="s">
        <v>34</v>
      </c>
      <c r="R56" s="13" t="s">
        <v>34</v>
      </c>
      <c r="S56" s="13" t="s">
        <v>34</v>
      </c>
      <c r="T56" s="13" t="s">
        <v>34</v>
      </c>
      <c r="U56" s="13" t="s">
        <v>34</v>
      </c>
      <c r="V56" s="13" t="s">
        <v>34</v>
      </c>
      <c r="W56" s="13" t="s">
        <v>34</v>
      </c>
      <c r="X56" s="13" t="s">
        <v>34</v>
      </c>
      <c r="Y56" s="13" t="s">
        <v>34</v>
      </c>
      <c r="Z56" s="13" t="s">
        <v>34</v>
      </c>
      <c r="AA56" s="13" t="s">
        <v>34</v>
      </c>
      <c r="AB56" s="13" t="s">
        <v>34</v>
      </c>
      <c r="AC56" s="91">
        <v>-2.7734143635723001</v>
      </c>
      <c r="AD56" s="91">
        <v>0.53946342294275396</v>
      </c>
      <c r="AE56" s="91">
        <v>12.6058208759636</v>
      </c>
      <c r="AF56" s="91">
        <v>0.21492736768027301</v>
      </c>
      <c r="AG56" s="91">
        <v>1.79576393551186</v>
      </c>
      <c r="AH56" s="91">
        <v>0.50952864630933203</v>
      </c>
      <c r="AI56" s="91">
        <v>0.316533026237797</v>
      </c>
      <c r="AJ56" s="91">
        <v>-0.116631874531825</v>
      </c>
      <c r="AK56" s="91">
        <v>-2.27335232439866</v>
      </c>
      <c r="AL56" s="91">
        <v>-2.34306213772307</v>
      </c>
      <c r="AM56" s="91">
        <v>-7.6924321947934704</v>
      </c>
      <c r="AN56" s="91">
        <v>0.105840510692379</v>
      </c>
      <c r="AO56" s="91">
        <v>-1.9153084459985601</v>
      </c>
      <c r="AP56" s="91">
        <v>-2.0779790272657399</v>
      </c>
      <c r="AQ56" s="91">
        <v>-1.1408282499732101</v>
      </c>
      <c r="AR56" s="91">
        <v>-1.4187500013097001</v>
      </c>
      <c r="AS56" s="91">
        <v>-5.6542511887448503</v>
      </c>
      <c r="AT56" s="91">
        <v>-1.1823972312237301</v>
      </c>
      <c r="AU56" s="91">
        <v>19.2235964257574</v>
      </c>
      <c r="AV56" s="91">
        <v>-0.758079522371091</v>
      </c>
      <c r="AW56" s="91">
        <v>5.5333365974807897E-2</v>
      </c>
      <c r="AX56" s="91">
        <v>0.89514422355376799</v>
      </c>
      <c r="AY56" s="91">
        <v>14.3672913812643</v>
      </c>
      <c r="AZ56" s="91">
        <v>2.5875092916375402</v>
      </c>
      <c r="BA56" s="91">
        <v>2.1745066510570701</v>
      </c>
      <c r="BB56" s="91">
        <v>1.06898486513332</v>
      </c>
      <c r="BC56" s="91">
        <v>0.96986666233980201</v>
      </c>
      <c r="BD56" s="91">
        <v>3.3752498371978801</v>
      </c>
      <c r="BE56" s="91">
        <v>2.26521670513897</v>
      </c>
      <c r="BF56" s="91">
        <v>3.1016599543076701E-2</v>
      </c>
      <c r="BG56" s="91">
        <v>0.65566468727056304</v>
      </c>
      <c r="BH56" s="91">
        <v>0.35925760606117002</v>
      </c>
      <c r="BI56" s="91">
        <v>1.2722475453489399</v>
      </c>
    </row>
    <row r="57" spans="1:61" ht="15" customHeight="1" x14ac:dyDescent="0.35">
      <c r="A57" s="45" t="s">
        <v>46</v>
      </c>
      <c r="B57" s="13" t="s">
        <v>34</v>
      </c>
      <c r="C57" s="13" t="s">
        <v>34</v>
      </c>
      <c r="D57" s="13" t="s">
        <v>34</v>
      </c>
      <c r="E57" s="13" t="s">
        <v>34</v>
      </c>
      <c r="F57" s="13" t="s">
        <v>34</v>
      </c>
      <c r="G57" s="13" t="s">
        <v>34</v>
      </c>
      <c r="H57" s="13" t="s">
        <v>34</v>
      </c>
      <c r="I57" s="13" t="s">
        <v>34</v>
      </c>
      <c r="J57" s="13" t="s">
        <v>34</v>
      </c>
      <c r="K57" s="13" t="s">
        <v>34</v>
      </c>
      <c r="L57" s="13" t="s">
        <v>34</v>
      </c>
      <c r="M57" s="13" t="s">
        <v>34</v>
      </c>
      <c r="N57" s="13" t="s">
        <v>34</v>
      </c>
      <c r="O57" s="13" t="s">
        <v>34</v>
      </c>
      <c r="P57" s="13" t="s">
        <v>34</v>
      </c>
      <c r="Q57" s="13" t="s">
        <v>34</v>
      </c>
      <c r="R57" s="13" t="s">
        <v>34</v>
      </c>
      <c r="S57" s="13" t="s">
        <v>34</v>
      </c>
      <c r="T57" s="13" t="s">
        <v>34</v>
      </c>
      <c r="U57" s="13" t="s">
        <v>34</v>
      </c>
      <c r="V57" s="13" t="s">
        <v>34</v>
      </c>
      <c r="W57" s="13" t="s">
        <v>34</v>
      </c>
      <c r="X57" s="13" t="s">
        <v>34</v>
      </c>
      <c r="Y57" s="13" t="s">
        <v>34</v>
      </c>
      <c r="Z57" s="13" t="s">
        <v>34</v>
      </c>
      <c r="AA57" s="13" t="s">
        <v>34</v>
      </c>
      <c r="AB57" s="13" t="s">
        <v>34</v>
      </c>
      <c r="AC57" s="91">
        <v>-12.841145099619901</v>
      </c>
      <c r="AD57" s="91">
        <v>-17.193578265846099</v>
      </c>
      <c r="AE57" s="91">
        <v>-4.6924136427103598</v>
      </c>
      <c r="AF57" s="91">
        <v>12.587356342760501</v>
      </c>
      <c r="AG57" s="91">
        <v>15.2583993571248</v>
      </c>
      <c r="AH57" s="91">
        <v>22.797639855811099</v>
      </c>
      <c r="AI57" s="91">
        <v>-1.55048880097688</v>
      </c>
      <c r="AJ57" s="91">
        <v>-6.4934215961076402</v>
      </c>
      <c r="AK57" s="91">
        <v>3.0971056657598002</v>
      </c>
      <c r="AL57" s="91">
        <v>4.36235625657506</v>
      </c>
      <c r="AM57" s="91">
        <v>29.301020191953299</v>
      </c>
      <c r="AN57" s="91">
        <v>-1.44002431532376</v>
      </c>
      <c r="AO57" s="91">
        <v>15.974283648521</v>
      </c>
      <c r="AP57" s="91">
        <v>-0.89101499097771197</v>
      </c>
      <c r="AQ57" s="91">
        <v>-1.1252589115091001</v>
      </c>
      <c r="AR57" s="91">
        <v>3.1144235721192199E-2</v>
      </c>
      <c r="AS57" s="91">
        <v>-6.3348521560604496</v>
      </c>
      <c r="AT57" s="91">
        <v>-5.0768013081725201</v>
      </c>
      <c r="AU57" s="91">
        <v>-6.2154368996915803</v>
      </c>
      <c r="AV57" s="91">
        <v>7.5815292480379703</v>
      </c>
      <c r="AW57" s="91">
        <v>9.7058088205328907</v>
      </c>
      <c r="AX57" s="91">
        <v>7.9025182251280199</v>
      </c>
      <c r="AY57" s="91">
        <v>9.7192081968092907</v>
      </c>
      <c r="AZ57" s="91">
        <v>-0.68844818315311196</v>
      </c>
      <c r="BA57" s="91">
        <v>8.2304124420988103</v>
      </c>
      <c r="BB57" s="91">
        <v>8.6585695695119398</v>
      </c>
      <c r="BC57" s="91">
        <v>11.459835934654601</v>
      </c>
      <c r="BD57" s="91">
        <v>-1.2438581064691201</v>
      </c>
      <c r="BE57" s="91">
        <v>0.98446368266267303</v>
      </c>
      <c r="BF57" s="91">
        <v>2.2570719536504602</v>
      </c>
      <c r="BG57" s="91">
        <v>13.540217591906501</v>
      </c>
      <c r="BH57" s="91">
        <v>-13.1503626162931</v>
      </c>
      <c r="BI57" s="91">
        <v>-0.18941875396469901</v>
      </c>
    </row>
    <row r="58" spans="1:61" ht="15" customHeight="1" x14ac:dyDescent="0.35">
      <c r="A58" s="45" t="s">
        <v>452</v>
      </c>
      <c r="B58" s="13" t="s">
        <v>34</v>
      </c>
      <c r="C58" s="13" t="s">
        <v>34</v>
      </c>
      <c r="D58" s="13" t="s">
        <v>34</v>
      </c>
      <c r="E58" s="13" t="s">
        <v>34</v>
      </c>
      <c r="F58" s="13" t="s">
        <v>34</v>
      </c>
      <c r="G58" s="13" t="s">
        <v>34</v>
      </c>
      <c r="H58" s="13" t="s">
        <v>34</v>
      </c>
      <c r="I58" s="13" t="s">
        <v>34</v>
      </c>
      <c r="J58" s="13" t="s">
        <v>34</v>
      </c>
      <c r="K58" s="13" t="s">
        <v>34</v>
      </c>
      <c r="L58" s="13" t="s">
        <v>34</v>
      </c>
      <c r="M58" s="13" t="s">
        <v>34</v>
      </c>
      <c r="N58" s="13" t="s">
        <v>34</v>
      </c>
      <c r="O58" s="13" t="s">
        <v>34</v>
      </c>
      <c r="P58" s="13" t="s">
        <v>34</v>
      </c>
      <c r="Q58" s="13" t="s">
        <v>34</v>
      </c>
      <c r="R58" s="13" t="s">
        <v>34</v>
      </c>
      <c r="S58" s="13" t="s">
        <v>34</v>
      </c>
      <c r="T58" s="13" t="s">
        <v>34</v>
      </c>
      <c r="U58" s="13" t="s">
        <v>34</v>
      </c>
      <c r="V58" s="13" t="s">
        <v>34</v>
      </c>
      <c r="W58" s="13" t="s">
        <v>34</v>
      </c>
      <c r="X58" s="13" t="s">
        <v>34</v>
      </c>
      <c r="Y58" s="13" t="s">
        <v>34</v>
      </c>
      <c r="Z58" s="13" t="s">
        <v>34</v>
      </c>
      <c r="AA58" s="13" t="s">
        <v>34</v>
      </c>
      <c r="AB58" s="13" t="s">
        <v>34</v>
      </c>
      <c r="AC58" s="91">
        <v>-69.534280928527906</v>
      </c>
      <c r="AD58" s="91">
        <v>11.541463916121</v>
      </c>
      <c r="AE58" s="91">
        <v>15.7917856331339</v>
      </c>
      <c r="AF58" s="91">
        <v>0.223092272318027</v>
      </c>
      <c r="AG58" s="91">
        <v>-1.7098100498844699</v>
      </c>
      <c r="AH58" s="91">
        <v>8.1852818673577197</v>
      </c>
      <c r="AI58" s="91">
        <v>-11.9452918644902</v>
      </c>
      <c r="AJ58" s="91">
        <v>-1.8436061119542699</v>
      </c>
      <c r="AK58" s="91">
        <v>-1.92204871863768</v>
      </c>
      <c r="AL58" s="91">
        <v>-6.1885821222595903</v>
      </c>
      <c r="AM58" s="91">
        <v>2.7802591821277201</v>
      </c>
      <c r="AN58" s="91">
        <v>-5.5045355113591903</v>
      </c>
      <c r="AO58" s="91">
        <v>1.9549213403060599</v>
      </c>
      <c r="AP58" s="91">
        <v>41.503920246477698</v>
      </c>
      <c r="AQ58" s="91">
        <v>-4.6868495182245198</v>
      </c>
      <c r="AR58" s="91">
        <v>-9.2225852773835406</v>
      </c>
      <c r="AS58" s="91">
        <v>-11.301039474084099</v>
      </c>
      <c r="AT58" s="91">
        <v>1.4942465270523799</v>
      </c>
      <c r="AU58" s="91">
        <v>-11.7757547768779</v>
      </c>
      <c r="AV58" s="91">
        <v>0.24814385295448499</v>
      </c>
      <c r="AW58" s="91">
        <v>3.8530794680636</v>
      </c>
      <c r="AX58" s="91">
        <v>-7.4924292365751803</v>
      </c>
      <c r="AY58" s="91">
        <v>14.588592035067901</v>
      </c>
      <c r="AZ58" s="91">
        <v>3.70028557293965</v>
      </c>
      <c r="BA58" s="91">
        <v>154.14900473025901</v>
      </c>
      <c r="BB58" s="91">
        <v>-5.0615635735362297</v>
      </c>
      <c r="BC58" s="91">
        <v>-33.6899863667985</v>
      </c>
      <c r="BD58" s="91">
        <v>-3.5054245885676898</v>
      </c>
      <c r="BE58" s="91">
        <v>-2.78984267330206</v>
      </c>
      <c r="BF58" s="91">
        <v>-0.103051857699739</v>
      </c>
      <c r="BG58" s="91">
        <v>3.9405308457522401</v>
      </c>
      <c r="BH58" s="91">
        <v>-2.3069711374702702</v>
      </c>
      <c r="BI58" s="91">
        <v>-6.9806369755105502</v>
      </c>
    </row>
    <row r="59" spans="1:61" ht="15" customHeight="1" x14ac:dyDescent="0.35">
      <c r="A59" s="45" t="s">
        <v>437</v>
      </c>
      <c r="B59" s="13" t="s">
        <v>34</v>
      </c>
      <c r="C59" s="13" t="s">
        <v>34</v>
      </c>
      <c r="D59" s="13" t="s">
        <v>34</v>
      </c>
      <c r="E59" s="13" t="s">
        <v>34</v>
      </c>
      <c r="F59" s="13" t="s">
        <v>34</v>
      </c>
      <c r="G59" s="13" t="s">
        <v>34</v>
      </c>
      <c r="H59" s="13" t="s">
        <v>34</v>
      </c>
      <c r="I59" s="13" t="s">
        <v>34</v>
      </c>
      <c r="J59" s="13" t="s">
        <v>34</v>
      </c>
      <c r="K59" s="13" t="s">
        <v>34</v>
      </c>
      <c r="L59" s="13" t="s">
        <v>34</v>
      </c>
      <c r="M59" s="13" t="s">
        <v>34</v>
      </c>
      <c r="N59" s="13" t="s">
        <v>34</v>
      </c>
      <c r="O59" s="13" t="s">
        <v>34</v>
      </c>
      <c r="P59" s="13" t="s">
        <v>34</v>
      </c>
      <c r="Q59" s="13" t="s">
        <v>34</v>
      </c>
      <c r="R59" s="13" t="s">
        <v>34</v>
      </c>
      <c r="S59" s="13" t="s">
        <v>34</v>
      </c>
      <c r="T59" s="13" t="s">
        <v>34</v>
      </c>
      <c r="U59" s="13" t="s">
        <v>34</v>
      </c>
      <c r="V59" s="13" t="s">
        <v>34</v>
      </c>
      <c r="W59" s="13" t="s">
        <v>34</v>
      </c>
      <c r="X59" s="13" t="s">
        <v>34</v>
      </c>
      <c r="Y59" s="13" t="s">
        <v>34</v>
      </c>
      <c r="Z59" s="13" t="s">
        <v>34</v>
      </c>
      <c r="AA59" s="13" t="s">
        <v>34</v>
      </c>
      <c r="AB59" s="13" t="s">
        <v>34</v>
      </c>
      <c r="AC59" s="91">
        <v>4.6024843562450402</v>
      </c>
      <c r="AD59" s="91">
        <v>4.9017057970190896</v>
      </c>
      <c r="AE59" s="91">
        <v>1.2432022512919001</v>
      </c>
      <c r="AF59" s="91">
        <v>2.1056581138100499</v>
      </c>
      <c r="AG59" s="91">
        <v>3.6324911015719699</v>
      </c>
      <c r="AH59" s="91">
        <v>-2.64071393502357</v>
      </c>
      <c r="AI59" s="91">
        <v>-7.2180487564955502</v>
      </c>
      <c r="AJ59" s="91">
        <v>-2.1043700208156801</v>
      </c>
      <c r="AK59" s="91">
        <v>7.2188571189825597</v>
      </c>
      <c r="AL59" s="91">
        <v>8.1151960339254305</v>
      </c>
      <c r="AM59" s="91">
        <v>4.9350271926815497</v>
      </c>
      <c r="AN59" s="91">
        <v>-0.309564670127074</v>
      </c>
      <c r="AO59" s="91">
        <v>3.6532461888197498</v>
      </c>
      <c r="AP59" s="91">
        <v>-22.462927746357099</v>
      </c>
      <c r="AQ59" s="91">
        <v>32.399947505646502</v>
      </c>
      <c r="AR59" s="91">
        <v>-9.1628814214600993</v>
      </c>
      <c r="AS59" s="91">
        <v>-1.48719740127447</v>
      </c>
      <c r="AT59" s="91">
        <v>3.3033135540693901</v>
      </c>
      <c r="AU59" s="91">
        <v>11.1311202548761</v>
      </c>
      <c r="AV59" s="91">
        <v>7.6359066785512102</v>
      </c>
      <c r="AW59" s="91">
        <v>-22.115770153855902</v>
      </c>
      <c r="AX59" s="91">
        <v>3.0278775343369499</v>
      </c>
      <c r="AY59" s="91">
        <v>17.409446132540101</v>
      </c>
      <c r="AZ59" s="91">
        <v>2.1723319840022599</v>
      </c>
      <c r="BA59" s="91">
        <v>2.6988243196650399</v>
      </c>
      <c r="BB59" s="91">
        <v>5.2245430217675297</v>
      </c>
      <c r="BC59" s="91">
        <v>3.1528684979256698</v>
      </c>
      <c r="BD59" s="91">
        <v>-0.92409462212843596</v>
      </c>
      <c r="BE59" s="91">
        <v>-4.67827906577602</v>
      </c>
      <c r="BF59" s="91">
        <v>2.5755775994594399</v>
      </c>
      <c r="BG59" s="91">
        <v>-0.19779977742267399</v>
      </c>
      <c r="BH59" s="91">
        <v>0.52442373193646596</v>
      </c>
      <c r="BI59" s="91">
        <v>13.4438917606453</v>
      </c>
    </row>
    <row r="60" spans="1:61" ht="15" customHeight="1" x14ac:dyDescent="0.35">
      <c r="A60" s="45" t="s">
        <v>438</v>
      </c>
      <c r="B60" s="13" t="s">
        <v>34</v>
      </c>
      <c r="C60" s="13" t="s">
        <v>34</v>
      </c>
      <c r="D60" s="13" t="s">
        <v>34</v>
      </c>
      <c r="E60" s="13" t="s">
        <v>34</v>
      </c>
      <c r="F60" s="13" t="s">
        <v>34</v>
      </c>
      <c r="G60" s="13" t="s">
        <v>34</v>
      </c>
      <c r="H60" s="13" t="s">
        <v>34</v>
      </c>
      <c r="I60" s="13" t="s">
        <v>34</v>
      </c>
      <c r="J60" s="13" t="s">
        <v>34</v>
      </c>
      <c r="K60" s="13" t="s">
        <v>34</v>
      </c>
      <c r="L60" s="13" t="s">
        <v>34</v>
      </c>
      <c r="M60" s="13" t="s">
        <v>34</v>
      </c>
      <c r="N60" s="13" t="s">
        <v>34</v>
      </c>
      <c r="O60" s="13" t="s">
        <v>34</v>
      </c>
      <c r="P60" s="13" t="s">
        <v>34</v>
      </c>
      <c r="Q60" s="13" t="s">
        <v>34</v>
      </c>
      <c r="R60" s="13" t="s">
        <v>34</v>
      </c>
      <c r="S60" s="13" t="s">
        <v>34</v>
      </c>
      <c r="T60" s="13" t="s">
        <v>34</v>
      </c>
      <c r="U60" s="13" t="s">
        <v>34</v>
      </c>
      <c r="V60" s="13" t="s">
        <v>34</v>
      </c>
      <c r="W60" s="13" t="s">
        <v>34</v>
      </c>
      <c r="X60" s="13" t="s">
        <v>34</v>
      </c>
      <c r="Y60" s="13" t="s">
        <v>34</v>
      </c>
      <c r="Z60" s="13" t="s">
        <v>34</v>
      </c>
      <c r="AA60" s="13" t="s">
        <v>34</v>
      </c>
      <c r="AB60" s="13" t="s">
        <v>34</v>
      </c>
      <c r="AC60" s="91">
        <v>102.069076233251</v>
      </c>
      <c r="AD60" s="91">
        <v>0.37547524614261402</v>
      </c>
      <c r="AE60" s="91">
        <v>0.301260878012855</v>
      </c>
      <c r="AF60" s="91">
        <v>0.68411028958968201</v>
      </c>
      <c r="AG60" s="91">
        <v>-2.3585736765679601</v>
      </c>
      <c r="AH60" s="91">
        <v>-1.5695034710771301</v>
      </c>
      <c r="AI60" s="91">
        <v>1.90429028995278</v>
      </c>
      <c r="AJ60" s="91">
        <v>3.6811642752126401</v>
      </c>
      <c r="AK60" s="91">
        <v>4.2712490451715999</v>
      </c>
      <c r="AL60" s="91">
        <v>3.4034983694040601</v>
      </c>
      <c r="AM60" s="91">
        <v>-0.402324045659611</v>
      </c>
      <c r="AN60" s="91">
        <v>-1.4961908051869</v>
      </c>
      <c r="AO60" s="91">
        <v>16.946215717846599</v>
      </c>
      <c r="AP60" s="91">
        <v>14.2750505032591</v>
      </c>
      <c r="AQ60" s="91">
        <v>3.4884360728499901</v>
      </c>
      <c r="AR60" s="91">
        <v>6.3447053610988204</v>
      </c>
      <c r="AS60" s="91">
        <v>6.8840417144724704</v>
      </c>
      <c r="AT60" s="91">
        <v>5.4906358506293902</v>
      </c>
      <c r="AU60" s="91">
        <v>2.66319820270505</v>
      </c>
      <c r="AV60" s="91">
        <v>-0.103879650220165</v>
      </c>
      <c r="AW60" s="91">
        <v>-1.92388279768964</v>
      </c>
      <c r="AX60" s="91">
        <v>-2.9054704773272801</v>
      </c>
      <c r="AY60" s="91">
        <v>-3.7990761049254198</v>
      </c>
      <c r="AZ60" s="91">
        <v>-3.0998173872950598</v>
      </c>
      <c r="BA60" s="91">
        <v>3.69365724019764</v>
      </c>
      <c r="BB60" s="91">
        <v>6.6041189547721304</v>
      </c>
      <c r="BC60" s="91">
        <v>5.0922233372002896</v>
      </c>
      <c r="BD60" s="91">
        <v>3.3460017014596</v>
      </c>
      <c r="BE60" s="91">
        <v>2.8776277164023201</v>
      </c>
      <c r="BF60" s="91">
        <v>6.2640579419903197</v>
      </c>
      <c r="BG60" s="91">
        <v>6.94739639764774</v>
      </c>
      <c r="BH60" s="91">
        <v>6.5749627139421598</v>
      </c>
      <c r="BI60" s="91">
        <v>6.6981181131477596</v>
      </c>
    </row>
    <row r="61" spans="1:61" ht="15" customHeight="1" x14ac:dyDescent="0.35">
      <c r="A61" s="45" t="s">
        <v>439</v>
      </c>
      <c r="B61" s="13" t="s">
        <v>34</v>
      </c>
      <c r="C61" s="13" t="s">
        <v>34</v>
      </c>
      <c r="D61" s="13" t="s">
        <v>34</v>
      </c>
      <c r="E61" s="13" t="s">
        <v>34</v>
      </c>
      <c r="F61" s="13" t="s">
        <v>34</v>
      </c>
      <c r="G61" s="13" t="s">
        <v>34</v>
      </c>
      <c r="H61" s="13" t="s">
        <v>34</v>
      </c>
      <c r="I61" s="13" t="s">
        <v>34</v>
      </c>
      <c r="J61" s="13" t="s">
        <v>34</v>
      </c>
      <c r="K61" s="13" t="s">
        <v>34</v>
      </c>
      <c r="L61" s="13" t="s">
        <v>34</v>
      </c>
      <c r="M61" s="13" t="s">
        <v>34</v>
      </c>
      <c r="N61" s="13" t="s">
        <v>34</v>
      </c>
      <c r="O61" s="13" t="s">
        <v>34</v>
      </c>
      <c r="P61" s="13" t="s">
        <v>34</v>
      </c>
      <c r="Q61" s="13" t="s">
        <v>34</v>
      </c>
      <c r="R61" s="13" t="s">
        <v>34</v>
      </c>
      <c r="S61" s="13" t="s">
        <v>34</v>
      </c>
      <c r="T61" s="13" t="s">
        <v>34</v>
      </c>
      <c r="U61" s="13" t="s">
        <v>34</v>
      </c>
      <c r="V61" s="13" t="s">
        <v>34</v>
      </c>
      <c r="W61" s="13" t="s">
        <v>34</v>
      </c>
      <c r="X61" s="13" t="s">
        <v>34</v>
      </c>
      <c r="Y61" s="13" t="s">
        <v>34</v>
      </c>
      <c r="Z61" s="13" t="s">
        <v>34</v>
      </c>
      <c r="AA61" s="13" t="s">
        <v>34</v>
      </c>
      <c r="AB61" s="13" t="s">
        <v>34</v>
      </c>
      <c r="AC61" s="91">
        <v>0.87309390081718197</v>
      </c>
      <c r="AD61" s="91">
        <v>1.5116749045415401</v>
      </c>
      <c r="AE61" s="91">
        <v>2.7512499700972599</v>
      </c>
      <c r="AF61" s="91">
        <v>2.58411307826709</v>
      </c>
      <c r="AG61" s="91">
        <v>1.92422185474095</v>
      </c>
      <c r="AH61" s="91">
        <v>3.6321208399287501</v>
      </c>
      <c r="AI61" s="91">
        <v>1.62001597750422</v>
      </c>
      <c r="AJ61" s="91">
        <v>2.5371888119779702</v>
      </c>
      <c r="AK61" s="91">
        <v>0.407704585581527</v>
      </c>
      <c r="AL61" s="91">
        <v>0.73601612904090497</v>
      </c>
      <c r="AM61" s="91">
        <v>6.7390008942829702</v>
      </c>
      <c r="AN61" s="91">
        <v>0.83246187576986597</v>
      </c>
      <c r="AO61" s="91">
        <v>3.90869726331464</v>
      </c>
      <c r="AP61" s="91">
        <v>4.2936816530034596</v>
      </c>
      <c r="AQ61" s="91">
        <v>1.49821974329834</v>
      </c>
      <c r="AR61" s="91">
        <v>-1.02301377148505</v>
      </c>
      <c r="AS61" s="91">
        <v>-2.0264937710235702</v>
      </c>
      <c r="AT61" s="91">
        <v>-1.2026097614855999</v>
      </c>
      <c r="AU61" s="91">
        <v>0.94775139771022099</v>
      </c>
      <c r="AV61" s="91">
        <v>-0.10867990383670199</v>
      </c>
      <c r="AW61" s="91">
        <v>0.116476716315205</v>
      </c>
      <c r="AX61" s="91">
        <v>2.8432917493688599E-2</v>
      </c>
      <c r="AY61" s="91">
        <v>3.06665237308215</v>
      </c>
      <c r="AZ61" s="91">
        <v>1.2083196515052099</v>
      </c>
      <c r="BA61" s="91">
        <v>8.6784901696873593</v>
      </c>
      <c r="BB61" s="91">
        <v>2.6873590211616798</v>
      </c>
      <c r="BC61" s="91">
        <v>-3.09159340927744</v>
      </c>
      <c r="BD61" s="91">
        <v>0.85086803152702795</v>
      </c>
      <c r="BE61" s="91">
        <v>1.93382790528842</v>
      </c>
      <c r="BF61" s="91">
        <v>1.5652861809179099</v>
      </c>
      <c r="BG61" s="91">
        <v>2.9586647102164401</v>
      </c>
      <c r="BH61" s="91">
        <v>0.123702419217736</v>
      </c>
      <c r="BI61" s="91">
        <v>1.80830059824724</v>
      </c>
    </row>
    <row r="62" spans="1:61" ht="15" customHeight="1" x14ac:dyDescent="0.35">
      <c r="A62" s="45" t="s">
        <v>440</v>
      </c>
      <c r="B62" s="13" t="s">
        <v>34</v>
      </c>
      <c r="C62" s="13" t="s">
        <v>34</v>
      </c>
      <c r="D62" s="13" t="s">
        <v>34</v>
      </c>
      <c r="E62" s="13" t="s">
        <v>34</v>
      </c>
      <c r="F62" s="13" t="s">
        <v>34</v>
      </c>
      <c r="G62" s="13" t="s">
        <v>34</v>
      </c>
      <c r="H62" s="13" t="s">
        <v>34</v>
      </c>
      <c r="I62" s="13" t="s">
        <v>34</v>
      </c>
      <c r="J62" s="13" t="s">
        <v>34</v>
      </c>
      <c r="K62" s="13" t="s">
        <v>34</v>
      </c>
      <c r="L62" s="13" t="s">
        <v>34</v>
      </c>
      <c r="M62" s="13" t="s">
        <v>34</v>
      </c>
      <c r="N62" s="13" t="s">
        <v>34</v>
      </c>
      <c r="O62" s="13" t="s">
        <v>34</v>
      </c>
      <c r="P62" s="13" t="s">
        <v>34</v>
      </c>
      <c r="Q62" s="13" t="s">
        <v>34</v>
      </c>
      <c r="R62" s="13" t="s">
        <v>34</v>
      </c>
      <c r="S62" s="13" t="s">
        <v>34</v>
      </c>
      <c r="T62" s="13" t="s">
        <v>34</v>
      </c>
      <c r="U62" s="13" t="s">
        <v>34</v>
      </c>
      <c r="V62" s="13" t="s">
        <v>34</v>
      </c>
      <c r="W62" s="13" t="s">
        <v>34</v>
      </c>
      <c r="X62" s="13" t="s">
        <v>34</v>
      </c>
      <c r="Y62" s="13" t="s">
        <v>34</v>
      </c>
      <c r="Z62" s="13" t="s">
        <v>34</v>
      </c>
      <c r="AA62" s="13" t="s">
        <v>34</v>
      </c>
      <c r="AB62" s="13" t="s">
        <v>34</v>
      </c>
      <c r="AC62" s="91">
        <v>6.7956492019182004</v>
      </c>
      <c r="AD62" s="91">
        <v>-4.2011371369627604</v>
      </c>
      <c r="AE62" s="91">
        <v>-4.1331086402635699E-2</v>
      </c>
      <c r="AF62" s="91">
        <v>8.0772108461331996E-2</v>
      </c>
      <c r="AG62" s="91">
        <v>4.3995150523926396</v>
      </c>
      <c r="AH62" s="91">
        <v>6.1951159239107296</v>
      </c>
      <c r="AI62" s="91">
        <v>-7.7354102280547599</v>
      </c>
      <c r="AJ62" s="91">
        <v>-15.630598260445501</v>
      </c>
      <c r="AK62" s="91">
        <v>10.8770909066839</v>
      </c>
      <c r="AL62" s="91">
        <v>1.6678061581453001</v>
      </c>
      <c r="AM62" s="91">
        <v>10.3577886101377</v>
      </c>
      <c r="AN62" s="91">
        <v>-4.3249136689263299</v>
      </c>
      <c r="AO62" s="91">
        <v>15.4744299688032</v>
      </c>
      <c r="AP62" s="91">
        <v>-8.2421287218266901</v>
      </c>
      <c r="AQ62" s="91">
        <v>3.7123906710922698</v>
      </c>
      <c r="AR62" s="91">
        <v>-1.35505832970094</v>
      </c>
      <c r="AS62" s="91">
        <v>-0.87632367027786995</v>
      </c>
      <c r="AT62" s="91">
        <v>11.1389280517143</v>
      </c>
      <c r="AU62" s="91">
        <v>-10.278981393583001</v>
      </c>
      <c r="AV62" s="91">
        <v>-5.9736536942464102</v>
      </c>
      <c r="AW62" s="91">
        <v>-6.7108347289495196</v>
      </c>
      <c r="AX62" s="91">
        <v>0.47614659369044399</v>
      </c>
      <c r="AY62" s="91">
        <v>0.21833740220695599</v>
      </c>
      <c r="AZ62" s="91">
        <v>-5.1102940624561199</v>
      </c>
      <c r="BA62" s="91">
        <v>-6.5843647980979698</v>
      </c>
      <c r="BB62" s="91">
        <v>12.8540213892112</v>
      </c>
      <c r="BC62" s="91">
        <v>10.355783180394299</v>
      </c>
      <c r="BD62" s="91">
        <v>-26.373456572582999</v>
      </c>
      <c r="BE62" s="91">
        <v>-1.65466222322101</v>
      </c>
      <c r="BF62" s="91">
        <v>5.0524351255713196</v>
      </c>
      <c r="BG62" s="91">
        <v>-1.82014019626263</v>
      </c>
      <c r="BH62" s="91">
        <v>2.54574098660474</v>
      </c>
      <c r="BI62" s="91">
        <v>0.57201871465896703</v>
      </c>
    </row>
    <row r="63" spans="1:61" ht="15" customHeight="1" x14ac:dyDescent="0.35">
      <c r="A63" s="45" t="s">
        <v>453</v>
      </c>
      <c r="B63" s="13" t="s">
        <v>34</v>
      </c>
      <c r="C63" s="13" t="s">
        <v>34</v>
      </c>
      <c r="D63" s="13" t="s">
        <v>34</v>
      </c>
      <c r="E63" s="13" t="s">
        <v>34</v>
      </c>
      <c r="F63" s="13" t="s">
        <v>34</v>
      </c>
      <c r="G63" s="13" t="s">
        <v>34</v>
      </c>
      <c r="H63" s="13" t="s">
        <v>34</v>
      </c>
      <c r="I63" s="13" t="s">
        <v>34</v>
      </c>
      <c r="J63" s="13" t="s">
        <v>34</v>
      </c>
      <c r="K63" s="13" t="s">
        <v>34</v>
      </c>
      <c r="L63" s="13" t="s">
        <v>34</v>
      </c>
      <c r="M63" s="13" t="s">
        <v>34</v>
      </c>
      <c r="N63" s="13" t="s">
        <v>34</v>
      </c>
      <c r="O63" s="13" t="s">
        <v>34</v>
      </c>
      <c r="P63" s="13" t="s">
        <v>34</v>
      </c>
      <c r="Q63" s="13" t="s">
        <v>34</v>
      </c>
      <c r="R63" s="13" t="s">
        <v>34</v>
      </c>
      <c r="S63" s="13" t="s">
        <v>34</v>
      </c>
      <c r="T63" s="13" t="s">
        <v>34</v>
      </c>
      <c r="U63" s="13" t="s">
        <v>34</v>
      </c>
      <c r="V63" s="13" t="s">
        <v>34</v>
      </c>
      <c r="W63" s="13" t="s">
        <v>34</v>
      </c>
      <c r="X63" s="13" t="s">
        <v>34</v>
      </c>
      <c r="Y63" s="13" t="s">
        <v>34</v>
      </c>
      <c r="Z63" s="13" t="s">
        <v>34</v>
      </c>
      <c r="AA63" s="13" t="s">
        <v>34</v>
      </c>
      <c r="AB63" s="13" t="s">
        <v>34</v>
      </c>
      <c r="AC63" s="91">
        <v>-0.48453184763403101</v>
      </c>
      <c r="AD63" s="91">
        <v>2.3447070009046098</v>
      </c>
      <c r="AE63" s="91">
        <v>2.91887992289442</v>
      </c>
      <c r="AF63" s="91">
        <v>2.74160351323229</v>
      </c>
      <c r="AG63" s="91">
        <v>1.23231701910711</v>
      </c>
      <c r="AH63" s="91">
        <v>2.7474510761939701</v>
      </c>
      <c r="AI63" s="91">
        <v>2.92668942437848</v>
      </c>
      <c r="AJ63" s="91">
        <v>5.2443048564559502</v>
      </c>
      <c r="AK63" s="91">
        <v>-1.7349484617361</v>
      </c>
      <c r="AL63" s="91">
        <v>0.14550986038541699</v>
      </c>
      <c r="AM63" s="91">
        <v>5.5760681085835699</v>
      </c>
      <c r="AN63" s="91">
        <v>1.49298189024394</v>
      </c>
      <c r="AO63" s="91">
        <v>1.31332711435728</v>
      </c>
      <c r="AP63" s="91">
        <v>6.5932732778879899</v>
      </c>
      <c r="AQ63" s="91">
        <v>0.72699307111693701</v>
      </c>
      <c r="AR63" s="91">
        <v>-1.2741470864072699</v>
      </c>
      <c r="AS63" s="91">
        <v>-2.5092213799088099</v>
      </c>
      <c r="AT63" s="91">
        <v>-3.8215744491869499</v>
      </c>
      <c r="AU63" s="91">
        <v>2.8786600742504902</v>
      </c>
      <c r="AV63" s="91">
        <v>0.70106069213015598</v>
      </c>
      <c r="AW63" s="91">
        <v>1.1371337204188601</v>
      </c>
      <c r="AX63" s="91">
        <v>-5.9424596754766398E-2</v>
      </c>
      <c r="AY63" s="91">
        <v>3.3629127428926502</v>
      </c>
      <c r="AZ63" s="91">
        <v>2.0693314214310199</v>
      </c>
      <c r="BA63" s="91">
        <v>10.6540008695028</v>
      </c>
      <c r="BB63" s="91">
        <v>1.5405998489253001</v>
      </c>
      <c r="BC63" s="91">
        <v>-4.7616044661098904</v>
      </c>
      <c r="BD63" s="91">
        <v>3.3032031867603799</v>
      </c>
      <c r="BE63" s="91">
        <v>2.1288441959514701</v>
      </c>
      <c r="BF63" s="91">
        <v>1.25586092789818</v>
      </c>
      <c r="BG63" s="91">
        <v>3.3957685623060598</v>
      </c>
      <c r="BH63" s="91">
        <v>-8.4712325750174997E-2</v>
      </c>
      <c r="BI63" s="91">
        <v>1.9161588595955299</v>
      </c>
    </row>
    <row r="64" spans="1:61" ht="15" customHeight="1" x14ac:dyDescent="0.35">
      <c r="A64" s="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row>
    <row r="65" spans="1:61" ht="15" customHeight="1" x14ac:dyDescent="0.35">
      <c r="A65" s="45" t="s">
        <v>155</v>
      </c>
      <c r="B65" s="13" t="s">
        <v>34</v>
      </c>
      <c r="C65" s="13" t="s">
        <v>34</v>
      </c>
      <c r="D65" s="13" t="s">
        <v>34</v>
      </c>
      <c r="E65" s="13" t="s">
        <v>34</v>
      </c>
      <c r="F65" s="13" t="s">
        <v>34</v>
      </c>
      <c r="G65" s="13" t="s">
        <v>34</v>
      </c>
      <c r="H65" s="13" t="s">
        <v>34</v>
      </c>
      <c r="I65" s="13" t="s">
        <v>34</v>
      </c>
      <c r="J65" s="13" t="s">
        <v>34</v>
      </c>
      <c r="K65" s="13" t="s">
        <v>34</v>
      </c>
      <c r="L65" s="13" t="s">
        <v>34</v>
      </c>
      <c r="M65" s="13" t="s">
        <v>34</v>
      </c>
      <c r="N65" s="13" t="s">
        <v>34</v>
      </c>
      <c r="O65" s="13" t="s">
        <v>34</v>
      </c>
      <c r="P65" s="13" t="s">
        <v>34</v>
      </c>
      <c r="Q65" s="13" t="s">
        <v>34</v>
      </c>
      <c r="R65" s="13" t="s">
        <v>34</v>
      </c>
      <c r="S65" s="13" t="s">
        <v>34</v>
      </c>
      <c r="T65" s="13" t="s">
        <v>34</v>
      </c>
      <c r="U65" s="13" t="s">
        <v>34</v>
      </c>
      <c r="V65" s="13" t="s">
        <v>34</v>
      </c>
      <c r="W65" s="13" t="s">
        <v>34</v>
      </c>
      <c r="X65" s="13" t="s">
        <v>34</v>
      </c>
      <c r="Y65" s="13" t="s">
        <v>34</v>
      </c>
      <c r="Z65" s="13" t="s">
        <v>34</v>
      </c>
      <c r="AA65" s="13" t="s">
        <v>34</v>
      </c>
      <c r="AB65" s="13" t="s">
        <v>34</v>
      </c>
      <c r="AC65" s="91">
        <v>3.4974627019310498</v>
      </c>
      <c r="AD65" s="91">
        <v>4.32593137961541</v>
      </c>
      <c r="AE65" s="91">
        <v>4.6666680598718102</v>
      </c>
      <c r="AF65" s="91">
        <v>5.0378561531635002</v>
      </c>
      <c r="AG65" s="91">
        <v>4.1972354612831202</v>
      </c>
      <c r="AH65" s="91">
        <v>2.3276902203673799</v>
      </c>
      <c r="AI65" s="91">
        <v>0.21709758557522099</v>
      </c>
      <c r="AJ65" s="91">
        <v>0.15304032367497999</v>
      </c>
      <c r="AK65" s="91">
        <v>1.9900383327380999</v>
      </c>
      <c r="AL65" s="91">
        <v>2.0589571710867101</v>
      </c>
      <c r="AM65" s="91">
        <v>3.4669247045636</v>
      </c>
      <c r="AN65" s="91">
        <v>3.7752913583544201</v>
      </c>
      <c r="AO65" s="91">
        <v>2.1686622552423498</v>
      </c>
      <c r="AP65" s="91">
        <v>-3.6668903210232302</v>
      </c>
      <c r="AQ65" s="91">
        <v>1.34306796700263</v>
      </c>
      <c r="AR65" s="91">
        <v>1.5576463205646101</v>
      </c>
      <c r="AS65" s="91">
        <v>-1.0320022948808101</v>
      </c>
      <c r="AT65" s="91">
        <v>-0.12514698178255301</v>
      </c>
      <c r="AU65" s="91">
        <v>1.42330034229956</v>
      </c>
      <c r="AV65" s="91">
        <v>1.9592197402582301</v>
      </c>
      <c r="AW65" s="91">
        <v>2.1917137192611902</v>
      </c>
      <c r="AX65" s="91">
        <v>2.9109484620588399</v>
      </c>
      <c r="AY65" s="91">
        <v>2.3608950234063699</v>
      </c>
      <c r="AZ65" s="91">
        <v>1.9556024658415401</v>
      </c>
      <c r="BA65" s="91">
        <v>-3.8860975947921399</v>
      </c>
      <c r="BB65" s="91">
        <v>6.1917747995906298</v>
      </c>
      <c r="BC65" s="91">
        <v>4.3289768860761004</v>
      </c>
      <c r="BD65" s="91">
        <v>0.13041386011358699</v>
      </c>
      <c r="BE65" s="91">
        <v>1.0974803000402</v>
      </c>
      <c r="BF65" s="91">
        <v>1.64432492182718</v>
      </c>
      <c r="BG65" s="91">
        <v>1.3999999999716</v>
      </c>
      <c r="BH65" s="91">
        <v>1.19999999999998</v>
      </c>
      <c r="BI65" s="91">
        <v>1.14999999999983</v>
      </c>
    </row>
    <row r="66" spans="1:61" ht="15" customHeight="1" x14ac:dyDescent="0.35">
      <c r="A66" s="45"/>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row>
    <row r="67" spans="1:61" ht="15" customHeight="1" x14ac:dyDescent="0.35">
      <c r="A67" s="48" t="s">
        <v>454</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row>
    <row r="68" spans="1:61" ht="15" customHeight="1" x14ac:dyDescent="0.35">
      <c r="A68" s="50" t="s">
        <v>33</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row>
    <row r="69" spans="1:61" ht="15" customHeight="1" x14ac:dyDescent="0.35">
      <c r="A69" s="45" t="s">
        <v>427</v>
      </c>
      <c r="B69" s="13" t="s">
        <v>34</v>
      </c>
      <c r="C69" s="13" t="s">
        <v>34</v>
      </c>
      <c r="D69" s="13" t="s">
        <v>34</v>
      </c>
      <c r="E69" s="13" t="s">
        <v>34</v>
      </c>
      <c r="F69" s="13" t="s">
        <v>34</v>
      </c>
      <c r="G69" s="13" t="s">
        <v>34</v>
      </c>
      <c r="H69" s="13" t="s">
        <v>34</v>
      </c>
      <c r="I69" s="13" t="s">
        <v>34</v>
      </c>
      <c r="J69" s="13" t="s">
        <v>34</v>
      </c>
      <c r="K69" s="13" t="s">
        <v>34</v>
      </c>
      <c r="L69" s="13" t="s">
        <v>34</v>
      </c>
      <c r="M69" s="13" t="s">
        <v>34</v>
      </c>
      <c r="N69" s="13" t="s">
        <v>34</v>
      </c>
      <c r="O69" s="13" t="s">
        <v>34</v>
      </c>
      <c r="P69" s="13" t="s">
        <v>34</v>
      </c>
      <c r="Q69" s="13" t="s">
        <v>34</v>
      </c>
      <c r="R69" s="13" t="s">
        <v>34</v>
      </c>
      <c r="S69" s="13" t="s">
        <v>34</v>
      </c>
      <c r="T69" s="13" t="s">
        <v>34</v>
      </c>
      <c r="U69" s="13" t="s">
        <v>34</v>
      </c>
      <c r="V69" s="13" t="s">
        <v>34</v>
      </c>
      <c r="W69" s="13" t="s">
        <v>34</v>
      </c>
      <c r="X69" s="13" t="s">
        <v>34</v>
      </c>
      <c r="Y69" s="13" t="s">
        <v>34</v>
      </c>
      <c r="Z69" s="13" t="s">
        <v>34</v>
      </c>
      <c r="AA69" s="13" t="s">
        <v>34</v>
      </c>
      <c r="AB69" s="13" t="s">
        <v>34</v>
      </c>
      <c r="AC69" s="91">
        <v>1.4846002199453201</v>
      </c>
      <c r="AD69" s="91">
        <v>2.5307101545149999</v>
      </c>
      <c r="AE69" s="91">
        <v>1.19583926909941</v>
      </c>
      <c r="AF69" s="91">
        <v>3.2156773070314899</v>
      </c>
      <c r="AG69" s="91">
        <v>5.5186359179098003</v>
      </c>
      <c r="AH69" s="91">
        <v>4.0225088189380402</v>
      </c>
      <c r="AI69" s="91">
        <v>4.3941183013393799</v>
      </c>
      <c r="AJ69" s="91">
        <v>3.1171302249942201</v>
      </c>
      <c r="AK69" s="91">
        <v>2.6223152515563002</v>
      </c>
      <c r="AL69" s="91">
        <v>3.3553881173901301</v>
      </c>
      <c r="AM69" s="91">
        <v>3.2322255718578701</v>
      </c>
      <c r="AN69" s="91">
        <v>4.7036494855038598</v>
      </c>
      <c r="AO69" s="91">
        <v>1.6417462282504001</v>
      </c>
      <c r="AP69" s="91">
        <v>1.97346943279215</v>
      </c>
      <c r="AQ69" s="91">
        <v>4.7301676449807504</v>
      </c>
      <c r="AR69" s="91">
        <v>2.4310890088230699</v>
      </c>
      <c r="AS69" s="91">
        <v>3.1913488705270301</v>
      </c>
      <c r="AT69" s="91">
        <v>6.5672642123564904</v>
      </c>
      <c r="AU69" s="91">
        <v>-1.9561785316453599</v>
      </c>
      <c r="AV69" s="91">
        <v>4.7252548010986404</v>
      </c>
      <c r="AW69" s="91">
        <v>-1.6593705562901899</v>
      </c>
      <c r="AX69" s="91">
        <v>4.2508268795286499</v>
      </c>
      <c r="AY69" s="91">
        <v>4.0827337674545801</v>
      </c>
      <c r="AZ69" s="91">
        <v>4.1584426745347596</v>
      </c>
      <c r="BA69" s="91">
        <v>1.4695814667653899</v>
      </c>
      <c r="BB69" s="91">
        <v>2.5608450476359401</v>
      </c>
      <c r="BC69" s="91">
        <v>10.995475151468099</v>
      </c>
      <c r="BD69" s="91">
        <v>5.1220524074902398</v>
      </c>
      <c r="BE69" s="91">
        <v>4.1631758889970802</v>
      </c>
      <c r="BF69" s="91">
        <v>2.45511568320449</v>
      </c>
      <c r="BG69" s="91">
        <v>3.4040457741602901</v>
      </c>
      <c r="BH69" s="91">
        <v>3.3906078285419898</v>
      </c>
      <c r="BI69" s="91">
        <v>2.7975613702653899</v>
      </c>
    </row>
    <row r="70" spans="1:61" ht="15" customHeight="1" x14ac:dyDescent="0.35">
      <c r="A70" s="45" t="s">
        <v>428</v>
      </c>
      <c r="B70" s="13" t="s">
        <v>34</v>
      </c>
      <c r="C70" s="13" t="s">
        <v>34</v>
      </c>
      <c r="D70" s="13" t="s">
        <v>34</v>
      </c>
      <c r="E70" s="13" t="s">
        <v>34</v>
      </c>
      <c r="F70" s="13" t="s">
        <v>34</v>
      </c>
      <c r="G70" s="13" t="s">
        <v>34</v>
      </c>
      <c r="H70" s="13" t="s">
        <v>34</v>
      </c>
      <c r="I70" s="13" t="s">
        <v>34</v>
      </c>
      <c r="J70" s="13" t="s">
        <v>34</v>
      </c>
      <c r="K70" s="13" t="s">
        <v>34</v>
      </c>
      <c r="L70" s="13" t="s">
        <v>34</v>
      </c>
      <c r="M70" s="13" t="s">
        <v>34</v>
      </c>
      <c r="N70" s="13" t="s">
        <v>34</v>
      </c>
      <c r="O70" s="13" t="s">
        <v>34</v>
      </c>
      <c r="P70" s="13" t="s">
        <v>34</v>
      </c>
      <c r="Q70" s="13" t="s">
        <v>34</v>
      </c>
      <c r="R70" s="13" t="s">
        <v>34</v>
      </c>
      <c r="S70" s="13" t="s">
        <v>34</v>
      </c>
      <c r="T70" s="13" t="s">
        <v>34</v>
      </c>
      <c r="U70" s="13" t="s">
        <v>34</v>
      </c>
      <c r="V70" s="13" t="s">
        <v>34</v>
      </c>
      <c r="W70" s="13" t="s">
        <v>34</v>
      </c>
      <c r="X70" s="13" t="s">
        <v>34</v>
      </c>
      <c r="Y70" s="13" t="s">
        <v>34</v>
      </c>
      <c r="Z70" s="13" t="s">
        <v>34</v>
      </c>
      <c r="AA70" s="13" t="s">
        <v>34</v>
      </c>
      <c r="AB70" s="13" t="s">
        <v>34</v>
      </c>
      <c r="AC70" s="91">
        <v>1.21404940544803</v>
      </c>
      <c r="AD70" s="91">
        <v>2.4935855043920299</v>
      </c>
      <c r="AE70" s="91">
        <v>1.39980549469196</v>
      </c>
      <c r="AF70" s="91">
        <v>3.5736036706513801</v>
      </c>
      <c r="AG70" s="91">
        <v>4.1483525936676404</v>
      </c>
      <c r="AH70" s="91">
        <v>4.7422124698909096</v>
      </c>
      <c r="AI70" s="91">
        <v>4.2811785561334101</v>
      </c>
      <c r="AJ70" s="91">
        <v>3.4795989028030898</v>
      </c>
      <c r="AK70" s="91">
        <v>3.1301766093905701</v>
      </c>
      <c r="AL70" s="91">
        <v>3.0419029008714999</v>
      </c>
      <c r="AM70" s="91">
        <v>2.5322633626632101</v>
      </c>
      <c r="AN70" s="91">
        <v>3.2994137702793598</v>
      </c>
      <c r="AO70" s="91">
        <v>3.60490374646443</v>
      </c>
      <c r="AP70" s="91">
        <v>2.84187498573039</v>
      </c>
      <c r="AQ70" s="91">
        <v>1.8712752873234499</v>
      </c>
      <c r="AR70" s="91">
        <v>1.82187765928317</v>
      </c>
      <c r="AS70" s="91">
        <v>2.65502847744321</v>
      </c>
      <c r="AT70" s="91">
        <v>0.776846354214622</v>
      </c>
      <c r="AU70" s="91">
        <v>0.28037348541254398</v>
      </c>
      <c r="AV70" s="91">
        <v>1.5385767369134</v>
      </c>
      <c r="AW70" s="91">
        <v>2.0882963144448898</v>
      </c>
      <c r="AX70" s="91">
        <v>2.4047417665999902</v>
      </c>
      <c r="AY70" s="91">
        <v>2.3100720402949402</v>
      </c>
      <c r="AZ70" s="91">
        <v>2.3511233928042099</v>
      </c>
      <c r="BA70" s="91">
        <v>2.3075104253863099</v>
      </c>
      <c r="BB70" s="91">
        <v>1.1183346174748401</v>
      </c>
      <c r="BC70" s="91">
        <v>7.3905513180016396</v>
      </c>
      <c r="BD70" s="91">
        <v>5.43987664343046</v>
      </c>
      <c r="BE70" s="91">
        <v>4.5100629653159503</v>
      </c>
      <c r="BF70" s="91">
        <v>3.3390682097205899</v>
      </c>
      <c r="BG70" s="91">
        <v>3.4921024675297798</v>
      </c>
      <c r="BH70" s="91">
        <v>3.3979522480794402</v>
      </c>
      <c r="BI70" s="91">
        <v>3.2477652585557699</v>
      </c>
    </row>
    <row r="71" spans="1:61" ht="15" customHeight="1" x14ac:dyDescent="0.35">
      <c r="A71" s="45" t="s">
        <v>429</v>
      </c>
      <c r="B71" s="13" t="s">
        <v>34</v>
      </c>
      <c r="C71" s="13" t="s">
        <v>34</v>
      </c>
      <c r="D71" s="13" t="s">
        <v>34</v>
      </c>
      <c r="E71" s="13" t="s">
        <v>34</v>
      </c>
      <c r="F71" s="13" t="s">
        <v>34</v>
      </c>
      <c r="G71" s="13" t="s">
        <v>34</v>
      </c>
      <c r="H71" s="13" t="s">
        <v>34</v>
      </c>
      <c r="I71" s="13" t="s">
        <v>34</v>
      </c>
      <c r="J71" s="13" t="s">
        <v>34</v>
      </c>
      <c r="K71" s="13" t="s">
        <v>34</v>
      </c>
      <c r="L71" s="13" t="s">
        <v>34</v>
      </c>
      <c r="M71" s="13" t="s">
        <v>34</v>
      </c>
      <c r="N71" s="13" t="s">
        <v>34</v>
      </c>
      <c r="O71" s="13" t="s">
        <v>34</v>
      </c>
      <c r="P71" s="13" t="s">
        <v>34</v>
      </c>
      <c r="Q71" s="13" t="s">
        <v>34</v>
      </c>
      <c r="R71" s="13" t="s">
        <v>34</v>
      </c>
      <c r="S71" s="13" t="s">
        <v>34</v>
      </c>
      <c r="T71" s="13" t="s">
        <v>34</v>
      </c>
      <c r="U71" s="13" t="s">
        <v>34</v>
      </c>
      <c r="V71" s="13" t="s">
        <v>34</v>
      </c>
      <c r="W71" s="13" t="s">
        <v>34</v>
      </c>
      <c r="X71" s="13" t="s">
        <v>34</v>
      </c>
      <c r="Y71" s="13" t="s">
        <v>34</v>
      </c>
      <c r="Z71" s="13" t="s">
        <v>34</v>
      </c>
      <c r="AA71" s="13" t="s">
        <v>34</v>
      </c>
      <c r="AB71" s="13" t="s">
        <v>34</v>
      </c>
      <c r="AC71" s="91">
        <v>4.3610220369356902</v>
      </c>
      <c r="AD71" s="91">
        <v>5.4715567019156603</v>
      </c>
      <c r="AE71" s="91">
        <v>0.76997813688091099</v>
      </c>
      <c r="AF71" s="91">
        <v>4.5953366433746101</v>
      </c>
      <c r="AG71" s="91">
        <v>0.53284628053404903</v>
      </c>
      <c r="AH71" s="91">
        <v>6.5549388984765597</v>
      </c>
      <c r="AI71" s="91">
        <v>3.5377257304100902</v>
      </c>
      <c r="AJ71" s="91">
        <v>2.0117929969067201</v>
      </c>
      <c r="AK71" s="91">
        <v>2.94155592366827</v>
      </c>
      <c r="AL71" s="91">
        <v>1.9678660448277501</v>
      </c>
      <c r="AM71" s="91">
        <v>2.9249843597118002</v>
      </c>
      <c r="AN71" s="91">
        <v>1.78602464795268</v>
      </c>
      <c r="AO71" s="91">
        <v>0.40744245930957002</v>
      </c>
      <c r="AP71" s="91">
        <v>3.9499313287309601</v>
      </c>
      <c r="AQ71" s="91">
        <v>1.8190340994340699</v>
      </c>
      <c r="AR71" s="91">
        <v>5.0896055959798003</v>
      </c>
      <c r="AS71" s="91">
        <v>5.74164293502613</v>
      </c>
      <c r="AT71" s="91">
        <v>2.5548288141385999E-2</v>
      </c>
      <c r="AU71" s="91">
        <v>1.9555959069045901</v>
      </c>
      <c r="AV71" s="91">
        <v>0.69196768910511097</v>
      </c>
      <c r="AW71" s="91">
        <v>0.98844125862636001</v>
      </c>
      <c r="AX71" s="91">
        <v>2.8840893003063002</v>
      </c>
      <c r="AY71" s="91">
        <v>3.2738065639039502</v>
      </c>
      <c r="AZ71" s="91">
        <v>4.8426631251182997</v>
      </c>
      <c r="BA71" s="91">
        <v>0.65612803537769004</v>
      </c>
      <c r="BB71" s="91">
        <v>3.0273253871156802</v>
      </c>
      <c r="BC71" s="91">
        <v>4.5628399349444599</v>
      </c>
      <c r="BD71" s="91">
        <v>5.0476323564445202</v>
      </c>
      <c r="BE71" s="91">
        <v>3.8756752650379802</v>
      </c>
      <c r="BF71" s="91">
        <v>2.8225627292675299</v>
      </c>
      <c r="BG71" s="91">
        <v>3.0432960069162598</v>
      </c>
      <c r="BH71" s="91">
        <v>2.92485407542264</v>
      </c>
      <c r="BI71" s="91">
        <v>2.7614145028423698</v>
      </c>
    </row>
    <row r="72" spans="1:61" ht="15" customHeight="1" x14ac:dyDescent="0.35">
      <c r="A72" s="45" t="s">
        <v>430</v>
      </c>
      <c r="B72" s="13" t="s">
        <v>34</v>
      </c>
      <c r="C72" s="13" t="s">
        <v>34</v>
      </c>
      <c r="D72" s="13" t="s">
        <v>34</v>
      </c>
      <c r="E72" s="13" t="s">
        <v>34</v>
      </c>
      <c r="F72" s="13" t="s">
        <v>34</v>
      </c>
      <c r="G72" s="13" t="s">
        <v>34</v>
      </c>
      <c r="H72" s="13" t="s">
        <v>34</v>
      </c>
      <c r="I72" s="13" t="s">
        <v>34</v>
      </c>
      <c r="J72" s="13" t="s">
        <v>34</v>
      </c>
      <c r="K72" s="13" t="s">
        <v>34</v>
      </c>
      <c r="L72" s="13" t="s">
        <v>34</v>
      </c>
      <c r="M72" s="13" t="s">
        <v>34</v>
      </c>
      <c r="N72" s="13" t="s">
        <v>34</v>
      </c>
      <c r="O72" s="13" t="s">
        <v>34</v>
      </c>
      <c r="P72" s="13" t="s">
        <v>34</v>
      </c>
      <c r="Q72" s="13" t="s">
        <v>34</v>
      </c>
      <c r="R72" s="13" t="s">
        <v>34</v>
      </c>
      <c r="S72" s="13" t="s">
        <v>34</v>
      </c>
      <c r="T72" s="13" t="s">
        <v>34</v>
      </c>
      <c r="U72" s="13" t="s">
        <v>34</v>
      </c>
      <c r="V72" s="13" t="s">
        <v>34</v>
      </c>
      <c r="W72" s="13" t="s">
        <v>34</v>
      </c>
      <c r="X72" s="13" t="s">
        <v>34</v>
      </c>
      <c r="Y72" s="13" t="s">
        <v>34</v>
      </c>
      <c r="Z72" s="13" t="s">
        <v>34</v>
      </c>
      <c r="AA72" s="13" t="s">
        <v>34</v>
      </c>
      <c r="AB72" s="13" t="s">
        <v>34</v>
      </c>
      <c r="AC72" s="91">
        <v>0.83429008802164994</v>
      </c>
      <c r="AD72" s="91">
        <v>0.226278532032609</v>
      </c>
      <c r="AE72" s="91">
        <v>0.61059824089562098</v>
      </c>
      <c r="AF72" s="91">
        <v>1.3772010440572999</v>
      </c>
      <c r="AG72" s="91">
        <v>3.33760449122562</v>
      </c>
      <c r="AH72" s="91">
        <v>3.9217907471223601</v>
      </c>
      <c r="AI72" s="91">
        <v>2.7588493458060799</v>
      </c>
      <c r="AJ72" s="91">
        <v>2.1541203267236</v>
      </c>
      <c r="AK72" s="91">
        <v>0.84441388375571202</v>
      </c>
      <c r="AL72" s="91">
        <v>1.21771560899311</v>
      </c>
      <c r="AM72" s="91">
        <v>2.3932006262580301</v>
      </c>
      <c r="AN72" s="91">
        <v>2.8161691434510399</v>
      </c>
      <c r="AO72" s="91">
        <v>3.5369931228865998</v>
      </c>
      <c r="AP72" s="91">
        <v>0.96185864751181505</v>
      </c>
      <c r="AQ72" s="91">
        <v>3.0548717613148</v>
      </c>
      <c r="AR72" s="91">
        <v>0.92979124852512496</v>
      </c>
      <c r="AS72" s="91">
        <v>0.78727569911738504</v>
      </c>
      <c r="AT72" s="91">
        <v>1.5835198331684901</v>
      </c>
      <c r="AU72" s="91">
        <v>0.27347949774554298</v>
      </c>
      <c r="AV72" s="91">
        <v>-0.29324266893329098</v>
      </c>
      <c r="AW72" s="91">
        <v>-0.20608558613151001</v>
      </c>
      <c r="AX72" s="91">
        <v>1.3229294127781599</v>
      </c>
      <c r="AY72" s="91">
        <v>2.1567976495355601</v>
      </c>
      <c r="AZ72" s="91">
        <v>2.2492653689509798</v>
      </c>
      <c r="BA72" s="91">
        <v>1.5189862123929301</v>
      </c>
      <c r="BB72" s="91">
        <v>3.2136355809746702</v>
      </c>
      <c r="BC72" s="91">
        <v>6.2982774659820597</v>
      </c>
      <c r="BD72" s="91">
        <v>4.4157275889127297</v>
      </c>
      <c r="BE72" s="91">
        <v>3.0190004005105302</v>
      </c>
      <c r="BF72" s="91">
        <v>2.0012869118791499</v>
      </c>
      <c r="BG72" s="91">
        <v>2.183742601614</v>
      </c>
      <c r="BH72" s="91">
        <v>2.1098296009677502</v>
      </c>
      <c r="BI72" s="91">
        <v>2.05341148800284</v>
      </c>
    </row>
    <row r="73" spans="1:61" ht="15" customHeight="1" x14ac:dyDescent="0.35">
      <c r="A73" s="45" t="s">
        <v>431</v>
      </c>
      <c r="B73" s="13" t="s">
        <v>34</v>
      </c>
      <c r="C73" s="13" t="s">
        <v>34</v>
      </c>
      <c r="D73" s="13" t="s">
        <v>34</v>
      </c>
      <c r="E73" s="13" t="s">
        <v>34</v>
      </c>
      <c r="F73" s="13" t="s">
        <v>34</v>
      </c>
      <c r="G73" s="13" t="s">
        <v>34</v>
      </c>
      <c r="H73" s="13" t="s">
        <v>34</v>
      </c>
      <c r="I73" s="13" t="s">
        <v>34</v>
      </c>
      <c r="J73" s="13" t="s">
        <v>34</v>
      </c>
      <c r="K73" s="13" t="s">
        <v>34</v>
      </c>
      <c r="L73" s="13" t="s">
        <v>34</v>
      </c>
      <c r="M73" s="13" t="s">
        <v>34</v>
      </c>
      <c r="N73" s="13" t="s">
        <v>34</v>
      </c>
      <c r="O73" s="13" t="s">
        <v>34</v>
      </c>
      <c r="P73" s="13" t="s">
        <v>34</v>
      </c>
      <c r="Q73" s="13" t="s">
        <v>34</v>
      </c>
      <c r="R73" s="13" t="s">
        <v>34</v>
      </c>
      <c r="S73" s="13" t="s">
        <v>34</v>
      </c>
      <c r="T73" s="13" t="s">
        <v>34</v>
      </c>
      <c r="U73" s="13" t="s">
        <v>34</v>
      </c>
      <c r="V73" s="13" t="s">
        <v>34</v>
      </c>
      <c r="W73" s="13" t="s">
        <v>34</v>
      </c>
      <c r="X73" s="13" t="s">
        <v>34</v>
      </c>
      <c r="Y73" s="13" t="s">
        <v>34</v>
      </c>
      <c r="Z73" s="13" t="s">
        <v>34</v>
      </c>
      <c r="AA73" s="13" t="s">
        <v>34</v>
      </c>
      <c r="AB73" s="13" t="s">
        <v>34</v>
      </c>
      <c r="AC73" s="91">
        <v>0.61452242277366698</v>
      </c>
      <c r="AD73" s="91">
        <v>2.2604110849902201</v>
      </c>
      <c r="AE73" s="91">
        <v>2.8144191750842902</v>
      </c>
      <c r="AF73" s="91">
        <v>2.0927012393939299</v>
      </c>
      <c r="AG73" s="91">
        <v>3.05268337143989</v>
      </c>
      <c r="AH73" s="91">
        <v>2.97352453558715</v>
      </c>
      <c r="AI73" s="91">
        <v>3.61587994843959</v>
      </c>
      <c r="AJ73" s="91">
        <v>1.4865705000585401</v>
      </c>
      <c r="AK73" s="91">
        <v>2.83000920184588</v>
      </c>
      <c r="AL73" s="91">
        <v>3.1262351698928499</v>
      </c>
      <c r="AM73" s="91">
        <v>2.8844440084275802</v>
      </c>
      <c r="AN73" s="91">
        <v>2.15384604917495</v>
      </c>
      <c r="AO73" s="91">
        <v>2.9172970820092998</v>
      </c>
      <c r="AP73" s="91">
        <v>3.17942519342798</v>
      </c>
      <c r="AQ73" s="91">
        <v>2.6011911880340799</v>
      </c>
      <c r="AR73" s="91">
        <v>1.4043932650181601</v>
      </c>
      <c r="AS73" s="91">
        <v>1.91566504926919</v>
      </c>
      <c r="AT73" s="91">
        <v>1.22644092748128</v>
      </c>
      <c r="AU73" s="91">
        <v>0.23664627429618201</v>
      </c>
      <c r="AV73" s="91">
        <v>1.8976843105296799</v>
      </c>
      <c r="AW73" s="91">
        <v>2.06406791121774</v>
      </c>
      <c r="AX73" s="91">
        <v>1.97578480248166</v>
      </c>
      <c r="AY73" s="91">
        <v>2.8070447258438498</v>
      </c>
      <c r="AZ73" s="91">
        <v>2.9839344934269798</v>
      </c>
      <c r="BA73" s="91">
        <v>4.8678142473193002</v>
      </c>
      <c r="BB73" s="91">
        <v>3.16179504961922</v>
      </c>
      <c r="BC73" s="91">
        <v>9.7138755381230393</v>
      </c>
      <c r="BD73" s="91">
        <v>5.8001326883708098</v>
      </c>
      <c r="BE73" s="91">
        <v>4.3388598172441597</v>
      </c>
      <c r="BF73" s="91">
        <v>3.17102357698742</v>
      </c>
      <c r="BG73" s="91">
        <v>3.3985323531724698</v>
      </c>
      <c r="BH73" s="91">
        <v>3.3167453316394599</v>
      </c>
      <c r="BI73" s="91">
        <v>3.1830425024067299</v>
      </c>
    </row>
    <row r="74" spans="1:61" ht="15" customHeight="1" x14ac:dyDescent="0.35">
      <c r="A74" s="45" t="s">
        <v>451</v>
      </c>
      <c r="B74" s="13" t="s">
        <v>34</v>
      </c>
      <c r="C74" s="13" t="s">
        <v>34</v>
      </c>
      <c r="D74" s="13" t="s">
        <v>34</v>
      </c>
      <c r="E74" s="13" t="s">
        <v>34</v>
      </c>
      <c r="F74" s="13" t="s">
        <v>34</v>
      </c>
      <c r="G74" s="13" t="s">
        <v>34</v>
      </c>
      <c r="H74" s="13" t="s">
        <v>34</v>
      </c>
      <c r="I74" s="13" t="s">
        <v>34</v>
      </c>
      <c r="J74" s="13" t="s">
        <v>34</v>
      </c>
      <c r="K74" s="13" t="s">
        <v>34</v>
      </c>
      <c r="L74" s="13" t="s">
        <v>34</v>
      </c>
      <c r="M74" s="13" t="s">
        <v>34</v>
      </c>
      <c r="N74" s="13" t="s">
        <v>34</v>
      </c>
      <c r="O74" s="13" t="s">
        <v>34</v>
      </c>
      <c r="P74" s="13" t="s">
        <v>34</v>
      </c>
      <c r="Q74" s="13" t="s">
        <v>34</v>
      </c>
      <c r="R74" s="13" t="s">
        <v>34</v>
      </c>
      <c r="S74" s="13" t="s">
        <v>34</v>
      </c>
      <c r="T74" s="13" t="s">
        <v>34</v>
      </c>
      <c r="U74" s="13" t="s">
        <v>34</v>
      </c>
      <c r="V74" s="13" t="s">
        <v>34</v>
      </c>
      <c r="W74" s="13" t="s">
        <v>34</v>
      </c>
      <c r="X74" s="13" t="s">
        <v>34</v>
      </c>
      <c r="Y74" s="13" t="s">
        <v>34</v>
      </c>
      <c r="Z74" s="13" t="s">
        <v>34</v>
      </c>
      <c r="AA74" s="13" t="s">
        <v>34</v>
      </c>
      <c r="AB74" s="13" t="s">
        <v>34</v>
      </c>
      <c r="AC74" s="91">
        <v>3.9283910432685899E-2</v>
      </c>
      <c r="AD74" s="91">
        <v>3.1263979323027802</v>
      </c>
      <c r="AE74" s="91">
        <v>2.4758510738066102</v>
      </c>
      <c r="AF74" s="91">
        <v>2.51222765673631</v>
      </c>
      <c r="AG74" s="91">
        <v>5.5539242417886703</v>
      </c>
      <c r="AH74" s="91">
        <v>6.3133340981224499</v>
      </c>
      <c r="AI74" s="91">
        <v>6.9801189267605999</v>
      </c>
      <c r="AJ74" s="91">
        <v>2.52107006710292</v>
      </c>
      <c r="AK74" s="91">
        <v>-0.31886361046321599</v>
      </c>
      <c r="AL74" s="91">
        <v>0.30538478373280897</v>
      </c>
      <c r="AM74" s="91">
        <v>0.557879646835024</v>
      </c>
      <c r="AN74" s="91">
        <v>2.0091612951941298</v>
      </c>
      <c r="AO74" s="91">
        <v>2.3963433268150198</v>
      </c>
      <c r="AP74" s="91">
        <v>1.1597656652261299</v>
      </c>
      <c r="AQ74" s="91">
        <v>1.3280410009022201</v>
      </c>
      <c r="AR74" s="91">
        <v>-0.77682860469779902</v>
      </c>
      <c r="AS74" s="91">
        <v>3.9910909350627799</v>
      </c>
      <c r="AT74" s="91">
        <v>1.88681993807969</v>
      </c>
      <c r="AU74" s="91">
        <v>2.5418256733011901E-2</v>
      </c>
      <c r="AV74" s="91">
        <v>-0.43962345419825699</v>
      </c>
      <c r="AW74" s="91">
        <v>1.1607370044343099</v>
      </c>
      <c r="AX74" s="91">
        <v>1.00467611779989</v>
      </c>
      <c r="AY74" s="91">
        <v>2.6015552436583498</v>
      </c>
      <c r="AZ74" s="91">
        <v>2.85588989092787</v>
      </c>
      <c r="BA74" s="91">
        <v>2.6220243842080202</v>
      </c>
      <c r="BB74" s="91">
        <v>3.8369337284994698</v>
      </c>
      <c r="BC74" s="91">
        <v>1.92897721068279</v>
      </c>
      <c r="BD74" s="91">
        <v>5.5267010932811296</v>
      </c>
      <c r="BE74" s="91">
        <v>5.65522174374229</v>
      </c>
      <c r="BF74" s="91">
        <v>2.7492859524230102</v>
      </c>
      <c r="BG74" s="91">
        <v>2.4791425481623901</v>
      </c>
      <c r="BH74" s="91">
        <v>2.4664820430588201</v>
      </c>
      <c r="BI74" s="91">
        <v>2.2836513758748298</v>
      </c>
    </row>
    <row r="75" spans="1:61" ht="15" customHeight="1" x14ac:dyDescent="0.35">
      <c r="A75" s="51" t="s">
        <v>433</v>
      </c>
      <c r="B75" s="13" t="s">
        <v>34</v>
      </c>
      <c r="C75" s="13" t="s">
        <v>34</v>
      </c>
      <c r="D75" s="13" t="s">
        <v>34</v>
      </c>
      <c r="E75" s="13" t="s">
        <v>34</v>
      </c>
      <c r="F75" s="13" t="s">
        <v>34</v>
      </c>
      <c r="G75" s="13" t="s">
        <v>34</v>
      </c>
      <c r="H75" s="13" t="s">
        <v>34</v>
      </c>
      <c r="I75" s="13" t="s">
        <v>34</v>
      </c>
      <c r="J75" s="13" t="s">
        <v>34</v>
      </c>
      <c r="K75" s="13" t="s">
        <v>34</v>
      </c>
      <c r="L75" s="13" t="s">
        <v>34</v>
      </c>
      <c r="M75" s="13" t="s">
        <v>34</v>
      </c>
      <c r="N75" s="13" t="s">
        <v>34</v>
      </c>
      <c r="O75" s="13" t="s">
        <v>34</v>
      </c>
      <c r="P75" s="13" t="s">
        <v>34</v>
      </c>
      <c r="Q75" s="13" t="s">
        <v>34</v>
      </c>
      <c r="R75" s="13" t="s">
        <v>34</v>
      </c>
      <c r="S75" s="13" t="s">
        <v>34</v>
      </c>
      <c r="T75" s="13" t="s">
        <v>34</v>
      </c>
      <c r="U75" s="13" t="s">
        <v>34</v>
      </c>
      <c r="V75" s="13" t="s">
        <v>34</v>
      </c>
      <c r="W75" s="13" t="s">
        <v>34</v>
      </c>
      <c r="X75" s="13" t="s">
        <v>34</v>
      </c>
      <c r="Y75" s="13" t="s">
        <v>34</v>
      </c>
      <c r="Z75" s="13" t="s">
        <v>34</v>
      </c>
      <c r="AA75" s="13" t="s">
        <v>34</v>
      </c>
      <c r="AB75" s="13" t="s">
        <v>34</v>
      </c>
      <c r="AC75" s="91">
        <v>1.2279635258358701</v>
      </c>
      <c r="AD75" s="91">
        <v>4.6005813370752602</v>
      </c>
      <c r="AE75" s="91">
        <v>3.9115011202389902</v>
      </c>
      <c r="AF75" s="91">
        <v>2.0156385751520598</v>
      </c>
      <c r="AG75" s="91">
        <v>6.6057161683551504</v>
      </c>
      <c r="AH75" s="91">
        <v>6.7965496728138</v>
      </c>
      <c r="AI75" s="91">
        <v>7.7896992345309002</v>
      </c>
      <c r="AJ75" s="91">
        <v>2.20004316994113</v>
      </c>
      <c r="AK75" s="91">
        <v>1.0184171602700701E-2</v>
      </c>
      <c r="AL75" s="91">
        <v>0.41219696423762098</v>
      </c>
      <c r="AM75" s="91">
        <v>-0.23011109964745599</v>
      </c>
      <c r="AN75" s="91">
        <v>1.90729349899204</v>
      </c>
      <c r="AO75" s="91">
        <v>3.8725483232921101</v>
      </c>
      <c r="AP75" s="91">
        <v>1.30975688449975</v>
      </c>
      <c r="AQ75" s="91">
        <v>1.93514667280743</v>
      </c>
      <c r="AR75" s="91">
        <v>-2.0684225975189601</v>
      </c>
      <c r="AS75" s="91">
        <v>7.0359587269455597</v>
      </c>
      <c r="AT75" s="91">
        <v>-1.1982783737759899</v>
      </c>
      <c r="AU75" s="91">
        <v>2.08174686036662</v>
      </c>
      <c r="AV75" s="91">
        <v>-0.43962345295572902</v>
      </c>
      <c r="AW75" s="91">
        <v>1.6139486647656101</v>
      </c>
      <c r="AX75" s="91">
        <v>1.1780513717895</v>
      </c>
      <c r="AY75" s="91">
        <v>2.97574091417188</v>
      </c>
      <c r="AZ75" s="91">
        <v>4.7025384139132198</v>
      </c>
      <c r="BA75" s="91">
        <v>2.91939233389202</v>
      </c>
      <c r="BB75" s="91">
        <v>3.4695937421146401</v>
      </c>
      <c r="BC75" s="91">
        <v>2.0429315030633202</v>
      </c>
      <c r="BD75" s="91">
        <v>5.9777824295895501</v>
      </c>
      <c r="BE75" s="91">
        <v>5.9143913375332398</v>
      </c>
      <c r="BF75" s="91">
        <v>2.7665856772636901</v>
      </c>
      <c r="BG75" s="91">
        <v>2.7481186479502799</v>
      </c>
      <c r="BH75" s="91">
        <v>2.7326646534417298</v>
      </c>
      <c r="BI75" s="91">
        <v>2.5336338872634001</v>
      </c>
    </row>
    <row r="76" spans="1:61" ht="15" customHeight="1" x14ac:dyDescent="0.35">
      <c r="A76" s="45" t="s">
        <v>70</v>
      </c>
      <c r="B76" s="13" t="s">
        <v>34</v>
      </c>
      <c r="C76" s="13" t="s">
        <v>34</v>
      </c>
      <c r="D76" s="13" t="s">
        <v>34</v>
      </c>
      <c r="E76" s="13" t="s">
        <v>34</v>
      </c>
      <c r="F76" s="13" t="s">
        <v>34</v>
      </c>
      <c r="G76" s="13" t="s">
        <v>34</v>
      </c>
      <c r="H76" s="13" t="s">
        <v>34</v>
      </c>
      <c r="I76" s="13" t="s">
        <v>34</v>
      </c>
      <c r="J76" s="13" t="s">
        <v>34</v>
      </c>
      <c r="K76" s="13" t="s">
        <v>34</v>
      </c>
      <c r="L76" s="13" t="s">
        <v>34</v>
      </c>
      <c r="M76" s="13" t="s">
        <v>34</v>
      </c>
      <c r="N76" s="13" t="s">
        <v>34</v>
      </c>
      <c r="O76" s="13" t="s">
        <v>34</v>
      </c>
      <c r="P76" s="13" t="s">
        <v>34</v>
      </c>
      <c r="Q76" s="13" t="s">
        <v>34</v>
      </c>
      <c r="R76" s="13" t="s">
        <v>34</v>
      </c>
      <c r="S76" s="13" t="s">
        <v>34</v>
      </c>
      <c r="T76" s="13" t="s">
        <v>34</v>
      </c>
      <c r="U76" s="13" t="s">
        <v>34</v>
      </c>
      <c r="V76" s="13" t="s">
        <v>34</v>
      </c>
      <c r="W76" s="13" t="s">
        <v>34</v>
      </c>
      <c r="X76" s="13" t="s">
        <v>34</v>
      </c>
      <c r="Y76" s="13" t="s">
        <v>34</v>
      </c>
      <c r="Z76" s="13" t="s">
        <v>34</v>
      </c>
      <c r="AA76" s="13" t="s">
        <v>34</v>
      </c>
      <c r="AB76" s="13" t="s">
        <v>34</v>
      </c>
      <c r="AC76" s="91">
        <v>-0.97977902855951304</v>
      </c>
      <c r="AD76" s="91">
        <v>1.6761979885624201</v>
      </c>
      <c r="AE76" s="91">
        <v>1.0269455436216399</v>
      </c>
      <c r="AF76" s="91">
        <v>3.0327868852459101</v>
      </c>
      <c r="AG76" s="91">
        <v>4.46230124807661</v>
      </c>
      <c r="AH76" s="91">
        <v>5.8017791072974898</v>
      </c>
      <c r="AI76" s="91">
        <v>6.1035063034211401</v>
      </c>
      <c r="AJ76" s="91">
        <v>2.8825124974573701</v>
      </c>
      <c r="AK76" s="91">
        <v>-0.69736254739511905</v>
      </c>
      <c r="AL76" s="91">
        <v>0.17980194385232001</v>
      </c>
      <c r="AM76" s="91">
        <v>1.21291316519916</v>
      </c>
      <c r="AN76" s="91">
        <v>2.0910985267370599</v>
      </c>
      <c r="AO76" s="91">
        <v>1.43278750136031</v>
      </c>
      <c r="AP76" s="91">
        <v>1.0613796624747001</v>
      </c>
      <c r="AQ76" s="91">
        <v>0.93083030305902703</v>
      </c>
      <c r="AR76" s="91">
        <v>0.11569072852029</v>
      </c>
      <c r="AS76" s="91">
        <v>1.8000000458949299</v>
      </c>
      <c r="AT76" s="91">
        <v>4.2000000260169497</v>
      </c>
      <c r="AU76" s="91">
        <v>-1.40000000159252</v>
      </c>
      <c r="AV76" s="91">
        <v>-0.43962345476621401</v>
      </c>
      <c r="AW76" s="91">
        <v>0.95533576280619803</v>
      </c>
      <c r="AX76" s="91">
        <v>0.92743150024650101</v>
      </c>
      <c r="AY76" s="91">
        <v>2.4291030884643998</v>
      </c>
      <c r="AZ76" s="91">
        <v>1.9678045417113701</v>
      </c>
      <c r="BA76" s="91">
        <v>2.7409419890436699</v>
      </c>
      <c r="BB76" s="91">
        <v>4.4089413156414503</v>
      </c>
      <c r="BC76" s="91">
        <v>1.89008043775662</v>
      </c>
      <c r="BD76" s="91">
        <v>5.2861568520202997</v>
      </c>
      <c r="BE76" s="91">
        <v>5.5136212880268598</v>
      </c>
      <c r="BF76" s="91">
        <v>2.7434902056300698</v>
      </c>
      <c r="BG76" s="91">
        <v>2.3262844739153201</v>
      </c>
      <c r="BH76" s="91">
        <v>2.31324100294372</v>
      </c>
      <c r="BI76" s="91">
        <v>2.13624996005117</v>
      </c>
    </row>
    <row r="77" spans="1:61" ht="15" customHeight="1" x14ac:dyDescent="0.35">
      <c r="A77" s="45" t="s">
        <v>69</v>
      </c>
      <c r="B77" s="13" t="s">
        <v>34</v>
      </c>
      <c r="C77" s="13" t="s">
        <v>34</v>
      </c>
      <c r="D77" s="13" t="s">
        <v>34</v>
      </c>
      <c r="E77" s="13" t="s">
        <v>34</v>
      </c>
      <c r="F77" s="13" t="s">
        <v>34</v>
      </c>
      <c r="G77" s="13" t="s">
        <v>34</v>
      </c>
      <c r="H77" s="13" t="s">
        <v>34</v>
      </c>
      <c r="I77" s="13" t="s">
        <v>34</v>
      </c>
      <c r="J77" s="13" t="s">
        <v>34</v>
      </c>
      <c r="K77" s="13" t="s">
        <v>34</v>
      </c>
      <c r="L77" s="13" t="s">
        <v>34</v>
      </c>
      <c r="M77" s="13" t="s">
        <v>34</v>
      </c>
      <c r="N77" s="13" t="s">
        <v>34</v>
      </c>
      <c r="O77" s="13" t="s">
        <v>34</v>
      </c>
      <c r="P77" s="13" t="s">
        <v>34</v>
      </c>
      <c r="Q77" s="13" t="s">
        <v>34</v>
      </c>
      <c r="R77" s="13" t="s">
        <v>34</v>
      </c>
      <c r="S77" s="13" t="s">
        <v>34</v>
      </c>
      <c r="T77" s="13" t="s">
        <v>34</v>
      </c>
      <c r="U77" s="13" t="s">
        <v>34</v>
      </c>
      <c r="V77" s="13" t="s">
        <v>34</v>
      </c>
      <c r="W77" s="13" t="s">
        <v>34</v>
      </c>
      <c r="X77" s="13" t="s">
        <v>34</v>
      </c>
      <c r="Y77" s="13" t="s">
        <v>34</v>
      </c>
      <c r="Z77" s="13" t="s">
        <v>34</v>
      </c>
      <c r="AA77" s="13" t="s">
        <v>34</v>
      </c>
      <c r="AB77" s="13" t="s">
        <v>34</v>
      </c>
      <c r="AC77" s="91">
        <v>3.9283910432641497E-2</v>
      </c>
      <c r="AD77" s="91">
        <v>3.1263979323024498</v>
      </c>
      <c r="AE77" s="91">
        <v>2.47585107380652</v>
      </c>
      <c r="AF77" s="91">
        <v>2.5122276567355999</v>
      </c>
      <c r="AG77" s="91">
        <v>5.5539242417888897</v>
      </c>
      <c r="AH77" s="91">
        <v>6.3133340981224002</v>
      </c>
      <c r="AI77" s="91">
        <v>6.9801189267609098</v>
      </c>
      <c r="AJ77" s="91">
        <v>2.52107006710329</v>
      </c>
      <c r="AK77" s="91">
        <v>-0.31886361046362699</v>
      </c>
      <c r="AL77" s="91">
        <v>0.30538478373372002</v>
      </c>
      <c r="AM77" s="91">
        <v>0.557879646835024</v>
      </c>
      <c r="AN77" s="91">
        <v>2.0091612951940001</v>
      </c>
      <c r="AO77" s="91">
        <v>2.39634332681478</v>
      </c>
      <c r="AP77" s="91">
        <v>1.15976566522604</v>
      </c>
      <c r="AQ77" s="91">
        <v>1.3280410009022201</v>
      </c>
      <c r="AR77" s="91">
        <v>-0.77682860469781001</v>
      </c>
      <c r="AS77" s="91">
        <v>3.9910909350627399</v>
      </c>
      <c r="AT77" s="91">
        <v>1.88681993807964</v>
      </c>
      <c r="AU77" s="91">
        <v>2.54182567331451E-2</v>
      </c>
      <c r="AV77" s="91">
        <v>-0.43962345419830101</v>
      </c>
      <c r="AW77" s="91">
        <v>1.16073700443429</v>
      </c>
      <c r="AX77" s="91">
        <v>1.00467611779991</v>
      </c>
      <c r="AY77" s="91">
        <v>2.6015552436582401</v>
      </c>
      <c r="AZ77" s="91">
        <v>2.8558898909278398</v>
      </c>
      <c r="BA77" s="91">
        <v>1.90867362090041</v>
      </c>
      <c r="BB77" s="91">
        <v>2.8111148055305999</v>
      </c>
      <c r="BC77" s="91">
        <v>1.8312473932497599</v>
      </c>
      <c r="BD77" s="91">
        <v>5.4381831139619603</v>
      </c>
      <c r="BE77" s="91">
        <v>5.6189375987240098</v>
      </c>
      <c r="BF77" s="91">
        <v>2.7332443146349701</v>
      </c>
      <c r="BG77" s="91">
        <v>2.4653274489480101</v>
      </c>
      <c r="BH77" s="91">
        <v>2.4534774676900701</v>
      </c>
      <c r="BI77" s="91">
        <v>2.2722475035362302</v>
      </c>
    </row>
    <row r="78" spans="1:61" ht="15" customHeight="1" x14ac:dyDescent="0.35">
      <c r="A78" s="45" t="s">
        <v>434</v>
      </c>
      <c r="B78" s="13" t="s">
        <v>34</v>
      </c>
      <c r="C78" s="13" t="s">
        <v>34</v>
      </c>
      <c r="D78" s="13" t="s">
        <v>34</v>
      </c>
      <c r="E78" s="13" t="s">
        <v>34</v>
      </c>
      <c r="F78" s="13" t="s">
        <v>34</v>
      </c>
      <c r="G78" s="13" t="s">
        <v>34</v>
      </c>
      <c r="H78" s="13" t="s">
        <v>34</v>
      </c>
      <c r="I78" s="13" t="s">
        <v>34</v>
      </c>
      <c r="J78" s="13" t="s">
        <v>34</v>
      </c>
      <c r="K78" s="13" t="s">
        <v>34</v>
      </c>
      <c r="L78" s="13" t="s">
        <v>34</v>
      </c>
      <c r="M78" s="13" t="s">
        <v>34</v>
      </c>
      <c r="N78" s="13" t="s">
        <v>34</v>
      </c>
      <c r="O78" s="13" t="s">
        <v>34</v>
      </c>
      <c r="P78" s="13" t="s">
        <v>34</v>
      </c>
      <c r="Q78" s="13" t="s">
        <v>34</v>
      </c>
      <c r="R78" s="13" t="s">
        <v>34</v>
      </c>
      <c r="S78" s="13" t="s">
        <v>34</v>
      </c>
      <c r="T78" s="13" t="s">
        <v>34</v>
      </c>
      <c r="U78" s="13" t="s">
        <v>34</v>
      </c>
      <c r="V78" s="13" t="s">
        <v>34</v>
      </c>
      <c r="W78" s="13" t="s">
        <v>34</v>
      </c>
      <c r="X78" s="13" t="s">
        <v>34</v>
      </c>
      <c r="Y78" s="13" t="s">
        <v>34</v>
      </c>
      <c r="Z78" s="13" t="s">
        <v>34</v>
      </c>
      <c r="AA78" s="13" t="s">
        <v>34</v>
      </c>
      <c r="AB78" s="13" t="s">
        <v>34</v>
      </c>
      <c r="AC78" s="91">
        <v>0.131723119609717</v>
      </c>
      <c r="AD78" s="91">
        <v>0.27131405279614601</v>
      </c>
      <c r="AE78" s="91">
        <v>0.237309305027744</v>
      </c>
      <c r="AF78" s="91">
        <v>0.163136796584995</v>
      </c>
      <c r="AG78" s="91">
        <v>0.47888502350377199</v>
      </c>
      <c r="AH78" s="91">
        <v>5.1837812314009701</v>
      </c>
      <c r="AI78" s="91">
        <v>4.1579800978122501</v>
      </c>
      <c r="AJ78" s="91">
        <v>3.6595098892100402</v>
      </c>
      <c r="AK78" s="91">
        <v>-0.104859024004</v>
      </c>
      <c r="AL78" s="91">
        <v>-0.39585332204441498</v>
      </c>
      <c r="AM78" s="91">
        <v>1.7835854259347499</v>
      </c>
      <c r="AN78" s="91">
        <v>2.8337038504480101</v>
      </c>
      <c r="AO78" s="91">
        <v>3.7553942724891201</v>
      </c>
      <c r="AP78" s="91">
        <v>4.0020762183406804</v>
      </c>
      <c r="AQ78" s="91">
        <v>1.5955103245869799</v>
      </c>
      <c r="AR78" s="91">
        <v>1.6655472629668799</v>
      </c>
      <c r="AS78" s="91">
        <v>1.29860056440199</v>
      </c>
      <c r="AT78" s="91">
        <v>2.33836273680412</v>
      </c>
      <c r="AU78" s="91">
        <v>-0.112637684585271</v>
      </c>
      <c r="AV78" s="91">
        <v>-0.86233189346149897</v>
      </c>
      <c r="AW78" s="91">
        <v>-0.55985546367814898</v>
      </c>
      <c r="AX78" s="91">
        <v>-1.85449977907703E-2</v>
      </c>
      <c r="AY78" s="91">
        <v>-2.2655503213132602</v>
      </c>
      <c r="AZ78" s="91">
        <v>3.6095231836514001</v>
      </c>
      <c r="BA78" s="91">
        <v>2.8278025530639002</v>
      </c>
      <c r="BB78" s="91">
        <v>2.55484755297788</v>
      </c>
      <c r="BC78" s="91">
        <v>3.4350734192520398</v>
      </c>
      <c r="BD78" s="91">
        <v>11.727239926847901</v>
      </c>
      <c r="BE78" s="91">
        <v>6.4806998764444801</v>
      </c>
      <c r="BF78" s="91">
        <v>3.3967687983670101</v>
      </c>
      <c r="BG78" s="91">
        <v>3.7936576104756101</v>
      </c>
      <c r="BH78" s="91">
        <v>4.7879930033906097</v>
      </c>
      <c r="BI78" s="91">
        <v>3.4890691033488501</v>
      </c>
    </row>
    <row r="79" spans="1:61" ht="15" customHeight="1" x14ac:dyDescent="0.35">
      <c r="A79" s="45" t="s">
        <v>435</v>
      </c>
      <c r="B79" s="13" t="s">
        <v>34</v>
      </c>
      <c r="C79" s="13" t="s">
        <v>34</v>
      </c>
      <c r="D79" s="13" t="s">
        <v>34</v>
      </c>
      <c r="E79" s="13" t="s">
        <v>34</v>
      </c>
      <c r="F79" s="13" t="s">
        <v>34</v>
      </c>
      <c r="G79" s="13" t="s">
        <v>34</v>
      </c>
      <c r="H79" s="13" t="s">
        <v>34</v>
      </c>
      <c r="I79" s="13" t="s">
        <v>34</v>
      </c>
      <c r="J79" s="13" t="s">
        <v>34</v>
      </c>
      <c r="K79" s="13" t="s">
        <v>34</v>
      </c>
      <c r="L79" s="13" t="s">
        <v>34</v>
      </c>
      <c r="M79" s="13" t="s">
        <v>34</v>
      </c>
      <c r="N79" s="13" t="s">
        <v>34</v>
      </c>
      <c r="O79" s="13" t="s">
        <v>34</v>
      </c>
      <c r="P79" s="13" t="s">
        <v>34</v>
      </c>
      <c r="Q79" s="13" t="s">
        <v>34</v>
      </c>
      <c r="R79" s="13" t="s">
        <v>34</v>
      </c>
      <c r="S79" s="13" t="s">
        <v>34</v>
      </c>
      <c r="T79" s="13" t="s">
        <v>34</v>
      </c>
      <c r="U79" s="13" t="s">
        <v>34</v>
      </c>
      <c r="V79" s="13" t="s">
        <v>34</v>
      </c>
      <c r="W79" s="13" t="s">
        <v>34</v>
      </c>
      <c r="X79" s="13" t="s">
        <v>34</v>
      </c>
      <c r="Y79" s="13" t="s">
        <v>34</v>
      </c>
      <c r="Z79" s="13" t="s">
        <v>34</v>
      </c>
      <c r="AA79" s="13" t="s">
        <v>34</v>
      </c>
      <c r="AB79" s="13" t="s">
        <v>34</v>
      </c>
      <c r="AC79" s="91">
        <v>0</v>
      </c>
      <c r="AD79" s="91">
        <v>0</v>
      </c>
      <c r="AE79" s="91">
        <v>0</v>
      </c>
      <c r="AF79" s="91">
        <v>0</v>
      </c>
      <c r="AG79" s="91">
        <v>0</v>
      </c>
      <c r="AH79" s="91">
        <v>5.2329230026550801</v>
      </c>
      <c r="AI79" s="91">
        <v>4.3299809532536102</v>
      </c>
      <c r="AJ79" s="91">
        <v>3.4872329628930401</v>
      </c>
      <c r="AK79" s="91">
        <v>0.45353921127073699</v>
      </c>
      <c r="AL79" s="91">
        <v>0.30373996843240397</v>
      </c>
      <c r="AM79" s="91">
        <v>1.5570418752053301</v>
      </c>
      <c r="AN79" s="91">
        <v>2.2728555690157499</v>
      </c>
      <c r="AO79" s="91">
        <v>2.6179270030932198</v>
      </c>
      <c r="AP79" s="91">
        <v>1.73728762128456</v>
      </c>
      <c r="AQ79" s="91">
        <v>1.27884390523589</v>
      </c>
      <c r="AR79" s="91">
        <v>1.2598634676034299</v>
      </c>
      <c r="AS79" s="91">
        <v>0.41844770859451602</v>
      </c>
      <c r="AT79" s="91">
        <v>1.1690228762300401</v>
      </c>
      <c r="AU79" s="91">
        <v>1.90914127231625</v>
      </c>
      <c r="AV79" s="91">
        <v>2.3931875915416301</v>
      </c>
      <c r="AW79" s="91">
        <v>2.1447959754751</v>
      </c>
      <c r="AX79" s="91">
        <v>0.54267192119286101</v>
      </c>
      <c r="AY79" s="91">
        <v>1.2586366783738001</v>
      </c>
      <c r="AZ79" s="91">
        <v>3.1152460061358198</v>
      </c>
      <c r="BA79" s="91">
        <v>2.5198955456805501</v>
      </c>
      <c r="BB79" s="91">
        <v>2.39292198526873</v>
      </c>
      <c r="BC79" s="91">
        <v>1.9853510923402999</v>
      </c>
      <c r="BD79" s="91">
        <v>8.4569819805626807</v>
      </c>
      <c r="BE79" s="91">
        <v>7.8602542924887597</v>
      </c>
      <c r="BF79" s="91">
        <v>3.03030035402689</v>
      </c>
      <c r="BG79" s="91">
        <v>3.7426880467295698</v>
      </c>
      <c r="BH79" s="91">
        <v>3.5084240583513702</v>
      </c>
      <c r="BI79" s="91">
        <v>3.3363372778156402</v>
      </c>
    </row>
    <row r="80" spans="1:61" ht="15" customHeight="1" x14ac:dyDescent="0.35">
      <c r="A80" s="45" t="s">
        <v>44</v>
      </c>
      <c r="B80" s="13" t="s">
        <v>34</v>
      </c>
      <c r="C80" s="13" t="s">
        <v>34</v>
      </c>
      <c r="D80" s="13" t="s">
        <v>34</v>
      </c>
      <c r="E80" s="13" t="s">
        <v>34</v>
      </c>
      <c r="F80" s="13" t="s">
        <v>34</v>
      </c>
      <c r="G80" s="13" t="s">
        <v>34</v>
      </c>
      <c r="H80" s="13" t="s">
        <v>34</v>
      </c>
      <c r="I80" s="13" t="s">
        <v>34</v>
      </c>
      <c r="J80" s="13" t="s">
        <v>34</v>
      </c>
      <c r="K80" s="13" t="s">
        <v>34</v>
      </c>
      <c r="L80" s="13" t="s">
        <v>34</v>
      </c>
      <c r="M80" s="13" t="s">
        <v>34</v>
      </c>
      <c r="N80" s="13" t="s">
        <v>34</v>
      </c>
      <c r="O80" s="13" t="s">
        <v>34</v>
      </c>
      <c r="P80" s="13" t="s">
        <v>34</v>
      </c>
      <c r="Q80" s="13" t="s">
        <v>34</v>
      </c>
      <c r="R80" s="13" t="s">
        <v>34</v>
      </c>
      <c r="S80" s="13" t="s">
        <v>34</v>
      </c>
      <c r="T80" s="13" t="s">
        <v>34</v>
      </c>
      <c r="U80" s="13" t="s">
        <v>34</v>
      </c>
      <c r="V80" s="13" t="s">
        <v>34</v>
      </c>
      <c r="W80" s="13" t="s">
        <v>34</v>
      </c>
      <c r="X80" s="13" t="s">
        <v>34</v>
      </c>
      <c r="Y80" s="13" t="s">
        <v>34</v>
      </c>
      <c r="Z80" s="13" t="s">
        <v>34</v>
      </c>
      <c r="AA80" s="13" t="s">
        <v>34</v>
      </c>
      <c r="AB80" s="13" t="s">
        <v>34</v>
      </c>
      <c r="AC80" s="91">
        <v>3.44752231996701</v>
      </c>
      <c r="AD80" s="91">
        <v>-1.3114913330265801</v>
      </c>
      <c r="AE80" s="91">
        <v>-0.279820601247671</v>
      </c>
      <c r="AF80" s="91">
        <v>2.2413847256620398</v>
      </c>
      <c r="AG80" s="91">
        <v>4.8974170277525904</v>
      </c>
      <c r="AH80" s="91">
        <v>7.0485098816227296</v>
      </c>
      <c r="AI80" s="91">
        <v>7.0889031702836096</v>
      </c>
      <c r="AJ80" s="91">
        <v>5.9591770946153799</v>
      </c>
      <c r="AK80" s="91">
        <v>-2.85781342446412</v>
      </c>
      <c r="AL80" s="91">
        <v>-1.54826699387308</v>
      </c>
      <c r="AM80" s="91">
        <v>0.46458241581186499</v>
      </c>
      <c r="AN80" s="91">
        <v>3.4550978121009202</v>
      </c>
      <c r="AO80" s="91">
        <v>0.142673455957953</v>
      </c>
      <c r="AP80" s="91">
        <v>11.9320742546643</v>
      </c>
      <c r="AQ80" s="91">
        <v>1.77445361098751</v>
      </c>
      <c r="AR80" s="91">
        <v>1.24453109867255</v>
      </c>
      <c r="AS80" s="91">
        <v>2.9518346710783998</v>
      </c>
      <c r="AT80" s="91">
        <v>6.4019539071846807E-2</v>
      </c>
      <c r="AU80" s="91">
        <v>-0.75549211568242103</v>
      </c>
      <c r="AV80" s="91">
        <v>-3.1387280421257202</v>
      </c>
      <c r="AW80" s="91">
        <v>-2.05451771575146</v>
      </c>
      <c r="AX80" s="91">
        <v>4.0614401445325603</v>
      </c>
      <c r="AY80" s="91">
        <v>-0.13436305113546701</v>
      </c>
      <c r="AZ80" s="91">
        <v>4.2524696068371801</v>
      </c>
      <c r="BA80" s="91">
        <v>2.5077076781199401</v>
      </c>
      <c r="BB80" s="91">
        <v>-0.76943569428473702</v>
      </c>
      <c r="BC80" s="91">
        <v>2.9127414579870101</v>
      </c>
      <c r="BD80" s="91">
        <v>13.0486621146066</v>
      </c>
      <c r="BE80" s="91">
        <v>7.1209681091619803</v>
      </c>
      <c r="BF80" s="91">
        <v>4.2975240049652399</v>
      </c>
      <c r="BG80" s="91">
        <v>3.2496015438889398</v>
      </c>
      <c r="BH80" s="91">
        <v>3.0859780987270402</v>
      </c>
      <c r="BI80" s="91">
        <v>3.07955045715733</v>
      </c>
    </row>
    <row r="81" spans="1:61" ht="15" customHeight="1" x14ac:dyDescent="0.35">
      <c r="A81" s="45" t="s">
        <v>45</v>
      </c>
      <c r="B81" s="13" t="s">
        <v>34</v>
      </c>
      <c r="C81" s="13" t="s">
        <v>34</v>
      </c>
      <c r="D81" s="13" t="s">
        <v>34</v>
      </c>
      <c r="E81" s="13" t="s">
        <v>34</v>
      </c>
      <c r="F81" s="13" t="s">
        <v>34</v>
      </c>
      <c r="G81" s="13" t="s">
        <v>34</v>
      </c>
      <c r="H81" s="13" t="s">
        <v>34</v>
      </c>
      <c r="I81" s="13" t="s">
        <v>34</v>
      </c>
      <c r="J81" s="13" t="s">
        <v>34</v>
      </c>
      <c r="K81" s="13" t="s">
        <v>34</v>
      </c>
      <c r="L81" s="13" t="s">
        <v>34</v>
      </c>
      <c r="M81" s="13" t="s">
        <v>34</v>
      </c>
      <c r="N81" s="13" t="s">
        <v>34</v>
      </c>
      <c r="O81" s="13" t="s">
        <v>34</v>
      </c>
      <c r="P81" s="13" t="s">
        <v>34</v>
      </c>
      <c r="Q81" s="13" t="s">
        <v>34</v>
      </c>
      <c r="R81" s="13" t="s">
        <v>34</v>
      </c>
      <c r="S81" s="13" t="s">
        <v>34</v>
      </c>
      <c r="T81" s="13" t="s">
        <v>34</v>
      </c>
      <c r="U81" s="13" t="s">
        <v>34</v>
      </c>
      <c r="V81" s="13" t="s">
        <v>34</v>
      </c>
      <c r="W81" s="13" t="s">
        <v>34</v>
      </c>
      <c r="X81" s="13" t="s">
        <v>34</v>
      </c>
      <c r="Y81" s="13" t="s">
        <v>34</v>
      </c>
      <c r="Z81" s="13" t="s">
        <v>34</v>
      </c>
      <c r="AA81" s="13" t="s">
        <v>34</v>
      </c>
      <c r="AB81" s="13" t="s">
        <v>34</v>
      </c>
      <c r="AC81" s="91">
        <v>2.1117606295482498</v>
      </c>
      <c r="AD81" s="91">
        <v>3.2155114972405299</v>
      </c>
      <c r="AE81" s="91">
        <v>-8.2242778121427804</v>
      </c>
      <c r="AF81" s="91">
        <v>2.45437343052226</v>
      </c>
      <c r="AG81" s="91">
        <v>1.33254668786098</v>
      </c>
      <c r="AH81" s="91">
        <v>5.1632883992263698</v>
      </c>
      <c r="AI81" s="91">
        <v>2.26994180991682</v>
      </c>
      <c r="AJ81" s="91">
        <v>3.6910709460032902</v>
      </c>
      <c r="AK81" s="91">
        <v>-5.5109546598297601E-2</v>
      </c>
      <c r="AL81" s="91">
        <v>-2.7555398929640198</v>
      </c>
      <c r="AM81" s="91">
        <v>2.8667362101223399</v>
      </c>
      <c r="AN81" s="91">
        <v>3.45660808030908</v>
      </c>
      <c r="AO81" s="91">
        <v>6.79316451935017</v>
      </c>
      <c r="AP81" s="91">
        <v>1.62647325679495</v>
      </c>
      <c r="AQ81" s="91">
        <v>1.2749909416553999</v>
      </c>
      <c r="AR81" s="91">
        <v>0.52555379159957605</v>
      </c>
      <c r="AS81" s="91">
        <v>4.1746318138014002</v>
      </c>
      <c r="AT81" s="91">
        <v>2.0941179805797199</v>
      </c>
      <c r="AU81" s="91">
        <v>1.97384034867776</v>
      </c>
      <c r="AV81" s="91">
        <v>1.4072583146697899</v>
      </c>
      <c r="AW81" s="91">
        <v>2.64920885374482</v>
      </c>
      <c r="AX81" s="91">
        <v>2.0560846727631499</v>
      </c>
      <c r="AY81" s="91">
        <v>-8.6298513520248292</v>
      </c>
      <c r="AZ81" s="91">
        <v>1.4118744529765701</v>
      </c>
      <c r="BA81" s="91">
        <v>4.0593793254273702</v>
      </c>
      <c r="BB81" s="91">
        <v>3.0827655993880501</v>
      </c>
      <c r="BC81" s="91">
        <v>2.8815569606481799</v>
      </c>
      <c r="BD81" s="91">
        <v>12.450732286130901</v>
      </c>
      <c r="BE81" s="91">
        <v>8.3599896655133197</v>
      </c>
      <c r="BF81" s="91">
        <v>5.1696167948462701</v>
      </c>
      <c r="BG81" s="91">
        <v>4.2728759337783897</v>
      </c>
      <c r="BH81" s="91">
        <v>4.1442735449546397</v>
      </c>
      <c r="BI81" s="91">
        <v>3.89669508708204</v>
      </c>
    </row>
    <row r="82" spans="1:61" ht="15" customHeight="1" x14ac:dyDescent="0.35">
      <c r="A82" s="45" t="s">
        <v>46</v>
      </c>
      <c r="B82" s="13" t="s">
        <v>34</v>
      </c>
      <c r="C82" s="13" t="s">
        <v>34</v>
      </c>
      <c r="D82" s="13" t="s">
        <v>34</v>
      </c>
      <c r="E82" s="13" t="s">
        <v>34</v>
      </c>
      <c r="F82" s="13" t="s">
        <v>34</v>
      </c>
      <c r="G82" s="13" t="s">
        <v>34</v>
      </c>
      <c r="H82" s="13" t="s">
        <v>34</v>
      </c>
      <c r="I82" s="13" t="s">
        <v>34</v>
      </c>
      <c r="J82" s="13" t="s">
        <v>34</v>
      </c>
      <c r="K82" s="13" t="s">
        <v>34</v>
      </c>
      <c r="L82" s="13" t="s">
        <v>34</v>
      </c>
      <c r="M82" s="13" t="s">
        <v>34</v>
      </c>
      <c r="N82" s="13" t="s">
        <v>34</v>
      </c>
      <c r="O82" s="13" t="s">
        <v>34</v>
      </c>
      <c r="P82" s="13" t="s">
        <v>34</v>
      </c>
      <c r="Q82" s="13" t="s">
        <v>34</v>
      </c>
      <c r="R82" s="13" t="s">
        <v>34</v>
      </c>
      <c r="S82" s="13" t="s">
        <v>34</v>
      </c>
      <c r="T82" s="13" t="s">
        <v>34</v>
      </c>
      <c r="U82" s="13" t="s">
        <v>34</v>
      </c>
      <c r="V82" s="13" t="s">
        <v>34</v>
      </c>
      <c r="W82" s="13" t="s">
        <v>34</v>
      </c>
      <c r="X82" s="13" t="s">
        <v>34</v>
      </c>
      <c r="Y82" s="13" t="s">
        <v>34</v>
      </c>
      <c r="Z82" s="13" t="s">
        <v>34</v>
      </c>
      <c r="AA82" s="13" t="s">
        <v>34</v>
      </c>
      <c r="AB82" s="13" t="s">
        <v>34</v>
      </c>
      <c r="AC82" s="91">
        <v>-5.01293372477463</v>
      </c>
      <c r="AD82" s="91">
        <v>-0.47099275573266902</v>
      </c>
      <c r="AE82" s="91">
        <v>13.885227331166501</v>
      </c>
      <c r="AF82" s="91">
        <v>-3.6845938348390601</v>
      </c>
      <c r="AG82" s="91">
        <v>-2.5643932903524802</v>
      </c>
      <c r="AH82" s="91">
        <v>3.9742511366742201</v>
      </c>
      <c r="AI82" s="91">
        <v>3.6104110172450001</v>
      </c>
      <c r="AJ82" s="91">
        <v>2.1459180186696298</v>
      </c>
      <c r="AK82" s="91">
        <v>1.16903026824609</v>
      </c>
      <c r="AL82" s="91">
        <v>1.1688607496587</v>
      </c>
      <c r="AM82" s="91">
        <v>2.27773864992484</v>
      </c>
      <c r="AN82" s="91">
        <v>2.9818563282830901</v>
      </c>
      <c r="AO82" s="91">
        <v>5.2450314506822897</v>
      </c>
      <c r="AP82" s="91">
        <v>4.4897117787600704</v>
      </c>
      <c r="AQ82" s="91">
        <v>2.0543090670878601</v>
      </c>
      <c r="AR82" s="91">
        <v>2.9559470229383802</v>
      </c>
      <c r="AS82" s="91">
        <v>0.22824986755571899</v>
      </c>
      <c r="AT82" s="91">
        <v>5.9494794339370198</v>
      </c>
      <c r="AU82" s="91">
        <v>-4.1607599986258004</v>
      </c>
      <c r="AV82" s="91">
        <v>-5.9742335314557398</v>
      </c>
      <c r="AW82" s="91">
        <v>-5.8857605324836504</v>
      </c>
      <c r="AX82" s="91">
        <v>-4.4004503571167701</v>
      </c>
      <c r="AY82" s="91">
        <v>-4.7082366397847997</v>
      </c>
      <c r="AZ82" s="91">
        <v>5.5737832615662999</v>
      </c>
      <c r="BA82" s="91">
        <v>2.7212765144187099</v>
      </c>
      <c r="BB82" s="91">
        <v>3.7776176417483498</v>
      </c>
      <c r="BC82" s="91">
        <v>5.7350263273755004</v>
      </c>
      <c r="BD82" s="91">
        <v>15.1502891302128</v>
      </c>
      <c r="BE82" s="91">
        <v>3.71415460201781</v>
      </c>
      <c r="BF82" s="91">
        <v>2.6813080971815002</v>
      </c>
      <c r="BG82" s="91">
        <v>3.7699949941168098</v>
      </c>
      <c r="BH82" s="91">
        <v>7.3514671347206404</v>
      </c>
      <c r="BI82" s="91">
        <v>3.5930726868381702</v>
      </c>
    </row>
    <row r="83" spans="1:61" ht="15" customHeight="1" x14ac:dyDescent="0.35">
      <c r="A83" s="45" t="s">
        <v>452</v>
      </c>
      <c r="B83" s="13" t="s">
        <v>34</v>
      </c>
      <c r="C83" s="13" t="s">
        <v>34</v>
      </c>
      <c r="D83" s="13" t="s">
        <v>34</v>
      </c>
      <c r="E83" s="13" t="s">
        <v>34</v>
      </c>
      <c r="F83" s="13" t="s">
        <v>34</v>
      </c>
      <c r="G83" s="13" t="s">
        <v>34</v>
      </c>
      <c r="H83" s="13" t="s">
        <v>34</v>
      </c>
      <c r="I83" s="13" t="s">
        <v>34</v>
      </c>
      <c r="J83" s="13" t="s">
        <v>34</v>
      </c>
      <c r="K83" s="13" t="s">
        <v>34</v>
      </c>
      <c r="L83" s="13" t="s">
        <v>34</v>
      </c>
      <c r="M83" s="13" t="s">
        <v>34</v>
      </c>
      <c r="N83" s="13" t="s">
        <v>34</v>
      </c>
      <c r="O83" s="13" t="s">
        <v>34</v>
      </c>
      <c r="P83" s="13" t="s">
        <v>34</v>
      </c>
      <c r="Q83" s="13" t="s">
        <v>34</v>
      </c>
      <c r="R83" s="13" t="s">
        <v>34</v>
      </c>
      <c r="S83" s="13" t="s">
        <v>34</v>
      </c>
      <c r="T83" s="13" t="s">
        <v>34</v>
      </c>
      <c r="U83" s="13" t="s">
        <v>34</v>
      </c>
      <c r="V83" s="13" t="s">
        <v>34</v>
      </c>
      <c r="W83" s="13" t="s">
        <v>34</v>
      </c>
      <c r="X83" s="13" t="s">
        <v>34</v>
      </c>
      <c r="Y83" s="13" t="s">
        <v>34</v>
      </c>
      <c r="Z83" s="13" t="s">
        <v>34</v>
      </c>
      <c r="AA83" s="13" t="s">
        <v>34</v>
      </c>
      <c r="AB83" s="13" t="s">
        <v>34</v>
      </c>
      <c r="AC83" s="91">
        <v>1.04135713126559</v>
      </c>
      <c r="AD83" s="91">
        <v>2.6460287017962201</v>
      </c>
      <c r="AE83" s="91">
        <v>2.07797400959184</v>
      </c>
      <c r="AF83" s="91">
        <v>1.27973022646655</v>
      </c>
      <c r="AG83" s="91">
        <v>3.4187521070801399</v>
      </c>
      <c r="AH83" s="91">
        <v>4.1842543957366596</v>
      </c>
      <c r="AI83" s="91">
        <v>3.7705618216826902</v>
      </c>
      <c r="AJ83" s="91">
        <v>2.1730273831965601</v>
      </c>
      <c r="AK83" s="91">
        <v>1.1988948934053401</v>
      </c>
      <c r="AL83" s="91">
        <v>1.9807451954145101</v>
      </c>
      <c r="AM83" s="91">
        <v>2.55526916053102</v>
      </c>
      <c r="AN83" s="91">
        <v>2.0697359387050098</v>
      </c>
      <c r="AO83" s="91">
        <v>2.3079334071426398</v>
      </c>
      <c r="AP83" s="91">
        <v>0.22058490810104001</v>
      </c>
      <c r="AQ83" s="91">
        <v>0.94019496931618796</v>
      </c>
      <c r="AR83" s="91">
        <v>0.18735520303056999</v>
      </c>
      <c r="AS83" s="91">
        <v>1.44762361577304</v>
      </c>
      <c r="AT83" s="91">
        <v>1.27505863187543</v>
      </c>
      <c r="AU83" s="91">
        <v>0.25327968818735802</v>
      </c>
      <c r="AV83" s="91">
        <v>0.77267853952010002</v>
      </c>
      <c r="AW83" s="91">
        <v>0.45466728877336898</v>
      </c>
      <c r="AX83" s="91">
        <v>1.2606619459963</v>
      </c>
      <c r="AY83" s="91">
        <v>2.4371108315249099</v>
      </c>
      <c r="AZ83" s="91">
        <v>3.0327195939505298</v>
      </c>
      <c r="BA83" s="91">
        <v>1.9285865203675101</v>
      </c>
      <c r="BB83" s="91">
        <v>2.9245936489539899</v>
      </c>
      <c r="BC83" s="91">
        <v>5.5351646933963901</v>
      </c>
      <c r="BD83" s="91">
        <v>7.6513179567459</v>
      </c>
      <c r="BE83" s="91">
        <v>3.9783388613751298</v>
      </c>
      <c r="BF83" s="91">
        <v>2.2708329018803899</v>
      </c>
      <c r="BG83" s="91">
        <v>2.6398374979818899</v>
      </c>
      <c r="BH83" s="91">
        <v>2.5953295355854298</v>
      </c>
      <c r="BI83" s="91">
        <v>2.4739557350401</v>
      </c>
    </row>
    <row r="84" spans="1:61" ht="15" customHeight="1" x14ac:dyDescent="0.35">
      <c r="A84" s="45" t="s">
        <v>437</v>
      </c>
      <c r="B84" s="13" t="s">
        <v>34</v>
      </c>
      <c r="C84" s="13" t="s">
        <v>34</v>
      </c>
      <c r="D84" s="13" t="s">
        <v>34</v>
      </c>
      <c r="E84" s="13" t="s">
        <v>34</v>
      </c>
      <c r="F84" s="13" t="s">
        <v>34</v>
      </c>
      <c r="G84" s="13" t="s">
        <v>34</v>
      </c>
      <c r="H84" s="13" t="s">
        <v>34</v>
      </c>
      <c r="I84" s="13" t="s">
        <v>34</v>
      </c>
      <c r="J84" s="13" t="s">
        <v>34</v>
      </c>
      <c r="K84" s="13" t="s">
        <v>34</v>
      </c>
      <c r="L84" s="13" t="s">
        <v>34</v>
      </c>
      <c r="M84" s="13" t="s">
        <v>34</v>
      </c>
      <c r="N84" s="13" t="s">
        <v>34</v>
      </c>
      <c r="O84" s="13" t="s">
        <v>34</v>
      </c>
      <c r="P84" s="13" t="s">
        <v>34</v>
      </c>
      <c r="Q84" s="13" t="s">
        <v>34</v>
      </c>
      <c r="R84" s="13" t="s">
        <v>34</v>
      </c>
      <c r="S84" s="13" t="s">
        <v>34</v>
      </c>
      <c r="T84" s="13" t="s">
        <v>34</v>
      </c>
      <c r="U84" s="13" t="s">
        <v>34</v>
      </c>
      <c r="V84" s="13" t="s">
        <v>34</v>
      </c>
      <c r="W84" s="13" t="s">
        <v>34</v>
      </c>
      <c r="X84" s="13" t="s">
        <v>34</v>
      </c>
      <c r="Y84" s="13" t="s">
        <v>34</v>
      </c>
      <c r="Z84" s="13" t="s">
        <v>34</v>
      </c>
      <c r="AA84" s="13" t="s">
        <v>34</v>
      </c>
      <c r="AB84" s="13" t="s">
        <v>34</v>
      </c>
      <c r="AC84" s="91">
        <v>1.04135713126559</v>
      </c>
      <c r="AD84" s="91">
        <v>2.6460287017962201</v>
      </c>
      <c r="AE84" s="91">
        <v>2.07797400959184</v>
      </c>
      <c r="AF84" s="91">
        <v>1.27973022646655</v>
      </c>
      <c r="AG84" s="91">
        <v>3.4187521070801399</v>
      </c>
      <c r="AH84" s="91">
        <v>4.1842543957366596</v>
      </c>
      <c r="AI84" s="91">
        <v>3.7705618216826902</v>
      </c>
      <c r="AJ84" s="91">
        <v>2.1730273831965601</v>
      </c>
      <c r="AK84" s="91">
        <v>1.1988948934053401</v>
      </c>
      <c r="AL84" s="91">
        <v>1.9807451954145101</v>
      </c>
      <c r="AM84" s="91">
        <v>2.55526916053102</v>
      </c>
      <c r="AN84" s="91">
        <v>2.0697359387050098</v>
      </c>
      <c r="AO84" s="91">
        <v>2.3079334071426398</v>
      </c>
      <c r="AP84" s="91">
        <v>0.22058490810104001</v>
      </c>
      <c r="AQ84" s="91">
        <v>0.94019496931618796</v>
      </c>
      <c r="AR84" s="91">
        <v>0.18735520303056999</v>
      </c>
      <c r="AS84" s="91">
        <v>1.44762361577304</v>
      </c>
      <c r="AT84" s="91">
        <v>1.27505863187543</v>
      </c>
      <c r="AU84" s="91">
        <v>0.25327968818735802</v>
      </c>
      <c r="AV84" s="91">
        <v>0.77267853952010002</v>
      </c>
      <c r="AW84" s="91">
        <v>0.45466728877336898</v>
      </c>
      <c r="AX84" s="91">
        <v>1.2606619459963</v>
      </c>
      <c r="AY84" s="91">
        <v>2.4371108315249099</v>
      </c>
      <c r="AZ84" s="91">
        <v>3.0327195939505298</v>
      </c>
      <c r="BA84" s="91">
        <v>1.9285865203675101</v>
      </c>
      <c r="BB84" s="91">
        <v>2.9245936489539899</v>
      </c>
      <c r="BC84" s="91">
        <v>5.5351646933963901</v>
      </c>
      <c r="BD84" s="91">
        <v>7.6513179567459</v>
      </c>
      <c r="BE84" s="91">
        <v>3.9783388613751298</v>
      </c>
      <c r="BF84" s="91">
        <v>2.2708329018803899</v>
      </c>
      <c r="BG84" s="91">
        <v>2.6398374979818899</v>
      </c>
      <c r="BH84" s="91">
        <v>2.5953295355854298</v>
      </c>
      <c r="BI84" s="91">
        <v>2.4739557350401</v>
      </c>
    </row>
    <row r="85" spans="1:61" ht="15" customHeight="1" x14ac:dyDescent="0.35">
      <c r="A85" s="45" t="s">
        <v>438</v>
      </c>
      <c r="B85" s="13" t="s">
        <v>34</v>
      </c>
      <c r="C85" s="13" t="s">
        <v>34</v>
      </c>
      <c r="D85" s="13" t="s">
        <v>34</v>
      </c>
      <c r="E85" s="13" t="s">
        <v>34</v>
      </c>
      <c r="F85" s="13" t="s">
        <v>34</v>
      </c>
      <c r="G85" s="13" t="s">
        <v>34</v>
      </c>
      <c r="H85" s="13" t="s">
        <v>34</v>
      </c>
      <c r="I85" s="13" t="s">
        <v>34</v>
      </c>
      <c r="J85" s="13" t="s">
        <v>34</v>
      </c>
      <c r="K85" s="13" t="s">
        <v>34</v>
      </c>
      <c r="L85" s="13" t="s">
        <v>34</v>
      </c>
      <c r="M85" s="13" t="s">
        <v>34</v>
      </c>
      <c r="N85" s="13" t="s">
        <v>34</v>
      </c>
      <c r="O85" s="13" t="s">
        <v>34</v>
      </c>
      <c r="P85" s="13" t="s">
        <v>34</v>
      </c>
      <c r="Q85" s="13" t="s">
        <v>34</v>
      </c>
      <c r="R85" s="13" t="s">
        <v>34</v>
      </c>
      <c r="S85" s="13" t="s">
        <v>34</v>
      </c>
      <c r="T85" s="13" t="s">
        <v>34</v>
      </c>
      <c r="U85" s="13" t="s">
        <v>34</v>
      </c>
      <c r="V85" s="13" t="s">
        <v>34</v>
      </c>
      <c r="W85" s="13" t="s">
        <v>34</v>
      </c>
      <c r="X85" s="13" t="s">
        <v>34</v>
      </c>
      <c r="Y85" s="13" t="s">
        <v>34</v>
      </c>
      <c r="Z85" s="13" t="s">
        <v>34</v>
      </c>
      <c r="AA85" s="13" t="s">
        <v>34</v>
      </c>
      <c r="AB85" s="13" t="s">
        <v>34</v>
      </c>
      <c r="AC85" s="91">
        <v>-51.563864600679103</v>
      </c>
      <c r="AD85" s="91">
        <v>-0.319192436173033</v>
      </c>
      <c r="AE85" s="91">
        <v>0.510702395724416</v>
      </c>
      <c r="AF85" s="91">
        <v>-1.79426884514969</v>
      </c>
      <c r="AG85" s="91">
        <v>-6.4327804508681998</v>
      </c>
      <c r="AH85" s="91">
        <v>-5.2289326237859104</v>
      </c>
      <c r="AI85" s="91">
        <v>-8.9694292872017503</v>
      </c>
      <c r="AJ85" s="91">
        <v>-8.9628356330129098</v>
      </c>
      <c r="AK85" s="91">
        <v>-3.0789728247968702</v>
      </c>
      <c r="AL85" s="91">
        <v>-5.9432846341220502</v>
      </c>
      <c r="AM85" s="91">
        <v>-1.0912359159137399</v>
      </c>
      <c r="AN85" s="91">
        <v>4.9761641908195404</v>
      </c>
      <c r="AO85" s="91">
        <v>-7.1869130813131203</v>
      </c>
      <c r="AP85" s="91">
        <v>-15.848874612303799</v>
      </c>
      <c r="AQ85" s="91">
        <v>-13.3462485499276</v>
      </c>
      <c r="AR85" s="91">
        <v>-3.8869810145085899</v>
      </c>
      <c r="AS85" s="91">
        <v>-12.0225771377133</v>
      </c>
      <c r="AT85" s="91">
        <v>-10.9077988864987</v>
      </c>
      <c r="AU85" s="91">
        <v>-6.7382354110101401</v>
      </c>
      <c r="AV85" s="91">
        <v>-8.8025026410792702</v>
      </c>
      <c r="AW85" s="91">
        <v>-7.4510883628734499</v>
      </c>
      <c r="AX85" s="91">
        <v>-6.5474317547346903</v>
      </c>
      <c r="AY85" s="91">
        <v>-2.55825210955553</v>
      </c>
      <c r="AZ85" s="91">
        <v>-7.2504211377205197</v>
      </c>
      <c r="BA85" s="91">
        <v>-15.9282990167102</v>
      </c>
      <c r="BB85" s="91">
        <v>-18.611383907189101</v>
      </c>
      <c r="BC85" s="91">
        <v>4.54277900330435</v>
      </c>
      <c r="BD85" s="91">
        <v>26.8550620923364</v>
      </c>
      <c r="BE85" s="91">
        <v>16.338262418024001</v>
      </c>
      <c r="BF85" s="91">
        <v>-0.73678571207059795</v>
      </c>
      <c r="BG85" s="91">
        <v>7.7336160427735798</v>
      </c>
      <c r="BH85" s="91">
        <v>8.8236340695699909</v>
      </c>
      <c r="BI85" s="91">
        <v>2.9713019350748202</v>
      </c>
    </row>
    <row r="86" spans="1:61" ht="15" customHeight="1" x14ac:dyDescent="0.35">
      <c r="A86" s="45" t="s">
        <v>439</v>
      </c>
      <c r="B86" s="13" t="s">
        <v>34</v>
      </c>
      <c r="C86" s="13" t="s">
        <v>34</v>
      </c>
      <c r="D86" s="13" t="s">
        <v>34</v>
      </c>
      <c r="E86" s="13" t="s">
        <v>34</v>
      </c>
      <c r="F86" s="13" t="s">
        <v>34</v>
      </c>
      <c r="G86" s="13" t="s">
        <v>34</v>
      </c>
      <c r="H86" s="13" t="s">
        <v>34</v>
      </c>
      <c r="I86" s="13" t="s">
        <v>34</v>
      </c>
      <c r="J86" s="13" t="s">
        <v>34</v>
      </c>
      <c r="K86" s="13" t="s">
        <v>34</v>
      </c>
      <c r="L86" s="13" t="s">
        <v>34</v>
      </c>
      <c r="M86" s="13" t="s">
        <v>34</v>
      </c>
      <c r="N86" s="13" t="s">
        <v>34</v>
      </c>
      <c r="O86" s="13" t="s">
        <v>34</v>
      </c>
      <c r="P86" s="13" t="s">
        <v>34</v>
      </c>
      <c r="Q86" s="13" t="s">
        <v>34</v>
      </c>
      <c r="R86" s="13" t="s">
        <v>34</v>
      </c>
      <c r="S86" s="13" t="s">
        <v>34</v>
      </c>
      <c r="T86" s="13" t="s">
        <v>34</v>
      </c>
      <c r="U86" s="13" t="s">
        <v>34</v>
      </c>
      <c r="V86" s="13" t="s">
        <v>34</v>
      </c>
      <c r="W86" s="13" t="s">
        <v>34</v>
      </c>
      <c r="X86" s="13" t="s">
        <v>34</v>
      </c>
      <c r="Y86" s="13" t="s">
        <v>34</v>
      </c>
      <c r="Z86" s="13" t="s">
        <v>34</v>
      </c>
      <c r="AA86" s="13" t="s">
        <v>34</v>
      </c>
      <c r="AB86" s="13" t="s">
        <v>34</v>
      </c>
      <c r="AC86" s="91">
        <v>-9.05407090143121</v>
      </c>
      <c r="AD86" s="91">
        <v>1.7127605016976599</v>
      </c>
      <c r="AE86" s="91">
        <v>1.2839269740592101</v>
      </c>
      <c r="AF86" s="91">
        <v>1.55008340805594</v>
      </c>
      <c r="AG86" s="91">
        <v>2.46139960838536</v>
      </c>
      <c r="AH86" s="91">
        <v>3.9404994327209701</v>
      </c>
      <c r="AI86" s="91">
        <v>3.58037667811042</v>
      </c>
      <c r="AJ86" s="91">
        <v>2.1212187542595902</v>
      </c>
      <c r="AK86" s="91">
        <v>0.99789992572338904</v>
      </c>
      <c r="AL86" s="91">
        <v>1.1235173920352699</v>
      </c>
      <c r="AM86" s="91">
        <v>1.9975059837895199</v>
      </c>
      <c r="AN86" s="91">
        <v>3.0293446252688701</v>
      </c>
      <c r="AO86" s="91">
        <v>2.1614041267282702</v>
      </c>
      <c r="AP86" s="91">
        <v>1.42241487091084</v>
      </c>
      <c r="AQ86" s="91">
        <v>1.67948156443087</v>
      </c>
      <c r="AR86" s="91">
        <v>1.00324912128238</v>
      </c>
      <c r="AS86" s="91">
        <v>1.9095520275090401</v>
      </c>
      <c r="AT86" s="91">
        <v>2.2340183593245699</v>
      </c>
      <c r="AU86" s="91">
        <v>-0.56994641106154997</v>
      </c>
      <c r="AV86" s="91">
        <v>0.66576043324046996</v>
      </c>
      <c r="AW86" s="91">
        <v>-9.4912217920561898E-2</v>
      </c>
      <c r="AX86" s="91">
        <v>1.4193747469746401</v>
      </c>
      <c r="AY86" s="91">
        <v>1.4488999934559701</v>
      </c>
      <c r="AZ86" s="91">
        <v>3.1596335630644101</v>
      </c>
      <c r="BA86" s="91">
        <v>2.18445975560484</v>
      </c>
      <c r="BB86" s="91">
        <v>2.6072168852848199</v>
      </c>
      <c r="BC86" s="91">
        <v>5.7832159374851901</v>
      </c>
      <c r="BD86" s="91">
        <v>7.4933740760758401</v>
      </c>
      <c r="BE86" s="91">
        <v>5.2694949798638397</v>
      </c>
      <c r="BF86" s="91">
        <v>2.8174579029599101</v>
      </c>
      <c r="BG86" s="91">
        <v>3.2740113089977601</v>
      </c>
      <c r="BH86" s="91">
        <v>3.5391723858697799</v>
      </c>
      <c r="BI86" s="91">
        <v>2.8801133732395701</v>
      </c>
    </row>
    <row r="87" spans="1:61" ht="15" customHeight="1" x14ac:dyDescent="0.35">
      <c r="A87" s="45" t="s">
        <v>440</v>
      </c>
      <c r="B87" s="13" t="s">
        <v>34</v>
      </c>
      <c r="C87" s="13" t="s">
        <v>34</v>
      </c>
      <c r="D87" s="13" t="s">
        <v>34</v>
      </c>
      <c r="E87" s="13" t="s">
        <v>34</v>
      </c>
      <c r="F87" s="13" t="s">
        <v>34</v>
      </c>
      <c r="G87" s="13" t="s">
        <v>34</v>
      </c>
      <c r="H87" s="13" t="s">
        <v>34</v>
      </c>
      <c r="I87" s="13" t="s">
        <v>34</v>
      </c>
      <c r="J87" s="13" t="s">
        <v>34</v>
      </c>
      <c r="K87" s="13" t="s">
        <v>34</v>
      </c>
      <c r="L87" s="13" t="s">
        <v>34</v>
      </c>
      <c r="M87" s="13" t="s">
        <v>34</v>
      </c>
      <c r="N87" s="13" t="s">
        <v>34</v>
      </c>
      <c r="O87" s="13" t="s">
        <v>34</v>
      </c>
      <c r="P87" s="13" t="s">
        <v>34</v>
      </c>
      <c r="Q87" s="13" t="s">
        <v>34</v>
      </c>
      <c r="R87" s="13" t="s">
        <v>34</v>
      </c>
      <c r="S87" s="13" t="s">
        <v>34</v>
      </c>
      <c r="T87" s="13" t="s">
        <v>34</v>
      </c>
      <c r="U87" s="13" t="s">
        <v>34</v>
      </c>
      <c r="V87" s="13" t="s">
        <v>34</v>
      </c>
      <c r="W87" s="13" t="s">
        <v>34</v>
      </c>
      <c r="X87" s="13" t="s">
        <v>34</v>
      </c>
      <c r="Y87" s="13" t="s">
        <v>34</v>
      </c>
      <c r="Z87" s="13" t="s">
        <v>34</v>
      </c>
      <c r="AA87" s="13" t="s">
        <v>34</v>
      </c>
      <c r="AB87" s="13" t="s">
        <v>34</v>
      </c>
      <c r="AC87" s="91">
        <v>-5.75208694256757E-3</v>
      </c>
      <c r="AD87" s="91">
        <v>1.14480230859786</v>
      </c>
      <c r="AE87" s="91">
        <v>-0.30922008478542201</v>
      </c>
      <c r="AF87" s="91">
        <v>1.4502795798113399</v>
      </c>
      <c r="AG87" s="91">
        <v>3.2266832608792702</v>
      </c>
      <c r="AH87" s="91">
        <v>2.67408075122502</v>
      </c>
      <c r="AI87" s="91">
        <v>2.31407625183251</v>
      </c>
      <c r="AJ87" s="91">
        <v>24.4138039256826</v>
      </c>
      <c r="AK87" s="91">
        <v>1.5728638039489</v>
      </c>
      <c r="AL87" s="91">
        <v>4.5734667317653104</v>
      </c>
      <c r="AM87" s="91">
        <v>3.24390469691618</v>
      </c>
      <c r="AN87" s="91">
        <v>2.0460662824598002</v>
      </c>
      <c r="AO87" s="91">
        <v>-0.119070783424191</v>
      </c>
      <c r="AP87" s="91">
        <v>-0.85826971089363302</v>
      </c>
      <c r="AQ87" s="91">
        <v>-2.6077801150317899</v>
      </c>
      <c r="AR87" s="91">
        <v>4.1987467535799397</v>
      </c>
      <c r="AS87" s="91">
        <v>3.9316368579819199</v>
      </c>
      <c r="AT87" s="91">
        <v>-5.1056955305220999</v>
      </c>
      <c r="AU87" s="91">
        <v>0.359446922039797</v>
      </c>
      <c r="AV87" s="91">
        <v>-0.43078243629920399</v>
      </c>
      <c r="AW87" s="91">
        <v>0.198651383063364</v>
      </c>
      <c r="AX87" s="91">
        <v>0.82718675385917695</v>
      </c>
      <c r="AY87" s="91">
        <v>2.3067738205838002</v>
      </c>
      <c r="AZ87" s="91">
        <v>2.5097125057739902</v>
      </c>
      <c r="BA87" s="91">
        <v>-2.8696172733676302</v>
      </c>
      <c r="BB87" s="91">
        <v>1.8550259067289501</v>
      </c>
      <c r="BC87" s="91">
        <v>4.6246489399748496</v>
      </c>
      <c r="BD87" s="91">
        <v>5.5171881659400004</v>
      </c>
      <c r="BE87" s="91">
        <v>3.3029958329835001</v>
      </c>
      <c r="BF87" s="91">
        <v>2.2108076385882098</v>
      </c>
      <c r="BG87" s="91">
        <v>2.3940533023718098</v>
      </c>
      <c r="BH87" s="91">
        <v>2.3846811575756002</v>
      </c>
      <c r="BI87" s="91">
        <v>2.33023002833235</v>
      </c>
    </row>
    <row r="88" spans="1:61" ht="15" customHeight="1" x14ac:dyDescent="0.35">
      <c r="A88" s="45" t="s">
        <v>47</v>
      </c>
      <c r="B88" s="13" t="s">
        <v>34</v>
      </c>
      <c r="C88" s="13" t="s">
        <v>34</v>
      </c>
      <c r="D88" s="13" t="s">
        <v>34</v>
      </c>
      <c r="E88" s="13" t="s">
        <v>34</v>
      </c>
      <c r="F88" s="13" t="s">
        <v>34</v>
      </c>
      <c r="G88" s="13" t="s">
        <v>34</v>
      </c>
      <c r="H88" s="13" t="s">
        <v>34</v>
      </c>
      <c r="I88" s="13" t="s">
        <v>34</v>
      </c>
      <c r="J88" s="13" t="s">
        <v>34</v>
      </c>
      <c r="K88" s="13" t="s">
        <v>34</v>
      </c>
      <c r="L88" s="13" t="s">
        <v>34</v>
      </c>
      <c r="M88" s="13" t="s">
        <v>34</v>
      </c>
      <c r="N88" s="13" t="s">
        <v>34</v>
      </c>
      <c r="O88" s="13" t="s">
        <v>34</v>
      </c>
      <c r="P88" s="13" t="s">
        <v>34</v>
      </c>
      <c r="Q88" s="13" t="s">
        <v>34</v>
      </c>
      <c r="R88" s="13" t="s">
        <v>34</v>
      </c>
      <c r="S88" s="13" t="s">
        <v>34</v>
      </c>
      <c r="T88" s="13" t="s">
        <v>34</v>
      </c>
      <c r="U88" s="13" t="s">
        <v>34</v>
      </c>
      <c r="V88" s="13" t="s">
        <v>34</v>
      </c>
      <c r="W88" s="13" t="s">
        <v>34</v>
      </c>
      <c r="X88" s="13" t="s">
        <v>34</v>
      </c>
      <c r="Y88" s="13" t="s">
        <v>34</v>
      </c>
      <c r="Z88" s="13" t="s">
        <v>34</v>
      </c>
      <c r="AA88" s="13" t="s">
        <v>34</v>
      </c>
      <c r="AB88" s="13" t="s">
        <v>34</v>
      </c>
      <c r="AC88" s="91">
        <v>-10.444923626261501</v>
      </c>
      <c r="AD88" s="91">
        <v>2.21072280155445</v>
      </c>
      <c r="AE88" s="91">
        <v>1.90290142508678</v>
      </c>
      <c r="AF88" s="91">
        <v>1.80729231708936</v>
      </c>
      <c r="AG88" s="91">
        <v>2.7123084025776101</v>
      </c>
      <c r="AH88" s="91">
        <v>4.6944630757307602</v>
      </c>
      <c r="AI88" s="91">
        <v>4.17076503530736</v>
      </c>
      <c r="AJ88" s="91">
        <v>-0.53898921412256495</v>
      </c>
      <c r="AK88" s="91">
        <v>1.3018210464967399</v>
      </c>
      <c r="AL88" s="91">
        <v>0.85936798055086205</v>
      </c>
      <c r="AM88" s="91">
        <v>2.1800970337658501</v>
      </c>
      <c r="AN88" s="91">
        <v>3.5283563793277102</v>
      </c>
      <c r="AO88" s="91">
        <v>3.11599667014797</v>
      </c>
      <c r="AP88" s="91">
        <v>2.2213546812216198</v>
      </c>
      <c r="AQ88" s="91">
        <v>2.8085008416534301</v>
      </c>
      <c r="AR88" s="91">
        <v>0.71249176195764496</v>
      </c>
      <c r="AS88" s="91">
        <v>1.7968192809710199</v>
      </c>
      <c r="AT88" s="91">
        <v>4.1959931040890197</v>
      </c>
      <c r="AU88" s="91">
        <v>-0.50517309216694395</v>
      </c>
      <c r="AV88" s="91">
        <v>0.94069924797806104</v>
      </c>
      <c r="AW88" s="91">
        <v>-0.11881818310374199</v>
      </c>
      <c r="AX88" s="91">
        <v>1.63985049297104</v>
      </c>
      <c r="AY88" s="91">
        <v>1.3932475404200699</v>
      </c>
      <c r="AZ88" s="91">
        <v>3.3409150041940201</v>
      </c>
      <c r="BA88" s="91">
        <v>2.8095561553656401</v>
      </c>
      <c r="BB88" s="91">
        <v>2.7674130913874402</v>
      </c>
      <c r="BC88" s="91">
        <v>7.2400465057928196</v>
      </c>
      <c r="BD88" s="91">
        <v>7.8341005035566402</v>
      </c>
      <c r="BE88" s="91">
        <v>5.4476109447006804</v>
      </c>
      <c r="BF88" s="91">
        <v>2.8733061571448499</v>
      </c>
      <c r="BG88" s="91">
        <v>3.35043832826869</v>
      </c>
      <c r="BH88" s="91">
        <v>3.64113094957776</v>
      </c>
      <c r="BI88" s="91">
        <v>2.9274547186725099</v>
      </c>
    </row>
    <row r="89" spans="1:61" ht="15" customHeight="1" x14ac:dyDescent="0.35">
      <c r="A89" s="5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row>
    <row r="90" spans="1:61" ht="15" customHeight="1" x14ac:dyDescent="0.35">
      <c r="A90" s="45" t="s">
        <v>155</v>
      </c>
      <c r="B90" s="13" t="s">
        <v>34</v>
      </c>
      <c r="C90" s="13" t="s">
        <v>34</v>
      </c>
      <c r="D90" s="13" t="s">
        <v>34</v>
      </c>
      <c r="E90" s="13" t="s">
        <v>34</v>
      </c>
      <c r="F90" s="13" t="s">
        <v>34</v>
      </c>
      <c r="G90" s="13" t="s">
        <v>34</v>
      </c>
      <c r="H90" s="13" t="s">
        <v>34</v>
      </c>
      <c r="I90" s="13" t="s">
        <v>34</v>
      </c>
      <c r="J90" s="13" t="s">
        <v>34</v>
      </c>
      <c r="K90" s="13" t="s">
        <v>34</v>
      </c>
      <c r="L90" s="13" t="s">
        <v>34</v>
      </c>
      <c r="M90" s="13" t="s">
        <v>34</v>
      </c>
      <c r="N90" s="13" t="s">
        <v>34</v>
      </c>
      <c r="O90" s="13" t="s">
        <v>34</v>
      </c>
      <c r="P90" s="13" t="s">
        <v>34</v>
      </c>
      <c r="Q90" s="13" t="s">
        <v>34</v>
      </c>
      <c r="R90" s="13" t="s">
        <v>34</v>
      </c>
      <c r="S90" s="13" t="s">
        <v>34</v>
      </c>
      <c r="T90" s="13" t="s">
        <v>34</v>
      </c>
      <c r="U90" s="13" t="s">
        <v>34</v>
      </c>
      <c r="V90" s="13" t="s">
        <v>34</v>
      </c>
      <c r="W90" s="13" t="s">
        <v>34</v>
      </c>
      <c r="X90" s="13" t="s">
        <v>34</v>
      </c>
      <c r="Y90" s="13" t="s">
        <v>34</v>
      </c>
      <c r="Z90" s="13" t="s">
        <v>34</v>
      </c>
      <c r="AA90" s="13" t="s">
        <v>34</v>
      </c>
      <c r="AB90" s="13" t="s">
        <v>34</v>
      </c>
      <c r="AC90" s="91">
        <v>1.04135713126559</v>
      </c>
      <c r="AD90" s="91">
        <v>2.6460287017962201</v>
      </c>
      <c r="AE90" s="91">
        <v>2.07797400959184</v>
      </c>
      <c r="AF90" s="91">
        <v>1.27973022646655</v>
      </c>
      <c r="AG90" s="91">
        <v>3.4187521070801399</v>
      </c>
      <c r="AH90" s="91">
        <v>4.1842543957366596</v>
      </c>
      <c r="AI90" s="91">
        <v>3.7705618216826902</v>
      </c>
      <c r="AJ90" s="91">
        <v>2.1730273831965601</v>
      </c>
      <c r="AK90" s="91">
        <v>1.1988948934053401</v>
      </c>
      <c r="AL90" s="91">
        <v>1.9807451954145101</v>
      </c>
      <c r="AM90" s="91">
        <v>2.55526916053102</v>
      </c>
      <c r="AN90" s="91">
        <v>2.0697359387050098</v>
      </c>
      <c r="AO90" s="91">
        <v>2.3079334071426398</v>
      </c>
      <c r="AP90" s="91">
        <v>0.22058490810104001</v>
      </c>
      <c r="AQ90" s="91">
        <v>0.94019496931618796</v>
      </c>
      <c r="AR90" s="91">
        <v>0.18735520303056999</v>
      </c>
      <c r="AS90" s="91">
        <v>1.44762361577304</v>
      </c>
      <c r="AT90" s="91">
        <v>1.27505863187543</v>
      </c>
      <c r="AU90" s="91">
        <v>0.25327968818735802</v>
      </c>
      <c r="AV90" s="91">
        <v>0.77267853952010002</v>
      </c>
      <c r="AW90" s="91">
        <v>0.45466728877336898</v>
      </c>
      <c r="AX90" s="91">
        <v>1.2606619459963</v>
      </c>
      <c r="AY90" s="91">
        <v>2.4371108315249099</v>
      </c>
      <c r="AZ90" s="91">
        <v>3.0327195939505298</v>
      </c>
      <c r="BA90" s="91">
        <v>1.9285865203675101</v>
      </c>
      <c r="BB90" s="91">
        <v>2.9245936489539899</v>
      </c>
      <c r="BC90" s="91">
        <v>5.5351646933963901</v>
      </c>
      <c r="BD90" s="91">
        <v>7.6513179567459</v>
      </c>
      <c r="BE90" s="91">
        <v>3.9783388613751298</v>
      </c>
      <c r="BF90" s="91">
        <v>2.2708329018803899</v>
      </c>
      <c r="BG90" s="91">
        <v>2.6398374979818899</v>
      </c>
      <c r="BH90" s="91">
        <v>2.5953295355854298</v>
      </c>
      <c r="BI90" s="91">
        <v>2.4739557350401</v>
      </c>
    </row>
    <row r="91" spans="1:61" ht="15" customHeight="1" x14ac:dyDescent="0.35">
      <c r="A91" s="5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row>
    <row r="92" spans="1:61" ht="15" customHeight="1" x14ac:dyDescent="0.35">
      <c r="A92" s="48" t="s">
        <v>195</v>
      </c>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row>
    <row r="93" spans="1:61" ht="15" customHeight="1" x14ac:dyDescent="0.35">
      <c r="A93" s="49" t="s">
        <v>455</v>
      </c>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row>
    <row r="94" spans="1:61" ht="15" customHeight="1" x14ac:dyDescent="0.35">
      <c r="A94" s="51" t="s">
        <v>456</v>
      </c>
      <c r="B94" s="13" t="s">
        <v>34</v>
      </c>
      <c r="C94" s="13" t="s">
        <v>34</v>
      </c>
      <c r="D94" s="13" t="s">
        <v>34</v>
      </c>
      <c r="E94" s="13" t="s">
        <v>34</v>
      </c>
      <c r="F94" s="13" t="s">
        <v>34</v>
      </c>
      <c r="G94" s="13" t="s">
        <v>34</v>
      </c>
      <c r="H94" s="13" t="s">
        <v>34</v>
      </c>
      <c r="I94" s="13" t="s">
        <v>34</v>
      </c>
      <c r="J94" s="13" t="s">
        <v>34</v>
      </c>
      <c r="K94" s="13" t="s">
        <v>34</v>
      </c>
      <c r="L94" s="13" t="s">
        <v>34</v>
      </c>
      <c r="M94" s="13" t="s">
        <v>34</v>
      </c>
      <c r="N94" s="13" t="s">
        <v>34</v>
      </c>
      <c r="O94" s="13" t="s">
        <v>34</v>
      </c>
      <c r="P94" s="13" t="s">
        <v>34</v>
      </c>
      <c r="Q94" s="13" t="s">
        <v>34</v>
      </c>
      <c r="R94" s="13" t="s">
        <v>34</v>
      </c>
      <c r="S94" s="13" t="s">
        <v>34</v>
      </c>
      <c r="T94" s="13" t="s">
        <v>34</v>
      </c>
      <c r="U94" s="13" t="s">
        <v>34</v>
      </c>
      <c r="V94" s="13" t="s">
        <v>34</v>
      </c>
      <c r="W94" s="13" t="s">
        <v>34</v>
      </c>
      <c r="X94" s="13" t="s">
        <v>34</v>
      </c>
      <c r="Y94" s="13" t="s">
        <v>34</v>
      </c>
      <c r="Z94" s="13" t="s">
        <v>34</v>
      </c>
      <c r="AA94" s="13" t="s">
        <v>34</v>
      </c>
      <c r="AB94" s="13" t="s">
        <v>34</v>
      </c>
      <c r="AC94" s="13">
        <v>1</v>
      </c>
      <c r="AD94" s="13">
        <v>3.8</v>
      </c>
      <c r="AE94" s="13">
        <v>4</v>
      </c>
      <c r="AF94" s="13">
        <v>4</v>
      </c>
      <c r="AG94" s="13">
        <v>5.0999999999999996</v>
      </c>
      <c r="AH94" s="13">
        <v>4.5999999999999996</v>
      </c>
      <c r="AI94" s="13">
        <v>4.0999999999999996</v>
      </c>
      <c r="AJ94" s="13">
        <v>2.6</v>
      </c>
      <c r="AK94" s="13">
        <v>3.7</v>
      </c>
      <c r="AL94" s="13">
        <v>3.7</v>
      </c>
      <c r="AM94" s="13">
        <v>3.3</v>
      </c>
      <c r="AN94" s="13">
        <v>3.3</v>
      </c>
      <c r="AO94" s="13">
        <v>3.8</v>
      </c>
      <c r="AP94" s="13">
        <v>3.4</v>
      </c>
      <c r="AQ94" s="13">
        <v>1.8</v>
      </c>
      <c r="AR94" s="13">
        <v>2.4</v>
      </c>
      <c r="AS94" s="13">
        <v>2.7</v>
      </c>
      <c r="AT94" s="13">
        <v>1</v>
      </c>
      <c r="AU94" s="13">
        <v>0.2</v>
      </c>
      <c r="AV94" s="13">
        <v>2.1</v>
      </c>
      <c r="AW94" s="91">
        <v>2.4916425123636698</v>
      </c>
      <c r="AX94" s="91">
        <v>2.9826891084251002</v>
      </c>
      <c r="AY94" s="91">
        <v>2.6301547705974002</v>
      </c>
      <c r="AZ94" s="91">
        <v>2.30862950496507</v>
      </c>
      <c r="BA94" s="91">
        <v>4.3132118601842704</v>
      </c>
      <c r="BB94" s="91">
        <v>-0.11069257175779799</v>
      </c>
      <c r="BC94" s="91">
        <v>6.7169814664258496</v>
      </c>
      <c r="BD94" s="91">
        <v>5.6856046552647497</v>
      </c>
      <c r="BE94" s="91">
        <v>6.4498446735922599</v>
      </c>
      <c r="BF94" s="91">
        <v>4.35054101585777</v>
      </c>
      <c r="BG94" s="91">
        <v>3.8382373516897101</v>
      </c>
      <c r="BH94" s="91">
        <v>4.8036201138594201</v>
      </c>
      <c r="BI94" s="91">
        <v>4.0251308106788599</v>
      </c>
    </row>
    <row r="95" spans="1:61" ht="15" customHeight="1" x14ac:dyDescent="0.35">
      <c r="A95" s="51" t="s">
        <v>457</v>
      </c>
      <c r="B95" s="13" t="s">
        <v>34</v>
      </c>
      <c r="C95" s="13" t="s">
        <v>34</v>
      </c>
      <c r="D95" s="13" t="s">
        <v>34</v>
      </c>
      <c r="E95" s="13" t="s">
        <v>34</v>
      </c>
      <c r="F95" s="13" t="s">
        <v>34</v>
      </c>
      <c r="G95" s="13" t="s">
        <v>34</v>
      </c>
      <c r="H95" s="13" t="s">
        <v>34</v>
      </c>
      <c r="I95" s="13" t="s">
        <v>34</v>
      </c>
      <c r="J95" s="13" t="s">
        <v>34</v>
      </c>
      <c r="K95" s="13" t="s">
        <v>34</v>
      </c>
      <c r="L95" s="13" t="s">
        <v>34</v>
      </c>
      <c r="M95" s="13" t="s">
        <v>34</v>
      </c>
      <c r="N95" s="13" t="s">
        <v>34</v>
      </c>
      <c r="O95" s="13" t="s">
        <v>34</v>
      </c>
      <c r="P95" s="13" t="s">
        <v>34</v>
      </c>
      <c r="Q95" s="13" t="s">
        <v>34</v>
      </c>
      <c r="R95" s="13" t="s">
        <v>34</v>
      </c>
      <c r="S95" s="13" t="s">
        <v>34</v>
      </c>
      <c r="T95" s="13" t="s">
        <v>34</v>
      </c>
      <c r="U95" s="13" t="s">
        <v>34</v>
      </c>
      <c r="V95" s="13" t="s">
        <v>34</v>
      </c>
      <c r="W95" s="13" t="s">
        <v>34</v>
      </c>
      <c r="X95" s="13" t="s">
        <v>34</v>
      </c>
      <c r="Y95" s="13" t="s">
        <v>34</v>
      </c>
      <c r="Z95" s="13" t="s">
        <v>34</v>
      </c>
      <c r="AA95" s="13" t="s">
        <v>34</v>
      </c>
      <c r="AB95" s="13" t="s">
        <v>34</v>
      </c>
      <c r="AC95" s="13">
        <v>0.1</v>
      </c>
      <c r="AD95" s="13">
        <v>1</v>
      </c>
      <c r="AE95" s="13">
        <v>1.8</v>
      </c>
      <c r="AF95" s="13">
        <v>2.5</v>
      </c>
      <c r="AG95" s="13">
        <v>3.8</v>
      </c>
      <c r="AH95" s="13">
        <v>3.1</v>
      </c>
      <c r="AI95" s="13">
        <v>3.9</v>
      </c>
      <c r="AJ95" s="13">
        <v>2.9</v>
      </c>
      <c r="AK95" s="13">
        <v>3.2</v>
      </c>
      <c r="AL95" s="13">
        <v>1.9</v>
      </c>
      <c r="AM95" s="13">
        <v>1.2</v>
      </c>
      <c r="AN95" s="13">
        <v>1.6</v>
      </c>
      <c r="AO95" s="13">
        <v>3</v>
      </c>
      <c r="AP95" s="13">
        <v>2.7</v>
      </c>
      <c r="AQ95" s="13">
        <v>0.3</v>
      </c>
      <c r="AR95" s="13">
        <v>0.9</v>
      </c>
      <c r="AS95" s="13">
        <v>1.3</v>
      </c>
      <c r="AT95" s="13">
        <v>-0.4</v>
      </c>
      <c r="AU95" s="13">
        <v>1</v>
      </c>
      <c r="AV95" s="13">
        <v>0.9</v>
      </c>
      <c r="AW95" s="91">
        <v>2.3035990547590801</v>
      </c>
      <c r="AX95" s="91">
        <v>0.90000000000024805</v>
      </c>
      <c r="AY95" s="91">
        <v>4.1380995032980996</v>
      </c>
      <c r="AZ95" s="91">
        <v>3.0109741477359</v>
      </c>
      <c r="BA95" s="91">
        <v>2.17997831586568</v>
      </c>
      <c r="BB95" s="91">
        <v>1.6816641670833199</v>
      </c>
      <c r="BC95" s="91">
        <v>4.7763979613807797</v>
      </c>
      <c r="BD95" s="91">
        <v>5.0767592353361897</v>
      </c>
      <c r="BE95" s="91">
        <v>5.6404020464390099</v>
      </c>
      <c r="BF95" s="91">
        <v>4.4428913994588504</v>
      </c>
      <c r="BG95" s="91">
        <v>3.4451935176986801</v>
      </c>
      <c r="BH95" s="91">
        <v>4.3024802923329197</v>
      </c>
      <c r="BI95" s="91">
        <v>3.93584312163834</v>
      </c>
    </row>
    <row r="96" spans="1:61" ht="15" customHeight="1" x14ac:dyDescent="0.35">
      <c r="A96" s="51" t="s">
        <v>458</v>
      </c>
      <c r="B96" s="13" t="s">
        <v>34</v>
      </c>
      <c r="C96" s="13" t="s">
        <v>34</v>
      </c>
      <c r="D96" s="13" t="s">
        <v>34</v>
      </c>
      <c r="E96" s="13" t="s">
        <v>34</v>
      </c>
      <c r="F96" s="13" t="s">
        <v>34</v>
      </c>
      <c r="G96" s="13" t="s">
        <v>34</v>
      </c>
      <c r="H96" s="13" t="s">
        <v>34</v>
      </c>
      <c r="I96" s="13" t="s">
        <v>34</v>
      </c>
      <c r="J96" s="13" t="s">
        <v>34</v>
      </c>
      <c r="K96" s="13" t="s">
        <v>34</v>
      </c>
      <c r="L96" s="13" t="s">
        <v>34</v>
      </c>
      <c r="M96" s="13" t="s">
        <v>34</v>
      </c>
      <c r="N96" s="13" t="s">
        <v>34</v>
      </c>
      <c r="O96" s="13" t="s">
        <v>34</v>
      </c>
      <c r="P96" s="13" t="s">
        <v>34</v>
      </c>
      <c r="Q96" s="13" t="s">
        <v>34</v>
      </c>
      <c r="R96" s="13" t="s">
        <v>34</v>
      </c>
      <c r="S96" s="13" t="s">
        <v>34</v>
      </c>
      <c r="T96" s="13" t="s">
        <v>34</v>
      </c>
      <c r="U96" s="13" t="s">
        <v>34</v>
      </c>
      <c r="V96" s="13" t="s">
        <v>34</v>
      </c>
      <c r="W96" s="13" t="s">
        <v>34</v>
      </c>
      <c r="X96" s="13" t="s">
        <v>34</v>
      </c>
      <c r="Y96" s="13" t="s">
        <v>34</v>
      </c>
      <c r="Z96" s="13" t="s">
        <v>34</v>
      </c>
      <c r="AA96" s="13" t="s">
        <v>34</v>
      </c>
      <c r="AB96" s="13" t="s">
        <v>34</v>
      </c>
      <c r="AC96" s="13">
        <v>2.1</v>
      </c>
      <c r="AD96" s="13">
        <v>1.5</v>
      </c>
      <c r="AE96" s="13">
        <v>1.8</v>
      </c>
      <c r="AF96" s="13">
        <v>1.9</v>
      </c>
      <c r="AG96" s="13">
        <v>4</v>
      </c>
      <c r="AH96" s="13">
        <v>3.9</v>
      </c>
      <c r="AI96" s="13">
        <v>3.3</v>
      </c>
      <c r="AJ96" s="13">
        <v>2.6</v>
      </c>
      <c r="AK96" s="13">
        <v>1.7</v>
      </c>
      <c r="AL96" s="13">
        <v>2.2000000000000002</v>
      </c>
      <c r="AM96" s="13">
        <v>1.9</v>
      </c>
      <c r="AN96" s="13">
        <v>2.5</v>
      </c>
      <c r="AO96" s="13">
        <v>3.2</v>
      </c>
      <c r="AP96" s="13">
        <v>0.1</v>
      </c>
      <c r="AQ96" s="13">
        <v>1.5</v>
      </c>
      <c r="AR96" s="13">
        <v>1.6</v>
      </c>
      <c r="AS96" s="13">
        <v>1.2</v>
      </c>
      <c r="AT96" s="13">
        <v>0.8</v>
      </c>
      <c r="AU96" s="13">
        <v>0.1</v>
      </c>
      <c r="AV96" s="13">
        <v>0.1</v>
      </c>
      <c r="AW96" s="91">
        <v>-7.5616413136925201E-2</v>
      </c>
      <c r="AX96" s="91">
        <v>1.2565098673025501</v>
      </c>
      <c r="AY96" s="91">
        <v>2.2647578320629198</v>
      </c>
      <c r="AZ96" s="91">
        <v>2.42430339220234</v>
      </c>
      <c r="BA96" s="91">
        <v>1.7496315327537399</v>
      </c>
      <c r="BB96" s="91">
        <v>3.8293361704311302</v>
      </c>
      <c r="BC96" s="91">
        <v>7.7179189996046302</v>
      </c>
      <c r="BD96" s="91">
        <v>4.0826394786461799</v>
      </c>
      <c r="BE96" s="91">
        <v>2.9148115024503398</v>
      </c>
      <c r="BF96" s="91">
        <v>2.2141668116747901</v>
      </c>
      <c r="BG96" s="91">
        <v>2.2026213383932198</v>
      </c>
      <c r="BH96" s="91">
        <v>2.19690903561307</v>
      </c>
      <c r="BI96" s="91">
        <v>2.2026798280530002</v>
      </c>
    </row>
    <row r="97" spans="1:61" ht="15" customHeight="1" x14ac:dyDescent="0.35">
      <c r="A97" s="51" t="s">
        <v>261</v>
      </c>
      <c r="B97" s="13" t="s">
        <v>34</v>
      </c>
      <c r="C97" s="13" t="s">
        <v>34</v>
      </c>
      <c r="D97" s="13" t="s">
        <v>34</v>
      </c>
      <c r="E97" s="13" t="s">
        <v>34</v>
      </c>
      <c r="F97" s="13" t="s">
        <v>34</v>
      </c>
      <c r="G97" s="13" t="s">
        <v>34</v>
      </c>
      <c r="H97" s="13" t="s">
        <v>34</v>
      </c>
      <c r="I97" s="13" t="s">
        <v>34</v>
      </c>
      <c r="J97" s="13" t="s">
        <v>34</v>
      </c>
      <c r="K97" s="13" t="s">
        <v>34</v>
      </c>
      <c r="L97" s="13" t="s">
        <v>34</v>
      </c>
      <c r="M97" s="13" t="s">
        <v>34</v>
      </c>
      <c r="N97" s="13" t="s">
        <v>34</v>
      </c>
      <c r="O97" s="13" t="s">
        <v>34</v>
      </c>
      <c r="P97" s="13" t="s">
        <v>34</v>
      </c>
      <c r="Q97" s="13" t="s">
        <v>34</v>
      </c>
      <c r="R97" s="13" t="s">
        <v>34</v>
      </c>
      <c r="S97" s="13" t="s">
        <v>34</v>
      </c>
      <c r="T97" s="13" t="s">
        <v>34</v>
      </c>
      <c r="U97" s="13" t="s">
        <v>34</v>
      </c>
      <c r="V97" s="13" t="s">
        <v>34</v>
      </c>
      <c r="W97" s="13" t="s">
        <v>34</v>
      </c>
      <c r="X97" s="13" t="s">
        <v>34</v>
      </c>
      <c r="Y97" s="13" t="s">
        <v>34</v>
      </c>
      <c r="Z97" s="13" t="s">
        <v>34</v>
      </c>
      <c r="AA97" s="13" t="s">
        <v>34</v>
      </c>
      <c r="AB97" s="13" t="s">
        <v>34</v>
      </c>
      <c r="AC97" s="13">
        <v>0.8</v>
      </c>
      <c r="AD97" s="13">
        <v>0.2</v>
      </c>
      <c r="AE97" s="13">
        <v>0.6</v>
      </c>
      <c r="AF97" s="13">
        <v>1.4</v>
      </c>
      <c r="AG97" s="13">
        <v>3.3</v>
      </c>
      <c r="AH97" s="13">
        <v>3.9</v>
      </c>
      <c r="AI97" s="13">
        <v>2.8</v>
      </c>
      <c r="AJ97" s="13">
        <v>2.2000000000000002</v>
      </c>
      <c r="AK97" s="13">
        <v>0.8</v>
      </c>
      <c r="AL97" s="13">
        <v>1.2</v>
      </c>
      <c r="AM97" s="13">
        <v>2.4</v>
      </c>
      <c r="AN97" s="13">
        <v>2.8</v>
      </c>
      <c r="AO97" s="13">
        <v>3.5</v>
      </c>
      <c r="AP97" s="13">
        <v>1</v>
      </c>
      <c r="AQ97" s="13">
        <v>3.1</v>
      </c>
      <c r="AR97" s="13">
        <v>0.9</v>
      </c>
      <c r="AS97" s="13">
        <v>0.8</v>
      </c>
      <c r="AT97" s="13">
        <v>1.6</v>
      </c>
      <c r="AU97" s="13">
        <v>0.3</v>
      </c>
      <c r="AV97" s="13">
        <v>-0.3</v>
      </c>
      <c r="AW97" s="91">
        <v>-0.20608558613151001</v>
      </c>
      <c r="AX97" s="91">
        <v>1.3229294127781599</v>
      </c>
      <c r="AY97" s="91">
        <v>2.1567976495355601</v>
      </c>
      <c r="AZ97" s="91">
        <v>2.2492653689509798</v>
      </c>
      <c r="BA97" s="91">
        <v>1.5189862123929301</v>
      </c>
      <c r="BB97" s="91">
        <v>3.2136355809746702</v>
      </c>
      <c r="BC97" s="91">
        <v>6.2982774659820597</v>
      </c>
      <c r="BD97" s="91">
        <v>4.4157275889127297</v>
      </c>
      <c r="BE97" s="91">
        <v>3.0190004005105302</v>
      </c>
      <c r="BF97" s="91">
        <v>2.0012869118791499</v>
      </c>
      <c r="BG97" s="91">
        <v>2.183742601614</v>
      </c>
      <c r="BH97" s="91">
        <v>2.1098296009677502</v>
      </c>
      <c r="BI97" s="91">
        <v>2.05341148800284</v>
      </c>
    </row>
    <row r="98" spans="1:61" ht="15" customHeight="1" x14ac:dyDescent="0.35">
      <c r="A98" s="51" t="s">
        <v>459</v>
      </c>
      <c r="B98" s="13" t="s">
        <v>34</v>
      </c>
      <c r="C98" s="13" t="s">
        <v>34</v>
      </c>
      <c r="D98" s="13" t="s">
        <v>34</v>
      </c>
      <c r="E98" s="13" t="s">
        <v>34</v>
      </c>
      <c r="F98" s="13" t="s">
        <v>34</v>
      </c>
      <c r="G98" s="13" t="s">
        <v>34</v>
      </c>
      <c r="H98" s="13" t="s">
        <v>34</v>
      </c>
      <c r="I98" s="13" t="s">
        <v>34</v>
      </c>
      <c r="J98" s="13" t="s">
        <v>34</v>
      </c>
      <c r="K98" s="13" t="s">
        <v>34</v>
      </c>
      <c r="L98" s="13" t="s">
        <v>34</v>
      </c>
      <c r="M98" s="13" t="s">
        <v>34</v>
      </c>
      <c r="N98" s="13" t="s">
        <v>34</v>
      </c>
      <c r="O98" s="13" t="s">
        <v>34</v>
      </c>
      <c r="P98" s="13" t="s">
        <v>34</v>
      </c>
      <c r="Q98" s="13" t="s">
        <v>34</v>
      </c>
      <c r="R98" s="13" t="s">
        <v>34</v>
      </c>
      <c r="S98" s="13" t="s">
        <v>34</v>
      </c>
      <c r="T98" s="13" t="s">
        <v>34</v>
      </c>
      <c r="U98" s="13" t="s">
        <v>34</v>
      </c>
      <c r="V98" s="13" t="s">
        <v>34</v>
      </c>
      <c r="W98" s="13" t="s">
        <v>34</v>
      </c>
      <c r="X98" s="13" t="s">
        <v>34</v>
      </c>
      <c r="Y98" s="13" t="s">
        <v>34</v>
      </c>
      <c r="Z98" s="13" t="s">
        <v>34</v>
      </c>
      <c r="AA98" s="13" t="s">
        <v>34</v>
      </c>
      <c r="AB98" s="13" t="s">
        <v>34</v>
      </c>
      <c r="AC98" s="91">
        <v>16.6670470897513</v>
      </c>
      <c r="AD98" s="91">
        <v>16.3145326846339</v>
      </c>
      <c r="AE98" s="91">
        <v>15.9752986422973</v>
      </c>
      <c r="AF98" s="91">
        <v>15.658437629831401</v>
      </c>
      <c r="AG98" s="91">
        <v>15.5211505351963</v>
      </c>
      <c r="AH98" s="91">
        <v>15.5630127222047</v>
      </c>
      <c r="AI98" s="91">
        <v>16.027802446964898</v>
      </c>
      <c r="AJ98" s="91">
        <v>16.613611797287</v>
      </c>
      <c r="AK98" s="91">
        <v>16.366080506984002</v>
      </c>
      <c r="AL98" s="91">
        <v>16.157369000219202</v>
      </c>
      <c r="AM98" s="91">
        <v>15.783637450491</v>
      </c>
      <c r="AN98" s="91">
        <v>15.4384497207694</v>
      </c>
      <c r="AO98" s="91">
        <v>15.4388951145571</v>
      </c>
      <c r="AP98" s="91">
        <v>15.9642355788489</v>
      </c>
      <c r="AQ98" s="91">
        <v>16.265963559444799</v>
      </c>
      <c r="AR98" s="91">
        <v>15.7515164070252</v>
      </c>
      <c r="AS98" s="91">
        <v>15.640148593423101</v>
      </c>
      <c r="AT98" s="91">
        <v>15.631365380180601</v>
      </c>
      <c r="AU98" s="91">
        <v>15.5962574930073</v>
      </c>
      <c r="AV98" s="91">
        <v>15.288732132873299</v>
      </c>
      <c r="AW98" s="91">
        <v>14.9686164277561</v>
      </c>
      <c r="AX98" s="91">
        <v>14.578778089529299</v>
      </c>
      <c r="AY98" s="91">
        <v>14.282299350640001</v>
      </c>
      <c r="AZ98" s="91">
        <v>14.2655322547057</v>
      </c>
      <c r="BA98" s="91">
        <v>14.9621425665452</v>
      </c>
      <c r="BB98" s="91">
        <v>14.8884700056543</v>
      </c>
      <c r="BC98" s="91">
        <v>14.609389344770699</v>
      </c>
      <c r="BD98" s="91">
        <v>14.6988754761193</v>
      </c>
      <c r="BE98" s="91">
        <v>14.835320661565801</v>
      </c>
      <c r="BF98" s="91">
        <v>14.6474403969655</v>
      </c>
      <c r="BG98" s="91">
        <v>14.6794103786262</v>
      </c>
      <c r="BH98" s="91">
        <v>14.7322241690027</v>
      </c>
      <c r="BI98" s="91">
        <v>14.672439192780599</v>
      </c>
    </row>
    <row r="99" spans="1:61" ht="15" customHeight="1" x14ac:dyDescent="0.35">
      <c r="A99" s="51" t="s">
        <v>460</v>
      </c>
      <c r="B99" s="13" t="s">
        <v>34</v>
      </c>
      <c r="C99" s="13" t="s">
        <v>34</v>
      </c>
      <c r="D99" s="13" t="s">
        <v>34</v>
      </c>
      <c r="E99" s="13" t="s">
        <v>34</v>
      </c>
      <c r="F99" s="13" t="s">
        <v>34</v>
      </c>
      <c r="G99" s="13" t="s">
        <v>34</v>
      </c>
      <c r="H99" s="13" t="s">
        <v>34</v>
      </c>
      <c r="I99" s="13" t="s">
        <v>34</v>
      </c>
      <c r="J99" s="13" t="s">
        <v>34</v>
      </c>
      <c r="K99" s="13" t="s">
        <v>34</v>
      </c>
      <c r="L99" s="13" t="s">
        <v>34</v>
      </c>
      <c r="M99" s="13" t="s">
        <v>34</v>
      </c>
      <c r="N99" s="13" t="s">
        <v>34</v>
      </c>
      <c r="O99" s="13" t="s">
        <v>34</v>
      </c>
      <c r="P99" s="13" t="s">
        <v>34</v>
      </c>
      <c r="Q99" s="13" t="s">
        <v>34</v>
      </c>
      <c r="R99" s="13" t="s">
        <v>34</v>
      </c>
      <c r="S99" s="13" t="s">
        <v>34</v>
      </c>
      <c r="T99" s="13" t="s">
        <v>34</v>
      </c>
      <c r="U99" s="13" t="s">
        <v>34</v>
      </c>
      <c r="V99" s="13" t="s">
        <v>34</v>
      </c>
      <c r="W99" s="13" t="s">
        <v>34</v>
      </c>
      <c r="X99" s="13" t="s">
        <v>34</v>
      </c>
      <c r="Y99" s="13" t="s">
        <v>34</v>
      </c>
      <c r="Z99" s="13" t="s">
        <v>34</v>
      </c>
      <c r="AA99" s="13" t="s">
        <v>34</v>
      </c>
      <c r="AB99" s="13" t="s">
        <v>34</v>
      </c>
      <c r="AC99" s="91">
        <v>9.5212878167128494</v>
      </c>
      <c r="AD99" s="91">
        <v>9.6625327846176194</v>
      </c>
      <c r="AE99" s="91">
        <v>9.6817622207183707</v>
      </c>
      <c r="AF99" s="91">
        <v>9.6533273677208005</v>
      </c>
      <c r="AG99" s="91">
        <v>9.5957158850777002</v>
      </c>
      <c r="AH99" s="91">
        <v>9.9019463218959007</v>
      </c>
      <c r="AI99" s="91">
        <v>10.5342296846051</v>
      </c>
      <c r="AJ99" s="91">
        <v>11.126257327535001</v>
      </c>
      <c r="AK99" s="91">
        <v>11.269885980677101</v>
      </c>
      <c r="AL99" s="91">
        <v>11.549820148402</v>
      </c>
      <c r="AM99" s="91">
        <v>11.646217938825201</v>
      </c>
      <c r="AN99" s="91">
        <v>11.6283351850046</v>
      </c>
      <c r="AO99" s="91">
        <v>11.847836941232</v>
      </c>
      <c r="AP99" s="91">
        <v>12.3656030485899</v>
      </c>
      <c r="AQ99" s="91">
        <v>12.682003175117201</v>
      </c>
      <c r="AR99" s="91">
        <v>12.8905747285265</v>
      </c>
      <c r="AS99" s="91">
        <v>13.191800403315399</v>
      </c>
      <c r="AT99" s="91">
        <v>13.264021973642301</v>
      </c>
      <c r="AU99" s="91">
        <v>13.0487216594309</v>
      </c>
      <c r="AV99" s="91">
        <v>12.771717493431</v>
      </c>
      <c r="AW99" s="91">
        <v>12.579741714641401</v>
      </c>
      <c r="AX99" s="91">
        <v>12.564609303739701</v>
      </c>
      <c r="AY99" s="91">
        <v>12.5906735751295</v>
      </c>
      <c r="AZ99" s="91">
        <v>12.8001730727627</v>
      </c>
      <c r="BA99" s="91">
        <v>13.396949432714701</v>
      </c>
      <c r="BB99" s="91">
        <v>13.388117227838</v>
      </c>
      <c r="BC99" s="91">
        <v>13.1192275398825</v>
      </c>
      <c r="BD99" s="91">
        <v>13.201252439905</v>
      </c>
      <c r="BE99" s="91">
        <v>13.489147972484499</v>
      </c>
      <c r="BF99" s="91">
        <v>13.588983941130399</v>
      </c>
      <c r="BG99" s="91">
        <v>13.7959043476753</v>
      </c>
      <c r="BH99" s="91">
        <v>14.0193408128588</v>
      </c>
      <c r="BI99" s="91">
        <v>14.2900184526383</v>
      </c>
    </row>
    <row r="100" spans="1:61" ht="15" customHeight="1" x14ac:dyDescent="0.35">
      <c r="A100" s="56"/>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row>
    <row r="101" spans="1:61" ht="14.5" x14ac:dyDescent="0.35">
      <c r="A101" s="8" t="s">
        <v>461</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row>
    <row r="102" spans="1:61" ht="14.5" x14ac:dyDescent="0.35">
      <c r="A102" s="10" t="s">
        <v>462</v>
      </c>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row>
    <row r="103" spans="1:61" ht="14.5" x14ac:dyDescent="0.35">
      <c r="A103" s="10" t="s">
        <v>463</v>
      </c>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row>
    <row r="104" spans="1:61" ht="14.5" x14ac:dyDescent="0.35">
      <c r="A104" s="120" t="s">
        <v>464</v>
      </c>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row>
    <row r="105" spans="1:61" ht="15" customHeight="1" x14ac:dyDescent="0.35">
      <c r="A105" s="10" t="s">
        <v>465</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row>
    <row r="106" spans="1:61" ht="14.5" x14ac:dyDescent="0.35">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row>
    <row r="107" spans="1:61" ht="14.5" x14ac:dyDescent="0.3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row>
  </sheetData>
  <hyperlinks>
    <hyperlink ref="A1" location="inhoudsopgave!A1" display="naar inhoudsopgave" xr:uid="{00000000-0004-0000-1500-000000000000}"/>
  </hyperlink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I56"/>
  <sheetViews>
    <sheetView workbookViewId="0"/>
  </sheetViews>
  <sheetFormatPr defaultColWidth="11.453125" defaultRowHeight="12.5" x14ac:dyDescent="0.25"/>
  <cols>
    <col min="1" max="1" width="60.7265625" customWidth="1"/>
    <col min="2" max="26" width="7.7265625" customWidth="1"/>
    <col min="27" max="27" width="11.7265625" customWidth="1"/>
    <col min="29" max="61" width="7.7265625" customWidth="1"/>
  </cols>
  <sheetData>
    <row r="1" spans="1:61" ht="15" customHeight="1" x14ac:dyDescent="0.35">
      <c r="A1" s="4" t="s">
        <v>100</v>
      </c>
    </row>
    <row r="2" spans="1:61" ht="33" customHeight="1" x14ac:dyDescent="0.35">
      <c r="A2" s="27" t="s">
        <v>466</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19">
        <v>1970</v>
      </c>
      <c r="C3" s="19">
        <v>1971</v>
      </c>
      <c r="D3" s="19">
        <v>1972</v>
      </c>
      <c r="E3" s="19">
        <v>1973</v>
      </c>
      <c r="F3" s="19">
        <v>1974</v>
      </c>
      <c r="G3" s="19">
        <v>1975</v>
      </c>
      <c r="H3" s="19">
        <v>1976</v>
      </c>
      <c r="I3" s="19">
        <v>1977</v>
      </c>
      <c r="J3" s="19">
        <v>1978</v>
      </c>
      <c r="K3" s="19">
        <v>1979</v>
      </c>
      <c r="L3" s="19">
        <v>1980</v>
      </c>
      <c r="M3" s="19">
        <v>1981</v>
      </c>
      <c r="N3" s="19">
        <v>1982</v>
      </c>
      <c r="O3" s="19">
        <v>1983</v>
      </c>
      <c r="P3" s="19">
        <v>1984</v>
      </c>
      <c r="Q3" s="19">
        <v>1985</v>
      </c>
      <c r="R3" s="19">
        <v>1986</v>
      </c>
      <c r="S3" s="19">
        <v>1987</v>
      </c>
      <c r="T3" s="19">
        <v>1988</v>
      </c>
      <c r="U3" s="19">
        <v>1989</v>
      </c>
      <c r="V3" s="19">
        <v>1990</v>
      </c>
      <c r="W3" s="19">
        <v>1991</v>
      </c>
      <c r="X3" s="19">
        <v>1992</v>
      </c>
      <c r="Y3" s="19">
        <v>1993</v>
      </c>
      <c r="Z3" s="19">
        <v>1994</v>
      </c>
      <c r="AA3" s="57">
        <v>1995</v>
      </c>
      <c r="AB3" s="57">
        <v>1995</v>
      </c>
      <c r="AC3" s="57">
        <v>1996</v>
      </c>
      <c r="AD3" s="57">
        <v>1997</v>
      </c>
      <c r="AE3" s="57">
        <v>1998</v>
      </c>
      <c r="AF3" s="57">
        <v>1999</v>
      </c>
      <c r="AG3" s="57">
        <v>2000</v>
      </c>
      <c r="AH3" s="57">
        <v>2001</v>
      </c>
      <c r="AI3" s="57">
        <v>2002</v>
      </c>
      <c r="AJ3" s="57">
        <v>2003</v>
      </c>
      <c r="AK3" s="57">
        <v>2004</v>
      </c>
      <c r="AL3" s="57">
        <v>2005</v>
      </c>
      <c r="AM3" s="57">
        <v>2006</v>
      </c>
      <c r="AN3" s="57">
        <v>2007</v>
      </c>
      <c r="AO3" s="57">
        <v>2008</v>
      </c>
      <c r="AP3" s="57">
        <v>2009</v>
      </c>
      <c r="AQ3" s="57">
        <v>2010</v>
      </c>
      <c r="AR3" s="57">
        <v>2011</v>
      </c>
      <c r="AS3" s="57">
        <v>2012</v>
      </c>
      <c r="AT3" s="57">
        <v>2013</v>
      </c>
      <c r="AU3" s="57">
        <v>2014</v>
      </c>
      <c r="AV3" s="57">
        <v>2015</v>
      </c>
      <c r="AW3" s="57">
        <v>2016</v>
      </c>
      <c r="AX3" s="57">
        <v>2017</v>
      </c>
      <c r="AY3" s="57">
        <v>2018</v>
      </c>
      <c r="AZ3" s="57">
        <v>2019</v>
      </c>
      <c r="BA3" s="57">
        <v>2020</v>
      </c>
      <c r="BB3" s="57">
        <v>2021</v>
      </c>
      <c r="BC3" s="57">
        <v>2022</v>
      </c>
      <c r="BD3" s="57">
        <v>2023</v>
      </c>
      <c r="BE3" s="57">
        <v>2024</v>
      </c>
      <c r="BF3" s="57">
        <v>2025</v>
      </c>
      <c r="BG3" s="57">
        <v>2026</v>
      </c>
      <c r="BH3" s="57">
        <v>2027</v>
      </c>
      <c r="BI3" s="57">
        <v>2028</v>
      </c>
    </row>
    <row r="4" spans="1:61" ht="15" customHeight="1" x14ac:dyDescent="0.35">
      <c r="A4" s="19" t="s">
        <v>426</v>
      </c>
      <c r="B4" s="3"/>
      <c r="C4" s="19"/>
      <c r="D4" s="19"/>
      <c r="E4" s="19"/>
      <c r="F4" s="19"/>
      <c r="G4" s="19"/>
      <c r="H4" s="19"/>
      <c r="I4" s="19"/>
      <c r="J4" s="19"/>
      <c r="K4" s="19"/>
      <c r="L4" s="19"/>
      <c r="M4" s="19"/>
      <c r="N4" s="19"/>
      <c r="O4" s="19"/>
      <c r="P4" s="19"/>
      <c r="Q4" s="19"/>
      <c r="R4" s="19"/>
      <c r="S4" s="19"/>
      <c r="T4" s="19"/>
      <c r="U4" s="19"/>
      <c r="V4" s="19"/>
      <c r="W4" s="19"/>
      <c r="X4" s="3"/>
      <c r="Y4" s="3"/>
      <c r="Z4" s="3"/>
      <c r="AA4" s="3" t="s">
        <v>296</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23" t="s">
        <v>467</v>
      </c>
      <c r="B5" s="3"/>
      <c r="C5" s="3"/>
      <c r="D5" s="3"/>
      <c r="E5" s="3"/>
      <c r="F5" s="3"/>
      <c r="G5" s="3"/>
      <c r="H5" s="3"/>
      <c r="I5" s="3"/>
      <c r="J5" s="3"/>
      <c r="K5" s="3"/>
      <c r="L5" s="3"/>
      <c r="M5" s="3"/>
      <c r="N5" s="3"/>
      <c r="O5" s="3"/>
      <c r="P5" s="3"/>
      <c r="Q5" s="3"/>
      <c r="R5" s="3"/>
      <c r="S5" s="3"/>
      <c r="T5" s="3"/>
      <c r="U5" s="3"/>
      <c r="V5" s="3"/>
      <c r="W5" s="3"/>
      <c r="X5" s="3"/>
      <c r="Y5" s="3"/>
      <c r="Z5" s="3"/>
      <c r="AA5" s="3"/>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row>
    <row r="6" spans="1:61" ht="15" customHeight="1" x14ac:dyDescent="0.35">
      <c r="A6" s="11" t="s">
        <v>468</v>
      </c>
      <c r="B6" s="13" t="s">
        <v>34</v>
      </c>
      <c r="C6" s="13" t="s">
        <v>34</v>
      </c>
      <c r="D6" s="13" t="s">
        <v>34</v>
      </c>
      <c r="E6" s="13" t="s">
        <v>34</v>
      </c>
      <c r="F6" s="13" t="s">
        <v>34</v>
      </c>
      <c r="G6" s="13" t="s">
        <v>34</v>
      </c>
      <c r="H6" s="13" t="s">
        <v>34</v>
      </c>
      <c r="I6" s="13" t="s">
        <v>34</v>
      </c>
      <c r="J6" s="13" t="s">
        <v>34</v>
      </c>
      <c r="K6" s="13" t="s">
        <v>34</v>
      </c>
      <c r="L6" s="13" t="s">
        <v>34</v>
      </c>
      <c r="M6" s="13" t="s">
        <v>34</v>
      </c>
      <c r="N6" s="13" t="s">
        <v>34</v>
      </c>
      <c r="O6" s="13" t="s">
        <v>34</v>
      </c>
      <c r="P6" s="13" t="s">
        <v>34</v>
      </c>
      <c r="Q6" s="13" t="s">
        <v>34</v>
      </c>
      <c r="R6" s="13" t="s">
        <v>34</v>
      </c>
      <c r="S6" s="13" t="s">
        <v>34</v>
      </c>
      <c r="T6" s="13" t="s">
        <v>34</v>
      </c>
      <c r="U6" s="13" t="s">
        <v>34</v>
      </c>
      <c r="V6" s="13" t="s">
        <v>34</v>
      </c>
      <c r="W6" s="13" t="s">
        <v>34</v>
      </c>
      <c r="X6" s="13" t="s">
        <v>34</v>
      </c>
      <c r="Y6" s="13" t="s">
        <v>34</v>
      </c>
      <c r="Z6" s="13" t="s">
        <v>34</v>
      </c>
      <c r="AA6" s="13">
        <v>26.5</v>
      </c>
      <c r="AB6" s="91">
        <v>26.6335205672261</v>
      </c>
      <c r="AC6" s="91">
        <v>25.777316451190899</v>
      </c>
      <c r="AD6" s="91">
        <v>25.217434446375101</v>
      </c>
      <c r="AE6" s="91">
        <v>24.935646189353601</v>
      </c>
      <c r="AF6" s="91">
        <v>25.029139632463899</v>
      </c>
      <c r="AG6" s="91">
        <v>24.946078149406599</v>
      </c>
      <c r="AH6" s="91">
        <v>25.476175484274101</v>
      </c>
      <c r="AI6" s="91">
        <v>26.827004978684499</v>
      </c>
      <c r="AJ6" s="91">
        <v>27.749834653019601</v>
      </c>
      <c r="AK6" s="91">
        <v>27.074220835302</v>
      </c>
      <c r="AL6" s="91">
        <v>26.5660667840801</v>
      </c>
      <c r="AM6" s="91">
        <v>27.628606716304201</v>
      </c>
      <c r="AN6" s="91">
        <v>27.5430038106939</v>
      </c>
      <c r="AO6" s="91">
        <v>27.8426560190637</v>
      </c>
      <c r="AP6" s="91">
        <v>30.677572956586101</v>
      </c>
      <c r="AQ6" s="91">
        <v>30.7443917657451</v>
      </c>
      <c r="AR6" s="91">
        <v>30.208548319976</v>
      </c>
      <c r="AS6" s="91">
        <v>30.0282637735667</v>
      </c>
      <c r="AT6" s="91">
        <v>29.657531807904299</v>
      </c>
      <c r="AU6" s="91">
        <v>29.402734105665601</v>
      </c>
      <c r="AV6" s="91">
        <v>28.7677822866657</v>
      </c>
      <c r="AW6" s="91">
        <v>28.4340647450802</v>
      </c>
      <c r="AX6" s="91">
        <v>27.971295828213599</v>
      </c>
      <c r="AY6" s="91">
        <v>27.9765682659236</v>
      </c>
      <c r="AZ6" s="91">
        <v>28.117654569194201</v>
      </c>
      <c r="BA6" s="91">
        <v>29.668938982547999</v>
      </c>
      <c r="BB6" s="91">
        <v>29.150676511235101</v>
      </c>
      <c r="BC6" s="91">
        <v>28.135128878382101</v>
      </c>
      <c r="BD6" s="91">
        <v>28.005899160259698</v>
      </c>
      <c r="BE6" s="91">
        <v>28.750783597212799</v>
      </c>
      <c r="BF6" s="91">
        <v>28.796355916590802</v>
      </c>
      <c r="BG6" s="91">
        <v>29.0476453705562</v>
      </c>
      <c r="BH6" s="91">
        <v>29.464562916777901</v>
      </c>
      <c r="BI6" s="91">
        <v>29.818352582663401</v>
      </c>
    </row>
    <row r="7" spans="1:61" ht="15" customHeight="1" x14ac:dyDescent="0.35">
      <c r="A7" s="11" t="s">
        <v>469</v>
      </c>
      <c r="B7" s="55">
        <v>11.894331388140399</v>
      </c>
      <c r="C7" s="55">
        <v>12.147398129155199</v>
      </c>
      <c r="D7" s="55">
        <v>12.415799340616701</v>
      </c>
      <c r="E7" s="55">
        <v>12.359283873592799</v>
      </c>
      <c r="F7" s="55">
        <v>12.7833245403598</v>
      </c>
      <c r="G7" s="55">
        <v>13.483621310295201</v>
      </c>
      <c r="H7" s="55">
        <v>13.318275510768199</v>
      </c>
      <c r="I7" s="55">
        <v>13.5541838635451</v>
      </c>
      <c r="J7" s="55">
        <v>13.6350108225108</v>
      </c>
      <c r="K7" s="55">
        <v>13.6773875943551</v>
      </c>
      <c r="L7" s="55">
        <v>13.358425624575601</v>
      </c>
      <c r="M7" s="55">
        <v>13.0337103582939</v>
      </c>
      <c r="N7" s="55">
        <v>13.086138783923101</v>
      </c>
      <c r="O7" s="55">
        <v>12.7777374194419</v>
      </c>
      <c r="P7" s="55">
        <v>11.984211355224801</v>
      </c>
      <c r="Q7" s="55">
        <v>11.7372881355932</v>
      </c>
      <c r="R7" s="55">
        <v>11.5268026609173</v>
      </c>
      <c r="S7" s="55">
        <v>11.675161523527199</v>
      </c>
      <c r="T7" s="55">
        <v>11.1195109552795</v>
      </c>
      <c r="U7" s="55">
        <v>10.5207863093528</v>
      </c>
      <c r="V7" s="55">
        <v>10.297623893650901</v>
      </c>
      <c r="W7" s="55">
        <v>10.1629056144518</v>
      </c>
      <c r="X7" s="55">
        <v>10.310847929726799</v>
      </c>
      <c r="Y7" s="55">
        <v>10.398487789925399</v>
      </c>
      <c r="Z7" s="55">
        <v>10.1424691413976</v>
      </c>
      <c r="AA7" s="13">
        <v>10</v>
      </c>
      <c r="AB7" s="91">
        <v>9.4751294013169503</v>
      </c>
      <c r="AC7" s="91">
        <v>9.1403827238651392</v>
      </c>
      <c r="AD7" s="91">
        <v>8.89346933581038</v>
      </c>
      <c r="AE7" s="91">
        <v>8.7487842423572708</v>
      </c>
      <c r="AF7" s="91">
        <v>8.6599664677628994</v>
      </c>
      <c r="AG7" s="91">
        <v>8.5003155892504907</v>
      </c>
      <c r="AH7" s="91">
        <v>8.5357101087464695</v>
      </c>
      <c r="AI7" s="91">
        <v>8.7834327464146398</v>
      </c>
      <c r="AJ7" s="91">
        <v>9.0475986670098205</v>
      </c>
      <c r="AK7" s="91">
        <v>8.9303392885923003</v>
      </c>
      <c r="AL7" s="91">
        <v>8.7000318259110099</v>
      </c>
      <c r="AM7" s="91">
        <v>8.3873593310316892</v>
      </c>
      <c r="AN7" s="91">
        <v>8.2066322261391598</v>
      </c>
      <c r="AO7" s="91">
        <v>8.3161618792860192</v>
      </c>
      <c r="AP7" s="91">
        <v>9.0669492560980292</v>
      </c>
      <c r="AQ7" s="91">
        <v>9.09718838180844</v>
      </c>
      <c r="AR7" s="91">
        <v>8.9272240857278593</v>
      </c>
      <c r="AS7" s="91">
        <v>8.9436669542238594</v>
      </c>
      <c r="AT7" s="91">
        <v>8.82169141294189</v>
      </c>
      <c r="AU7" s="91">
        <v>8.6902139923742894</v>
      </c>
      <c r="AV7" s="91">
        <v>8.4999011878150306</v>
      </c>
      <c r="AW7" s="91">
        <v>8.4953914524753902</v>
      </c>
      <c r="AX7" s="91">
        <v>8.3759852578140297</v>
      </c>
      <c r="AY7" s="91">
        <v>8.2618960692742398</v>
      </c>
      <c r="AZ7" s="91">
        <v>8.2431075976331005</v>
      </c>
      <c r="BA7" s="91">
        <v>8.8738652524883008</v>
      </c>
      <c r="BB7" s="91">
        <v>8.4107618166486997</v>
      </c>
      <c r="BC7" s="91">
        <v>8.2716687866641703</v>
      </c>
      <c r="BD7" s="91">
        <v>8.1798770192145298</v>
      </c>
      <c r="BE7" s="91">
        <v>8.4138435540170509</v>
      </c>
      <c r="BF7" s="91">
        <v>8.3873798909062796</v>
      </c>
      <c r="BG7" s="91">
        <v>8.4086004299695301</v>
      </c>
      <c r="BH7" s="91">
        <v>8.5380072815572294</v>
      </c>
      <c r="BI7" s="91">
        <v>8.5458035581547893</v>
      </c>
    </row>
    <row r="8" spans="1:61" ht="15" customHeight="1" x14ac:dyDescent="0.35">
      <c r="A8" s="11" t="s">
        <v>48</v>
      </c>
      <c r="B8" s="13" t="s">
        <v>34</v>
      </c>
      <c r="C8" s="13" t="s">
        <v>34</v>
      </c>
      <c r="D8" s="13" t="s">
        <v>34</v>
      </c>
      <c r="E8" s="13" t="s">
        <v>34</v>
      </c>
      <c r="F8" s="13" t="s">
        <v>34</v>
      </c>
      <c r="G8" s="13" t="s">
        <v>34</v>
      </c>
      <c r="H8" s="13" t="s">
        <v>34</v>
      </c>
      <c r="I8" s="13" t="s">
        <v>34</v>
      </c>
      <c r="J8" s="13" t="s">
        <v>34</v>
      </c>
      <c r="K8" s="13" t="s">
        <v>34</v>
      </c>
      <c r="L8" s="13" t="s">
        <v>34</v>
      </c>
      <c r="M8" s="13" t="s">
        <v>34</v>
      </c>
      <c r="N8" s="13" t="s">
        <v>34</v>
      </c>
      <c r="O8" s="13" t="s">
        <v>34</v>
      </c>
      <c r="P8" s="13" t="s">
        <v>34</v>
      </c>
      <c r="Q8" s="13" t="s">
        <v>34</v>
      </c>
      <c r="R8" s="13" t="s">
        <v>34</v>
      </c>
      <c r="S8" s="13" t="s">
        <v>34</v>
      </c>
      <c r="T8" s="13" t="s">
        <v>34</v>
      </c>
      <c r="U8" s="13" t="s">
        <v>34</v>
      </c>
      <c r="V8" s="13" t="s">
        <v>34</v>
      </c>
      <c r="W8" s="13" t="s">
        <v>34</v>
      </c>
      <c r="X8" s="13" t="s">
        <v>34</v>
      </c>
      <c r="Y8" s="13" t="s">
        <v>34</v>
      </c>
      <c r="Z8" s="13" t="s">
        <v>34</v>
      </c>
      <c r="AA8" s="13">
        <v>6</v>
      </c>
      <c r="AB8" s="91">
        <v>6.4464120533614198</v>
      </c>
      <c r="AC8" s="91">
        <v>6.2279243857390796</v>
      </c>
      <c r="AD8" s="91">
        <v>6.0369030692307204</v>
      </c>
      <c r="AE8" s="91">
        <v>5.9747060580746201</v>
      </c>
      <c r="AF8" s="91">
        <v>5.9104608594346901</v>
      </c>
      <c r="AG8" s="91">
        <v>5.9074239669950401</v>
      </c>
      <c r="AH8" s="91">
        <v>6.0564598697192302</v>
      </c>
      <c r="AI8" s="91">
        <v>6.2819100825783201</v>
      </c>
      <c r="AJ8" s="91">
        <v>6.5751346115504896</v>
      </c>
      <c r="AK8" s="91">
        <v>6.3993718099254</v>
      </c>
      <c r="AL8" s="91">
        <v>6.4095194471068098</v>
      </c>
      <c r="AM8" s="91">
        <v>6.2711882863117703</v>
      </c>
      <c r="AN8" s="91">
        <v>6.46058505066439</v>
      </c>
      <c r="AO8" s="91">
        <v>6.3428852020931696</v>
      </c>
      <c r="AP8" s="91">
        <v>6.9585721976824999</v>
      </c>
      <c r="AQ8" s="91">
        <v>7.0064059980851496</v>
      </c>
      <c r="AR8" s="91">
        <v>6.7273618472343202</v>
      </c>
      <c r="AS8" s="91">
        <v>6.59514852034886</v>
      </c>
      <c r="AT8" s="91">
        <v>6.5352646912132801</v>
      </c>
      <c r="AU8" s="91">
        <v>6.6835429044236099</v>
      </c>
      <c r="AV8" s="91">
        <v>6.4303603025829403</v>
      </c>
      <c r="AW8" s="91">
        <v>6.1626035158756798</v>
      </c>
      <c r="AX8" s="91">
        <v>5.9843173834122396</v>
      </c>
      <c r="AY8" s="91">
        <v>6.0650889467436997</v>
      </c>
      <c r="AZ8" s="91">
        <v>6.0806466065736497</v>
      </c>
      <c r="BA8" s="91">
        <v>6.4298897023779604</v>
      </c>
      <c r="BB8" s="91">
        <v>6.5708538196937996</v>
      </c>
      <c r="BC8" s="91">
        <v>6.4052020576754103</v>
      </c>
      <c r="BD8" s="91">
        <v>6.3004835658386398</v>
      </c>
      <c r="BE8" s="91">
        <v>6.3386976319993096</v>
      </c>
      <c r="BF8" s="91">
        <v>6.15662962890522</v>
      </c>
      <c r="BG8" s="91">
        <v>6.0175623932078297</v>
      </c>
      <c r="BH8" s="91">
        <v>5.9699148127422301</v>
      </c>
      <c r="BI8" s="91">
        <v>5.8283372364362398</v>
      </c>
    </row>
    <row r="9" spans="1:61" ht="15" customHeight="1" x14ac:dyDescent="0.35">
      <c r="A9" s="11" t="s">
        <v>49</v>
      </c>
      <c r="B9" s="55">
        <v>6.1232249425534402</v>
      </c>
      <c r="C9" s="55">
        <v>6.2511820073029902</v>
      </c>
      <c r="D9" s="55">
        <v>5.5556273837998598</v>
      </c>
      <c r="E9" s="55">
        <v>5.0861250508612503</v>
      </c>
      <c r="F9" s="55">
        <v>4.9253924486606504</v>
      </c>
      <c r="G9" s="55">
        <v>5.4265658747300201</v>
      </c>
      <c r="H9" s="55">
        <v>5.4050212046784596</v>
      </c>
      <c r="I9" s="55">
        <v>4.9607363307644503</v>
      </c>
      <c r="J9" s="55">
        <v>5.0175865800865802</v>
      </c>
      <c r="K9" s="55">
        <v>4.9203504077150297</v>
      </c>
      <c r="L9" s="55">
        <v>4.9328010489592398</v>
      </c>
      <c r="M9" s="55">
        <v>4.7434140821319</v>
      </c>
      <c r="N9" s="55">
        <v>4.6300669872895899</v>
      </c>
      <c r="O9" s="55">
        <v>4.4500254257516199</v>
      </c>
      <c r="P9" s="55">
        <v>4.5161036302071</v>
      </c>
      <c r="Q9" s="55">
        <v>4.2953723100361803</v>
      </c>
      <c r="R9" s="55">
        <v>3.9430040356017502</v>
      </c>
      <c r="S9" s="55">
        <v>4.0225155385405804</v>
      </c>
      <c r="T9" s="55">
        <v>4.0688555501970303</v>
      </c>
      <c r="U9" s="55">
        <v>3.8868141338695801</v>
      </c>
      <c r="V9" s="55">
        <v>4.0051484242642799</v>
      </c>
      <c r="W9" s="55">
        <v>3.9439727855247102</v>
      </c>
      <c r="X9" s="55">
        <v>4.0521435913267103</v>
      </c>
      <c r="Y9" s="55">
        <v>3.9048397534143899</v>
      </c>
      <c r="Z9" s="55">
        <v>3.82636957809581</v>
      </c>
      <c r="AA9" s="13">
        <v>3.7</v>
      </c>
      <c r="AB9" s="91">
        <v>3.6744384958414602</v>
      </c>
      <c r="AC9" s="91">
        <v>3.82271106934903</v>
      </c>
      <c r="AD9" s="91">
        <v>3.6006343712204201</v>
      </c>
      <c r="AE9" s="91">
        <v>3.5103176297103098</v>
      </c>
      <c r="AF9" s="91">
        <v>3.7627046518449498</v>
      </c>
      <c r="AG9" s="91">
        <v>3.74684692435389</v>
      </c>
      <c r="AH9" s="91">
        <v>3.8932814567102998</v>
      </c>
      <c r="AI9" s="91">
        <v>4.1796981387965104</v>
      </c>
      <c r="AJ9" s="91">
        <v>4.2446512968035597</v>
      </c>
      <c r="AK9" s="91">
        <v>3.9260467760173201</v>
      </c>
      <c r="AL9" s="91">
        <v>3.7419922432964299</v>
      </c>
      <c r="AM9" s="91">
        <v>3.9158573790682798</v>
      </c>
      <c r="AN9" s="91">
        <v>3.8327120129670198</v>
      </c>
      <c r="AO9" s="91">
        <v>3.95335228348682</v>
      </c>
      <c r="AP9" s="91">
        <v>4.3172594665627697</v>
      </c>
      <c r="AQ9" s="91">
        <v>4.1746814833238002</v>
      </c>
      <c r="AR9" s="91">
        <v>4.0892800860837202</v>
      </c>
      <c r="AS9" s="91">
        <v>3.7838180116070901</v>
      </c>
      <c r="AT9" s="91">
        <v>3.6812058268813699</v>
      </c>
      <c r="AU9" s="91">
        <v>3.5037823406166999</v>
      </c>
      <c r="AV9" s="91">
        <v>3.56227752775419</v>
      </c>
      <c r="AW9" s="91">
        <v>3.48647594937266</v>
      </c>
      <c r="AX9" s="91">
        <v>3.4426794504241598</v>
      </c>
      <c r="AY9" s="91">
        <v>3.4185328221002602</v>
      </c>
      <c r="AZ9" s="91">
        <v>3.3918983482040201</v>
      </c>
      <c r="BA9" s="91">
        <v>3.6753166382346301</v>
      </c>
      <c r="BB9" s="91">
        <v>3.4328561854892601</v>
      </c>
      <c r="BC9" s="91">
        <v>3.1567505446459401</v>
      </c>
      <c r="BD9" s="91">
        <v>3.0685671103443801</v>
      </c>
      <c r="BE9" s="91">
        <v>3.1160180892824201</v>
      </c>
      <c r="BF9" s="91">
        <v>3.2234617185083501</v>
      </c>
      <c r="BG9" s="91">
        <v>3.4335776590345599</v>
      </c>
      <c r="BH9" s="91">
        <v>3.4414231377683202</v>
      </c>
      <c r="BI9" s="91">
        <v>3.70988154834955</v>
      </c>
    </row>
    <row r="10" spans="1:61" ht="15" customHeight="1" x14ac:dyDescent="0.35">
      <c r="A10" s="11" t="s">
        <v>50</v>
      </c>
      <c r="B10" s="13" t="s">
        <v>34</v>
      </c>
      <c r="C10" s="13" t="s">
        <v>34</v>
      </c>
      <c r="D10" s="13" t="s">
        <v>34</v>
      </c>
      <c r="E10" s="13" t="s">
        <v>34</v>
      </c>
      <c r="F10" s="13" t="s">
        <v>34</v>
      </c>
      <c r="G10" s="13" t="s">
        <v>34</v>
      </c>
      <c r="H10" s="13" t="s">
        <v>34</v>
      </c>
      <c r="I10" s="13" t="s">
        <v>34</v>
      </c>
      <c r="J10" s="13" t="s">
        <v>34</v>
      </c>
      <c r="K10" s="13" t="s">
        <v>34</v>
      </c>
      <c r="L10" s="13" t="s">
        <v>34</v>
      </c>
      <c r="M10" s="13" t="s">
        <v>34</v>
      </c>
      <c r="N10" s="13" t="s">
        <v>34</v>
      </c>
      <c r="O10" s="13" t="s">
        <v>34</v>
      </c>
      <c r="P10" s="13" t="s">
        <v>34</v>
      </c>
      <c r="Q10" s="13" t="s">
        <v>34</v>
      </c>
      <c r="R10" s="13" t="s">
        <v>34</v>
      </c>
      <c r="S10" s="13" t="s">
        <v>34</v>
      </c>
      <c r="T10" s="13" t="s">
        <v>34</v>
      </c>
      <c r="U10" s="13" t="s">
        <v>34</v>
      </c>
      <c r="V10" s="13" t="s">
        <v>34</v>
      </c>
      <c r="W10" s="13" t="s">
        <v>34</v>
      </c>
      <c r="X10" s="13" t="s">
        <v>34</v>
      </c>
      <c r="Y10" s="13" t="s">
        <v>34</v>
      </c>
      <c r="Z10" s="13" t="s">
        <v>34</v>
      </c>
      <c r="AA10" s="13">
        <v>6.9</v>
      </c>
      <c r="AB10" s="91">
        <v>7.03754061670623</v>
      </c>
      <c r="AC10" s="91">
        <v>6.5862982722376398</v>
      </c>
      <c r="AD10" s="91">
        <v>6.6864276701135399</v>
      </c>
      <c r="AE10" s="91">
        <v>6.7018382592114296</v>
      </c>
      <c r="AF10" s="91">
        <v>6.6960076534214004</v>
      </c>
      <c r="AG10" s="91">
        <v>6.7914916688071401</v>
      </c>
      <c r="AH10" s="91">
        <v>6.9907240490981399</v>
      </c>
      <c r="AI10" s="91">
        <v>7.5819640108949997</v>
      </c>
      <c r="AJ10" s="91">
        <v>7.88245007765574</v>
      </c>
      <c r="AK10" s="91">
        <v>7.8184629607669702</v>
      </c>
      <c r="AL10" s="91">
        <v>7.7145232677658004</v>
      </c>
      <c r="AM10" s="91">
        <v>9.0542017198924807</v>
      </c>
      <c r="AN10" s="91">
        <v>9.0430745209233194</v>
      </c>
      <c r="AO10" s="91">
        <v>9.23025665419771</v>
      </c>
      <c r="AP10" s="91">
        <v>10.3347920362427</v>
      </c>
      <c r="AQ10" s="91">
        <v>10.466115902527701</v>
      </c>
      <c r="AR10" s="91">
        <v>10.4646823009301</v>
      </c>
      <c r="AS10" s="91">
        <v>10.705630287386899</v>
      </c>
      <c r="AT10" s="91">
        <v>10.6193698768678</v>
      </c>
      <c r="AU10" s="91">
        <v>10.525194868251001</v>
      </c>
      <c r="AV10" s="91">
        <v>10.275243268513499</v>
      </c>
      <c r="AW10" s="91">
        <v>10.2895938273564</v>
      </c>
      <c r="AX10" s="91">
        <v>10.168313736563199</v>
      </c>
      <c r="AY10" s="91">
        <v>10.2310504278054</v>
      </c>
      <c r="AZ10" s="91">
        <v>10.402002016783401</v>
      </c>
      <c r="BA10" s="91">
        <v>10.6898673894471</v>
      </c>
      <c r="BB10" s="91">
        <v>10.7362046894033</v>
      </c>
      <c r="BC10" s="91">
        <v>10.301507489396601</v>
      </c>
      <c r="BD10" s="91">
        <v>10.4569714648622</v>
      </c>
      <c r="BE10" s="91">
        <v>10.882224321914</v>
      </c>
      <c r="BF10" s="91">
        <v>11.028884678271</v>
      </c>
      <c r="BG10" s="91">
        <v>11.187904888344301</v>
      </c>
      <c r="BH10" s="91">
        <v>11.515217684710199</v>
      </c>
      <c r="BI10" s="91">
        <v>11.7343302397228</v>
      </c>
    </row>
    <row r="11" spans="1:61" ht="15" customHeight="1" x14ac:dyDescent="0.35">
      <c r="A11" s="11" t="s">
        <v>470</v>
      </c>
      <c r="B11" s="13" t="s">
        <v>34</v>
      </c>
      <c r="C11" s="13" t="s">
        <v>34</v>
      </c>
      <c r="D11" s="13" t="s">
        <v>34</v>
      </c>
      <c r="E11" s="13" t="s">
        <v>34</v>
      </c>
      <c r="F11" s="13" t="s">
        <v>34</v>
      </c>
      <c r="G11" s="13" t="s">
        <v>34</v>
      </c>
      <c r="H11" s="13" t="s">
        <v>34</v>
      </c>
      <c r="I11" s="13" t="s">
        <v>34</v>
      </c>
      <c r="J11" s="13" t="s">
        <v>34</v>
      </c>
      <c r="K11" s="13" t="s">
        <v>34</v>
      </c>
      <c r="L11" s="13" t="s">
        <v>34</v>
      </c>
      <c r="M11" s="13" t="s">
        <v>34</v>
      </c>
      <c r="N11" s="13" t="s">
        <v>34</v>
      </c>
      <c r="O11" s="13" t="s">
        <v>34</v>
      </c>
      <c r="P11" s="13" t="s">
        <v>34</v>
      </c>
      <c r="Q11" s="13" t="s">
        <v>34</v>
      </c>
      <c r="R11" s="13" t="s">
        <v>34</v>
      </c>
      <c r="S11" s="13" t="s">
        <v>34</v>
      </c>
      <c r="T11" s="13" t="s">
        <v>34</v>
      </c>
      <c r="U11" s="13" t="s">
        <v>34</v>
      </c>
      <c r="V11" s="13" t="s">
        <v>34</v>
      </c>
      <c r="W11" s="13" t="s">
        <v>34</v>
      </c>
      <c r="X11" s="13" t="s">
        <v>34</v>
      </c>
      <c r="Y11" s="13" t="s">
        <v>34</v>
      </c>
      <c r="Z11" s="13" t="s">
        <v>34</v>
      </c>
      <c r="AA11" s="13">
        <v>22.3</v>
      </c>
      <c r="AB11" s="91">
        <v>22.402555243396801</v>
      </c>
      <c r="AC11" s="91">
        <v>16.973817680194401</v>
      </c>
      <c r="AD11" s="91">
        <v>16.142412057505702</v>
      </c>
      <c r="AE11" s="91">
        <v>15.461512482849599</v>
      </c>
      <c r="AF11" s="91">
        <v>14.711795700476101</v>
      </c>
      <c r="AG11" s="91">
        <v>14.092475297759901</v>
      </c>
      <c r="AH11" s="91">
        <v>14.448562968038001</v>
      </c>
      <c r="AI11" s="91">
        <v>13.8854222827539</v>
      </c>
      <c r="AJ11" s="91">
        <v>14.1728758255776</v>
      </c>
      <c r="AK11" s="91">
        <v>14.1375353696397</v>
      </c>
      <c r="AL11" s="91">
        <v>13.8697206906366</v>
      </c>
      <c r="AM11" s="91">
        <v>14.0809957954244</v>
      </c>
      <c r="AN11" s="91">
        <v>13.3237961650741</v>
      </c>
      <c r="AO11" s="91">
        <v>13.662279313331901</v>
      </c>
      <c r="AP11" s="91">
        <v>14.978233295925699</v>
      </c>
      <c r="AQ11" s="91">
        <v>15.5661972936838</v>
      </c>
      <c r="AR11" s="91">
        <v>15.238041209633399</v>
      </c>
      <c r="AS11" s="91">
        <v>15.2635993805198</v>
      </c>
      <c r="AT11" s="91">
        <v>15.7108050706493</v>
      </c>
      <c r="AU11" s="91">
        <v>15.417404861424799</v>
      </c>
      <c r="AV11" s="91">
        <v>15.179708472286899</v>
      </c>
      <c r="AW11" s="91">
        <v>14.4753317580721</v>
      </c>
      <c r="AX11" s="91">
        <v>13.96026212732</v>
      </c>
      <c r="AY11" s="91">
        <v>13.917949417625699</v>
      </c>
      <c r="AZ11" s="91">
        <v>13.6529653149386</v>
      </c>
      <c r="BA11" s="91">
        <v>17.8489348809338</v>
      </c>
      <c r="BB11" s="91">
        <v>16.782942790939099</v>
      </c>
      <c r="BC11" s="91">
        <v>15.035016461663499</v>
      </c>
      <c r="BD11" s="91">
        <v>14.8846342449395</v>
      </c>
      <c r="BE11" s="91">
        <v>14.897383225293</v>
      </c>
      <c r="BF11" s="91">
        <v>15.043396183268101</v>
      </c>
      <c r="BG11" s="91">
        <v>15.676194257087401</v>
      </c>
      <c r="BH11" s="91">
        <v>15.0910514160659</v>
      </c>
      <c r="BI11" s="91">
        <v>15.158546145831901</v>
      </c>
    </row>
    <row r="12" spans="1:61" ht="15" customHeight="1" x14ac:dyDescent="0.35">
      <c r="A12" s="11" t="s">
        <v>471</v>
      </c>
      <c r="B12" s="13" t="s">
        <v>34</v>
      </c>
      <c r="C12" s="13" t="s">
        <v>34</v>
      </c>
      <c r="D12" s="13" t="s">
        <v>34</v>
      </c>
      <c r="E12" s="13" t="s">
        <v>34</v>
      </c>
      <c r="F12" s="13" t="s">
        <v>34</v>
      </c>
      <c r="G12" s="13" t="s">
        <v>34</v>
      </c>
      <c r="H12" s="13" t="s">
        <v>34</v>
      </c>
      <c r="I12" s="13" t="s">
        <v>34</v>
      </c>
      <c r="J12" s="13" t="s">
        <v>34</v>
      </c>
      <c r="K12" s="13" t="s">
        <v>34</v>
      </c>
      <c r="L12" s="13" t="s">
        <v>34</v>
      </c>
      <c r="M12" s="13" t="s">
        <v>34</v>
      </c>
      <c r="N12" s="13" t="s">
        <v>34</v>
      </c>
      <c r="O12" s="13" t="s">
        <v>34</v>
      </c>
      <c r="P12" s="13" t="s">
        <v>34</v>
      </c>
      <c r="Q12" s="13" t="s">
        <v>34</v>
      </c>
      <c r="R12" s="13" t="s">
        <v>34</v>
      </c>
      <c r="S12" s="13" t="s">
        <v>34</v>
      </c>
      <c r="T12" s="13" t="s">
        <v>34</v>
      </c>
      <c r="U12" s="13" t="s">
        <v>34</v>
      </c>
      <c r="V12" s="13" t="s">
        <v>34</v>
      </c>
      <c r="W12" s="13" t="s">
        <v>34</v>
      </c>
      <c r="X12" s="13" t="s">
        <v>34</v>
      </c>
      <c r="Y12" s="13" t="s">
        <v>34</v>
      </c>
      <c r="Z12" s="13" t="s">
        <v>34</v>
      </c>
      <c r="AA12" s="13">
        <v>1.6</v>
      </c>
      <c r="AB12" s="91">
        <v>1.4507795671252399</v>
      </c>
      <c r="AC12" s="91">
        <v>1.45056416511399</v>
      </c>
      <c r="AD12" s="91">
        <v>1.51498697291671</v>
      </c>
      <c r="AE12" s="91">
        <v>1.6013400059994001</v>
      </c>
      <c r="AF12" s="91">
        <v>1.6959944445078601</v>
      </c>
      <c r="AG12" s="91">
        <v>1.5723216417193</v>
      </c>
      <c r="AH12" s="91">
        <v>1.50244431538999</v>
      </c>
      <c r="AI12" s="91">
        <v>1.4842259557755599</v>
      </c>
      <c r="AJ12" s="91">
        <v>1.4521944696363001</v>
      </c>
      <c r="AK12" s="91">
        <v>1.4959786722753501</v>
      </c>
      <c r="AL12" s="91">
        <v>1.3781510208658501</v>
      </c>
      <c r="AM12" s="91">
        <v>1.3694381448933199</v>
      </c>
      <c r="AN12" s="91">
        <v>1.39105589526787</v>
      </c>
      <c r="AO12" s="91">
        <v>1.4032808913285599</v>
      </c>
      <c r="AP12" s="91">
        <v>1.72747994883101</v>
      </c>
      <c r="AQ12" s="91">
        <v>1.7120199285097599</v>
      </c>
      <c r="AR12" s="91">
        <v>1.5921976851900601</v>
      </c>
      <c r="AS12" s="91">
        <v>1.45949671653883</v>
      </c>
      <c r="AT12" s="91">
        <v>1.3502650381194099</v>
      </c>
      <c r="AU12" s="91">
        <v>1.2599023473831501</v>
      </c>
      <c r="AV12" s="91">
        <v>1.2521593759037</v>
      </c>
      <c r="AW12" s="91">
        <v>1.3158990846422201</v>
      </c>
      <c r="AX12" s="91">
        <v>1.3626030418534401</v>
      </c>
      <c r="AY12" s="91">
        <v>1.37069483704065</v>
      </c>
      <c r="AZ12" s="91">
        <v>1.3920337735344599</v>
      </c>
      <c r="BA12" s="91">
        <v>4.5153353965052103</v>
      </c>
      <c r="BB12" s="91">
        <v>3.7920390972295199</v>
      </c>
      <c r="BC12" s="91">
        <v>2.1662950717466001</v>
      </c>
      <c r="BD12" s="91">
        <v>1.9299067929412801</v>
      </c>
      <c r="BE12" s="91">
        <v>1.9613041340634101</v>
      </c>
      <c r="BF12" s="91">
        <v>1.95216645771639</v>
      </c>
      <c r="BG12" s="91">
        <v>2.0892687150192399</v>
      </c>
      <c r="BH12" s="91">
        <v>1.9472100257563401</v>
      </c>
      <c r="BI12" s="91">
        <v>1.7972494921862801</v>
      </c>
    </row>
    <row r="13" spans="1:61" ht="15" customHeight="1" x14ac:dyDescent="0.35">
      <c r="A13" s="11" t="s">
        <v>51</v>
      </c>
      <c r="B13" s="13" t="s">
        <v>34</v>
      </c>
      <c r="C13" s="13" t="s">
        <v>34</v>
      </c>
      <c r="D13" s="13" t="s">
        <v>34</v>
      </c>
      <c r="E13" s="13" t="s">
        <v>34</v>
      </c>
      <c r="F13" s="13" t="s">
        <v>34</v>
      </c>
      <c r="G13" s="13" t="s">
        <v>34</v>
      </c>
      <c r="H13" s="13" t="s">
        <v>34</v>
      </c>
      <c r="I13" s="13" t="s">
        <v>34</v>
      </c>
      <c r="J13" s="13" t="s">
        <v>34</v>
      </c>
      <c r="K13" s="13" t="s">
        <v>34</v>
      </c>
      <c r="L13" s="55">
        <v>21.895267976304801</v>
      </c>
      <c r="M13" s="55">
        <v>22.6181693117584</v>
      </c>
      <c r="N13" s="55">
        <v>23.9350738577808</v>
      </c>
      <c r="O13" s="55">
        <v>24.509905665272601</v>
      </c>
      <c r="P13" s="55">
        <v>23.6367036774549</v>
      </c>
      <c r="Q13" s="55">
        <v>22.708531708245999</v>
      </c>
      <c r="R13" s="55">
        <v>22.208708791715001</v>
      </c>
      <c r="S13" s="55">
        <v>22.494168784697401</v>
      </c>
      <c r="T13" s="55">
        <v>22.157340667266201</v>
      </c>
      <c r="U13" s="55">
        <v>21.599704518406</v>
      </c>
      <c r="V13" s="55">
        <v>22.8562124190228</v>
      </c>
      <c r="W13" s="55">
        <v>22.307145266059599</v>
      </c>
      <c r="X13" s="55">
        <v>22.338182621843199</v>
      </c>
      <c r="Y13" s="55">
        <v>22.5060454344198</v>
      </c>
      <c r="Z13" s="55">
        <v>21.731642652043199</v>
      </c>
      <c r="AA13" s="13">
        <v>20.7</v>
      </c>
      <c r="AB13" s="91">
        <v>20.951775676271499</v>
      </c>
      <c r="AC13" s="91">
        <v>15.5232535150805</v>
      </c>
      <c r="AD13" s="91">
        <v>14.627425084588999</v>
      </c>
      <c r="AE13" s="91">
        <v>13.860172476850201</v>
      </c>
      <c r="AF13" s="91">
        <v>13.015801255968301</v>
      </c>
      <c r="AG13" s="91">
        <v>12.520153656040501</v>
      </c>
      <c r="AH13" s="91">
        <v>12.946118652648</v>
      </c>
      <c r="AI13" s="91">
        <v>12.401196326978299</v>
      </c>
      <c r="AJ13" s="91">
        <v>12.7206813559413</v>
      </c>
      <c r="AK13" s="91">
        <v>12.641556697364299</v>
      </c>
      <c r="AL13" s="91">
        <v>12.491569669770801</v>
      </c>
      <c r="AM13" s="91">
        <v>12.7115576505311</v>
      </c>
      <c r="AN13" s="91">
        <v>11.9327402698062</v>
      </c>
      <c r="AO13" s="91">
        <v>12.258998422003399</v>
      </c>
      <c r="AP13" s="91">
        <v>13.250753347094699</v>
      </c>
      <c r="AQ13" s="91">
        <v>13.854177365173999</v>
      </c>
      <c r="AR13" s="91">
        <v>13.645843524443301</v>
      </c>
      <c r="AS13" s="91">
        <v>13.804102663981</v>
      </c>
      <c r="AT13" s="91">
        <v>14.360540032529901</v>
      </c>
      <c r="AU13" s="91">
        <v>14.1575025140416</v>
      </c>
      <c r="AV13" s="91">
        <v>13.927549096383199</v>
      </c>
      <c r="AW13" s="91">
        <v>13.159432673429899</v>
      </c>
      <c r="AX13" s="91">
        <v>12.597659085466599</v>
      </c>
      <c r="AY13" s="91">
        <v>12.547254580585101</v>
      </c>
      <c r="AZ13" s="91">
        <v>12.260931541404201</v>
      </c>
      <c r="BA13" s="91">
        <v>13.3335994844286</v>
      </c>
      <c r="BB13" s="91">
        <v>12.990903693709599</v>
      </c>
      <c r="BC13" s="91">
        <v>12.8687213899169</v>
      </c>
      <c r="BD13" s="91">
        <v>12.954727451998201</v>
      </c>
      <c r="BE13" s="91">
        <v>12.936079091229599</v>
      </c>
      <c r="BF13" s="91">
        <v>13.091229725551701</v>
      </c>
      <c r="BG13" s="91">
        <v>13.586925542068199</v>
      </c>
      <c r="BH13" s="91">
        <v>13.1438413903096</v>
      </c>
      <c r="BI13" s="91">
        <v>13.361296653645599</v>
      </c>
    </row>
    <row r="14" spans="1:61" ht="15" customHeight="1" x14ac:dyDescent="0.35">
      <c r="A14" s="11" t="s">
        <v>52</v>
      </c>
      <c r="B14" s="13" t="s">
        <v>34</v>
      </c>
      <c r="C14" s="13" t="s">
        <v>34</v>
      </c>
      <c r="D14" s="13" t="s">
        <v>34</v>
      </c>
      <c r="E14" s="13" t="s">
        <v>34</v>
      </c>
      <c r="F14" s="13" t="s">
        <v>34</v>
      </c>
      <c r="G14" s="13" t="s">
        <v>34</v>
      </c>
      <c r="H14" s="13" t="s">
        <v>34</v>
      </c>
      <c r="I14" s="13" t="s">
        <v>34</v>
      </c>
      <c r="J14" s="13" t="s">
        <v>34</v>
      </c>
      <c r="K14" s="13" t="s">
        <v>34</v>
      </c>
      <c r="L14" s="13" t="s">
        <v>34</v>
      </c>
      <c r="M14" s="13" t="s">
        <v>34</v>
      </c>
      <c r="N14" s="13" t="s">
        <v>34</v>
      </c>
      <c r="O14" s="13" t="s">
        <v>34</v>
      </c>
      <c r="P14" s="13" t="s">
        <v>34</v>
      </c>
      <c r="Q14" s="13" t="s">
        <v>34</v>
      </c>
      <c r="R14" s="13" t="s">
        <v>34</v>
      </c>
      <c r="S14" s="13" t="s">
        <v>34</v>
      </c>
      <c r="T14" s="13" t="s">
        <v>34</v>
      </c>
      <c r="U14" s="13" t="s">
        <v>34</v>
      </c>
      <c r="V14" s="13" t="s">
        <v>34</v>
      </c>
      <c r="W14" s="13" t="s">
        <v>34</v>
      </c>
      <c r="X14" s="13" t="s">
        <v>34</v>
      </c>
      <c r="Y14" s="13" t="s">
        <v>34</v>
      </c>
      <c r="Z14" s="13" t="s">
        <v>34</v>
      </c>
      <c r="AA14" s="13">
        <v>13.1</v>
      </c>
      <c r="AB14" s="91">
        <v>13.317373651994499</v>
      </c>
      <c r="AC14" s="91">
        <v>12.6999084182226</v>
      </c>
      <c r="AD14" s="91">
        <v>11.723739096525099</v>
      </c>
      <c r="AE14" s="91">
        <v>10.9108717491054</v>
      </c>
      <c r="AF14" s="91">
        <v>10.3561988789082</v>
      </c>
      <c r="AG14" s="91">
        <v>9.8266231390722893</v>
      </c>
      <c r="AH14" s="91">
        <v>10.1188796690119</v>
      </c>
      <c r="AI14" s="91">
        <v>10.0126383819195</v>
      </c>
      <c r="AJ14" s="91">
        <v>10.373235523769401</v>
      </c>
      <c r="AK14" s="91">
        <v>10.3148470747439</v>
      </c>
      <c r="AL14" s="91">
        <v>10.099058266902899</v>
      </c>
      <c r="AM14" s="91">
        <v>10.2811361081831</v>
      </c>
      <c r="AN14" s="91">
        <v>9.7039596990017696</v>
      </c>
      <c r="AO14" s="91">
        <v>9.9556926161053791</v>
      </c>
      <c r="AP14" s="91">
        <v>10.8925340663525</v>
      </c>
      <c r="AQ14" s="91">
        <v>11.176706705934899</v>
      </c>
      <c r="AR14" s="91">
        <v>11.2919178439896</v>
      </c>
      <c r="AS14" s="91">
        <v>11.5389066301969</v>
      </c>
      <c r="AT14" s="91">
        <v>11.841694020297099</v>
      </c>
      <c r="AU14" s="91">
        <v>11.650336528256499</v>
      </c>
      <c r="AV14" s="91">
        <v>11.3943609050738</v>
      </c>
      <c r="AW14" s="91">
        <v>11.1955186952385</v>
      </c>
      <c r="AX14" s="91">
        <v>10.7985410064219</v>
      </c>
      <c r="AY14" s="91">
        <v>10.382991049464399</v>
      </c>
      <c r="AZ14" s="91">
        <v>10.084926476055101</v>
      </c>
      <c r="BA14" s="91">
        <v>11.025824718407501</v>
      </c>
      <c r="BB14" s="91">
        <v>10.484075762943</v>
      </c>
      <c r="BC14" s="91">
        <v>10.108194808247401</v>
      </c>
      <c r="BD14" s="91">
        <v>10.4600391849487</v>
      </c>
      <c r="BE14" s="91">
        <v>10.7365736118249</v>
      </c>
      <c r="BF14" s="91">
        <v>10.9020142142569</v>
      </c>
      <c r="BG14" s="91">
        <v>11.508276036686301</v>
      </c>
      <c r="BH14" s="91">
        <v>11.0090418033564</v>
      </c>
      <c r="BI14" s="91">
        <v>11.031181690923299</v>
      </c>
    </row>
    <row r="15" spans="1:61" ht="15" customHeight="1" x14ac:dyDescent="0.35">
      <c r="A15" s="11" t="s">
        <v>53</v>
      </c>
      <c r="B15" s="13" t="s">
        <v>34</v>
      </c>
      <c r="C15" s="13" t="s">
        <v>34</v>
      </c>
      <c r="D15" s="13" t="s">
        <v>34</v>
      </c>
      <c r="E15" s="13" t="s">
        <v>34</v>
      </c>
      <c r="F15" s="13" t="s">
        <v>34</v>
      </c>
      <c r="G15" s="13" t="s">
        <v>34</v>
      </c>
      <c r="H15" s="13" t="s">
        <v>34</v>
      </c>
      <c r="I15" s="13" t="s">
        <v>34</v>
      </c>
      <c r="J15" s="13" t="s">
        <v>34</v>
      </c>
      <c r="K15" s="13" t="s">
        <v>34</v>
      </c>
      <c r="L15" s="13" t="s">
        <v>34</v>
      </c>
      <c r="M15" s="13" t="s">
        <v>34</v>
      </c>
      <c r="N15" s="13" t="s">
        <v>34</v>
      </c>
      <c r="O15" s="13" t="s">
        <v>34</v>
      </c>
      <c r="P15" s="13" t="s">
        <v>34</v>
      </c>
      <c r="Q15" s="13" t="s">
        <v>34</v>
      </c>
      <c r="R15" s="13" t="s">
        <v>34</v>
      </c>
      <c r="S15" s="13" t="s">
        <v>34</v>
      </c>
      <c r="T15" s="13" t="s">
        <v>34</v>
      </c>
      <c r="U15" s="13" t="s">
        <v>34</v>
      </c>
      <c r="V15" s="13" t="s">
        <v>34</v>
      </c>
      <c r="W15" s="13" t="s">
        <v>34</v>
      </c>
      <c r="X15" s="13" t="s">
        <v>34</v>
      </c>
      <c r="Y15" s="13" t="s">
        <v>34</v>
      </c>
      <c r="Z15" s="13" t="s">
        <v>34</v>
      </c>
      <c r="AA15" s="13">
        <v>5.3</v>
      </c>
      <c r="AB15" s="91">
        <v>5.41893622802771</v>
      </c>
      <c r="AC15" s="91">
        <v>0.57161904645646899</v>
      </c>
      <c r="AD15" s="91">
        <v>0.647057235482702</v>
      </c>
      <c r="AE15" s="91">
        <v>0.79050989377135195</v>
      </c>
      <c r="AF15" s="91">
        <v>0.58621695989006595</v>
      </c>
      <c r="AG15" s="91">
        <v>0.58050891517146197</v>
      </c>
      <c r="AH15" s="91">
        <v>0.77362172409861596</v>
      </c>
      <c r="AI15" s="91">
        <v>0.51561574422156697</v>
      </c>
      <c r="AJ15" s="91">
        <v>0.50777847760786998</v>
      </c>
      <c r="AK15" s="91">
        <v>0.38881453277727501</v>
      </c>
      <c r="AL15" s="91">
        <v>0.35432918345284897</v>
      </c>
      <c r="AM15" s="91">
        <v>0.35154433270734498</v>
      </c>
      <c r="AN15" s="91">
        <v>0.27875050413162999</v>
      </c>
      <c r="AO15" s="91">
        <v>0.27826732816926703</v>
      </c>
      <c r="AP15" s="91">
        <v>0.70515832752351304</v>
      </c>
      <c r="AQ15" s="91">
        <v>0.58011717433168197</v>
      </c>
      <c r="AR15" s="91">
        <v>0.48219012104325498</v>
      </c>
      <c r="AS15" s="91">
        <v>0.40874076661797898</v>
      </c>
      <c r="AT15" s="91">
        <v>0.57793465035027602</v>
      </c>
      <c r="AU15" s="91">
        <v>0.42991297181879001</v>
      </c>
      <c r="AV15" s="91">
        <v>0.39929992452666202</v>
      </c>
      <c r="AW15" s="91">
        <v>0.357334045981968</v>
      </c>
      <c r="AX15" s="91">
        <v>0.15052822089280299</v>
      </c>
      <c r="AY15" s="91">
        <v>0.302733507153507</v>
      </c>
      <c r="AZ15" s="91">
        <v>0.30270007503005297</v>
      </c>
      <c r="BA15" s="91">
        <v>0.32253876667951598</v>
      </c>
      <c r="BB15" s="91">
        <v>0.53068998359455699</v>
      </c>
      <c r="BC15" s="91">
        <v>0.36878657960412198</v>
      </c>
      <c r="BD15" s="91">
        <v>0.53328553452733296</v>
      </c>
      <c r="BE15" s="91">
        <v>0.40262989936606602</v>
      </c>
      <c r="BF15" s="91">
        <v>0.37587718041816898</v>
      </c>
      <c r="BG15" s="91">
        <v>0.29388466150140802</v>
      </c>
      <c r="BH15" s="91">
        <v>0.36194921711023997</v>
      </c>
      <c r="BI15" s="91">
        <v>0.34179024236356498</v>
      </c>
    </row>
    <row r="16" spans="1:61" ht="15" customHeight="1" x14ac:dyDescent="0.35">
      <c r="A16" s="11" t="s">
        <v>54</v>
      </c>
      <c r="B16" s="13" t="s">
        <v>34</v>
      </c>
      <c r="C16" s="13" t="s">
        <v>34</v>
      </c>
      <c r="D16" s="13" t="s">
        <v>34</v>
      </c>
      <c r="E16" s="13" t="s">
        <v>34</v>
      </c>
      <c r="F16" s="13" t="s">
        <v>34</v>
      </c>
      <c r="G16" s="13" t="s">
        <v>34</v>
      </c>
      <c r="H16" s="13" t="s">
        <v>34</v>
      </c>
      <c r="I16" s="13" t="s">
        <v>34</v>
      </c>
      <c r="J16" s="13" t="s">
        <v>34</v>
      </c>
      <c r="K16" s="13" t="s">
        <v>34</v>
      </c>
      <c r="L16" s="13" t="s">
        <v>34</v>
      </c>
      <c r="M16" s="13" t="s">
        <v>34</v>
      </c>
      <c r="N16" s="13" t="s">
        <v>34</v>
      </c>
      <c r="O16" s="13" t="s">
        <v>34</v>
      </c>
      <c r="P16" s="13" t="s">
        <v>34</v>
      </c>
      <c r="Q16" s="13" t="s">
        <v>34</v>
      </c>
      <c r="R16" s="13" t="s">
        <v>34</v>
      </c>
      <c r="S16" s="13" t="s">
        <v>34</v>
      </c>
      <c r="T16" s="13" t="s">
        <v>34</v>
      </c>
      <c r="U16" s="13" t="s">
        <v>34</v>
      </c>
      <c r="V16" s="13" t="s">
        <v>34</v>
      </c>
      <c r="W16" s="13" t="s">
        <v>34</v>
      </c>
      <c r="X16" s="13" t="s">
        <v>34</v>
      </c>
      <c r="Y16" s="13" t="s">
        <v>34</v>
      </c>
      <c r="Z16" s="13" t="s">
        <v>34</v>
      </c>
      <c r="AA16" s="13">
        <v>2.2999999999999998</v>
      </c>
      <c r="AB16" s="91">
        <v>2.07921814106995</v>
      </c>
      <c r="AC16" s="91">
        <v>2.1014175362043299</v>
      </c>
      <c r="AD16" s="91">
        <v>2.11301525157221</v>
      </c>
      <c r="AE16" s="91">
        <v>2.0439021747842099</v>
      </c>
      <c r="AF16" s="91">
        <v>1.98684535575705</v>
      </c>
      <c r="AG16" s="91">
        <v>1.97607674271933</v>
      </c>
      <c r="AH16" s="91">
        <v>1.88013059286728</v>
      </c>
      <c r="AI16" s="91">
        <v>1.74064295615703</v>
      </c>
      <c r="AJ16" s="91">
        <v>1.7014095449436</v>
      </c>
      <c r="AK16" s="91">
        <v>1.78863730107673</v>
      </c>
      <c r="AL16" s="91">
        <v>1.89477609608857</v>
      </c>
      <c r="AM16" s="91">
        <v>1.92166126261919</v>
      </c>
      <c r="AN16" s="91">
        <v>1.8460198503855001</v>
      </c>
      <c r="AO16" s="91">
        <v>1.87284384269833</v>
      </c>
      <c r="AP16" s="91">
        <v>1.5074238632491901</v>
      </c>
      <c r="AQ16" s="91">
        <v>1.9693783143405099</v>
      </c>
      <c r="AR16" s="91">
        <v>1.76148874995668</v>
      </c>
      <c r="AS16" s="91">
        <v>1.75338692838263</v>
      </c>
      <c r="AT16" s="91">
        <v>1.8135764326109101</v>
      </c>
      <c r="AU16" s="91">
        <v>1.9871642653809201</v>
      </c>
      <c r="AV16" s="91">
        <v>2.0978017286556301</v>
      </c>
      <c r="AW16" s="91">
        <v>1.5988152665205599</v>
      </c>
      <c r="AX16" s="91">
        <v>1.6006318661015799</v>
      </c>
      <c r="AY16" s="91">
        <v>1.8359481989494899</v>
      </c>
      <c r="AZ16" s="91">
        <v>1.83985091894626</v>
      </c>
      <c r="BA16" s="91">
        <v>1.9659021387211699</v>
      </c>
      <c r="BB16" s="91">
        <v>1.9479960153490901</v>
      </c>
      <c r="BC16" s="91">
        <v>1.9260361100368999</v>
      </c>
      <c r="BD16" s="91">
        <v>1.9057523487216199</v>
      </c>
      <c r="BE16" s="91">
        <v>1.79687558003869</v>
      </c>
      <c r="BF16" s="91">
        <v>1.8133383308766799</v>
      </c>
      <c r="BG16" s="91">
        <v>1.78476484388047</v>
      </c>
      <c r="BH16" s="91">
        <v>1.7728503698429099</v>
      </c>
      <c r="BI16" s="91">
        <v>1.98832472035867</v>
      </c>
    </row>
    <row r="17" spans="1:61" ht="15" customHeight="1" x14ac:dyDescent="0.35">
      <c r="A17" s="11" t="s">
        <v>438</v>
      </c>
      <c r="B17" s="55">
        <v>2.7508224363955001</v>
      </c>
      <c r="C17" s="55">
        <v>2.69861359635724</v>
      </c>
      <c r="D17" s="55">
        <v>2.5470295429568801</v>
      </c>
      <c r="E17" s="55">
        <v>2.5487137754871401</v>
      </c>
      <c r="F17" s="55">
        <v>2.7364397415861199</v>
      </c>
      <c r="G17" s="55">
        <v>2.7798776097912201</v>
      </c>
      <c r="H17" s="55">
        <v>2.7925416393546199</v>
      </c>
      <c r="I17" s="55">
        <v>2.8481683041747301</v>
      </c>
      <c r="J17" s="55">
        <v>2.9910714285714302</v>
      </c>
      <c r="K17" s="55">
        <v>3.1253944611345301</v>
      </c>
      <c r="L17" s="55">
        <v>3.49457959680629</v>
      </c>
      <c r="M17" s="55">
        <v>4.1271197253024603</v>
      </c>
      <c r="N17" s="55">
        <v>4.8023660254208203</v>
      </c>
      <c r="O17" s="55">
        <v>5.26105501302421</v>
      </c>
      <c r="P17" s="55">
        <v>5.5919757461217401</v>
      </c>
      <c r="Q17" s="55">
        <v>5.8817368120357996</v>
      </c>
      <c r="R17" s="55">
        <v>5.8617576059115102</v>
      </c>
      <c r="S17" s="55">
        <v>5.7598312243960796</v>
      </c>
      <c r="T17" s="55">
        <v>5.6677224401836996</v>
      </c>
      <c r="U17" s="55">
        <v>5.38925596093077</v>
      </c>
      <c r="V17" s="55">
        <v>5.44732751034143</v>
      </c>
      <c r="W17" s="55">
        <v>5.6419448965527401</v>
      </c>
      <c r="X17" s="55">
        <v>5.84300092261602</v>
      </c>
      <c r="Y17" s="55">
        <v>5.6827083546200701</v>
      </c>
      <c r="Z17" s="55">
        <v>5.1050633034323996</v>
      </c>
      <c r="AA17" s="13">
        <v>5.2</v>
      </c>
      <c r="AB17" s="91">
        <v>5.0660026359161998</v>
      </c>
      <c r="AC17" s="91">
        <v>4.7413921716512402</v>
      </c>
      <c r="AD17" s="91">
        <v>4.43007030503618</v>
      </c>
      <c r="AE17" s="91">
        <v>4.1801212385818998</v>
      </c>
      <c r="AF17" s="91">
        <v>3.8852436843939402</v>
      </c>
      <c r="AG17" s="91">
        <v>3.2939773803649999</v>
      </c>
      <c r="AH17" s="91">
        <v>2.8822443813332499</v>
      </c>
      <c r="AI17" s="91">
        <v>2.5709554226906599</v>
      </c>
      <c r="AJ17" s="91">
        <v>2.37144324062545</v>
      </c>
      <c r="AK17" s="91">
        <v>2.3219977446148601</v>
      </c>
      <c r="AL17" s="91">
        <v>2.1697891164155001</v>
      </c>
      <c r="AM17" s="91">
        <v>2.0143827162179702</v>
      </c>
      <c r="AN17" s="91">
        <v>1.9665036587234099</v>
      </c>
      <c r="AO17" s="91">
        <v>2.0420347575448998</v>
      </c>
      <c r="AP17" s="91">
        <v>2.0339579374596601</v>
      </c>
      <c r="AQ17" s="91">
        <v>1.78304774936652</v>
      </c>
      <c r="AR17" s="91">
        <v>1.79116471664059</v>
      </c>
      <c r="AS17" s="91">
        <v>1.6775789476779599</v>
      </c>
      <c r="AT17" s="91">
        <v>1.5587551802213799</v>
      </c>
      <c r="AU17" s="91">
        <v>1.4677765725999401</v>
      </c>
      <c r="AV17" s="91">
        <v>1.30143411992851</v>
      </c>
      <c r="AW17" s="91">
        <v>1.15072345830984</v>
      </c>
      <c r="AX17" s="91">
        <v>1.0019697876094</v>
      </c>
      <c r="AY17" s="91">
        <v>0.89575149036586399</v>
      </c>
      <c r="AZ17" s="91">
        <v>0.76636881226906395</v>
      </c>
      <c r="BA17" s="91">
        <v>0.68195801290814895</v>
      </c>
      <c r="BB17" s="91">
        <v>0.54135885565821895</v>
      </c>
      <c r="BC17" s="91">
        <v>0.54019147412361002</v>
      </c>
      <c r="BD17" s="91">
        <v>0.65699769266303598</v>
      </c>
      <c r="BE17" s="91">
        <v>0.74803884682580102</v>
      </c>
      <c r="BF17" s="91">
        <v>0.75903876074783505</v>
      </c>
      <c r="BG17" s="91">
        <v>0.84029445265645497</v>
      </c>
      <c r="BH17" s="91">
        <v>0.93864594277945101</v>
      </c>
      <c r="BI17" s="91">
        <v>0.99493654299224199</v>
      </c>
    </row>
    <row r="18" spans="1:61" ht="15" customHeight="1" x14ac:dyDescent="0.35">
      <c r="A18" s="11" t="s">
        <v>472</v>
      </c>
      <c r="B18" s="13" t="s">
        <v>34</v>
      </c>
      <c r="C18" s="13" t="s">
        <v>34</v>
      </c>
      <c r="D18" s="13" t="s">
        <v>34</v>
      </c>
      <c r="E18" s="13" t="s">
        <v>34</v>
      </c>
      <c r="F18" s="13" t="s">
        <v>34</v>
      </c>
      <c r="G18" s="13" t="s">
        <v>34</v>
      </c>
      <c r="H18" s="13" t="s">
        <v>34</v>
      </c>
      <c r="I18" s="13" t="s">
        <v>34</v>
      </c>
      <c r="J18" s="13" t="s">
        <v>34</v>
      </c>
      <c r="K18" s="13" t="s">
        <v>34</v>
      </c>
      <c r="L18" s="13" t="s">
        <v>34</v>
      </c>
      <c r="M18" s="13" t="s">
        <v>34</v>
      </c>
      <c r="N18" s="13" t="s">
        <v>34</v>
      </c>
      <c r="O18" s="13" t="s">
        <v>34</v>
      </c>
      <c r="P18" s="13" t="s">
        <v>34</v>
      </c>
      <c r="Q18" s="13" t="s">
        <v>34</v>
      </c>
      <c r="R18" s="13" t="s">
        <v>34</v>
      </c>
      <c r="S18" s="13" t="s">
        <v>34</v>
      </c>
      <c r="T18" s="13" t="s">
        <v>34</v>
      </c>
      <c r="U18" s="13" t="s">
        <v>34</v>
      </c>
      <c r="V18" s="13" t="s">
        <v>34</v>
      </c>
      <c r="W18" s="13" t="s">
        <v>34</v>
      </c>
      <c r="X18" s="13" t="s">
        <v>34</v>
      </c>
      <c r="Y18" s="13" t="s">
        <v>34</v>
      </c>
      <c r="Z18" s="13" t="s">
        <v>34</v>
      </c>
      <c r="AA18" s="13" t="s">
        <v>34</v>
      </c>
      <c r="AB18" s="91">
        <v>54.102078446538997</v>
      </c>
      <c r="AC18" s="91">
        <v>47.492526303036598</v>
      </c>
      <c r="AD18" s="91">
        <v>45.789916808916999</v>
      </c>
      <c r="AE18" s="91">
        <v>44.577279910785101</v>
      </c>
      <c r="AF18" s="91">
        <v>43.626179017334003</v>
      </c>
      <c r="AG18" s="91">
        <v>42.3325308275314</v>
      </c>
      <c r="AH18" s="91">
        <v>42.806982833645399</v>
      </c>
      <c r="AI18" s="91">
        <v>43.283382684129002</v>
      </c>
      <c r="AJ18" s="91">
        <v>44.294153719222699</v>
      </c>
      <c r="AK18" s="91">
        <v>43.533753949556498</v>
      </c>
      <c r="AL18" s="91">
        <v>42.605576591132198</v>
      </c>
      <c r="AM18" s="91">
        <v>43.723985227946599</v>
      </c>
      <c r="AN18" s="91">
        <v>42.833303634491301</v>
      </c>
      <c r="AO18" s="91">
        <v>43.546970089940501</v>
      </c>
      <c r="AP18" s="91">
        <v>47.689764189971399</v>
      </c>
      <c r="AQ18" s="91">
        <v>48.093636808795402</v>
      </c>
      <c r="AR18" s="91">
        <v>47.237754246249999</v>
      </c>
      <c r="AS18" s="91">
        <v>46.9694421017645</v>
      </c>
      <c r="AT18" s="91">
        <v>46.927092058775003</v>
      </c>
      <c r="AU18" s="91">
        <v>46.287915539690403</v>
      </c>
      <c r="AV18" s="91">
        <v>45.248924878881098</v>
      </c>
      <c r="AW18" s="91">
        <v>44.0601199614621</v>
      </c>
      <c r="AX18" s="91">
        <v>42.933527743143003</v>
      </c>
      <c r="AY18" s="91">
        <v>42.790269173915199</v>
      </c>
      <c r="AZ18" s="91">
        <v>42.536988696401899</v>
      </c>
      <c r="BA18" s="91">
        <v>48.19983187639</v>
      </c>
      <c r="BB18" s="91">
        <v>46.474978157832503</v>
      </c>
      <c r="BC18" s="91">
        <v>43.710336814169302</v>
      </c>
      <c r="BD18" s="91">
        <v>43.547531097862297</v>
      </c>
      <c r="BE18" s="91">
        <v>44.3962056693316</v>
      </c>
      <c r="BF18" s="91">
        <v>44.598790860606798</v>
      </c>
      <c r="BG18" s="91">
        <v>45.5641340803001</v>
      </c>
      <c r="BH18" s="91">
        <v>45.494260275623297</v>
      </c>
      <c r="BI18" s="91">
        <v>45.9718352714875</v>
      </c>
    </row>
    <row r="19" spans="1:61" ht="15" customHeight="1" x14ac:dyDescent="0.35">
      <c r="A19" s="11" t="s">
        <v>440</v>
      </c>
      <c r="B19" s="13" t="s">
        <v>34</v>
      </c>
      <c r="C19" s="13" t="s">
        <v>34</v>
      </c>
      <c r="D19" s="13" t="s">
        <v>34</v>
      </c>
      <c r="E19" s="13" t="s">
        <v>34</v>
      </c>
      <c r="F19" s="13" t="s">
        <v>34</v>
      </c>
      <c r="G19" s="13" t="s">
        <v>34</v>
      </c>
      <c r="H19" s="13" t="s">
        <v>34</v>
      </c>
      <c r="I19" s="13" t="s">
        <v>34</v>
      </c>
      <c r="J19" s="13" t="s">
        <v>34</v>
      </c>
      <c r="K19" s="13" t="s">
        <v>34</v>
      </c>
      <c r="L19" s="13" t="s">
        <v>34</v>
      </c>
      <c r="M19" s="13" t="s">
        <v>34</v>
      </c>
      <c r="N19" s="13" t="s">
        <v>34</v>
      </c>
      <c r="O19" s="13" t="s">
        <v>34</v>
      </c>
      <c r="P19" s="13" t="s">
        <v>34</v>
      </c>
      <c r="Q19" s="13" t="s">
        <v>34</v>
      </c>
      <c r="R19" s="13" t="s">
        <v>34</v>
      </c>
      <c r="S19" s="13" t="s">
        <v>34</v>
      </c>
      <c r="T19" s="13" t="s">
        <v>34</v>
      </c>
      <c r="U19" s="13" t="s">
        <v>34</v>
      </c>
      <c r="V19" s="13" t="s">
        <v>34</v>
      </c>
      <c r="W19" s="13" t="s">
        <v>34</v>
      </c>
      <c r="X19" s="13" t="s">
        <v>34</v>
      </c>
      <c r="Y19" s="13" t="s">
        <v>34</v>
      </c>
      <c r="Z19" s="13" t="s">
        <v>34</v>
      </c>
      <c r="AA19" s="13">
        <v>7.7</v>
      </c>
      <c r="AB19" s="91">
        <v>8.2012592575219294</v>
      </c>
      <c r="AC19" s="91">
        <v>8.3749118710628903</v>
      </c>
      <c r="AD19" s="91">
        <v>7.5779153121399299</v>
      </c>
      <c r="AE19" s="91">
        <v>7.0678083454198601</v>
      </c>
      <c r="AF19" s="91">
        <v>6.7455951850870397</v>
      </c>
      <c r="AG19" s="91">
        <v>6.7461382960608898</v>
      </c>
      <c r="AH19" s="91">
        <v>6.8996227803642496</v>
      </c>
      <c r="AI19" s="91">
        <v>6.26296235353953</v>
      </c>
      <c r="AJ19" s="91">
        <v>6.4244054250821501</v>
      </c>
      <c r="AK19" s="91">
        <v>7.0100148075387496</v>
      </c>
      <c r="AL19" s="91">
        <v>7.1606852668061096</v>
      </c>
      <c r="AM19" s="91">
        <v>7.6888692629452802</v>
      </c>
      <c r="AN19" s="91">
        <v>7.0870688949336298</v>
      </c>
      <c r="AO19" s="91">
        <v>7.8200231126402997</v>
      </c>
      <c r="AP19" s="91">
        <v>7.3684365436052701</v>
      </c>
      <c r="AQ19" s="91">
        <v>7.2756545612761503</v>
      </c>
      <c r="AR19" s="91">
        <v>7.3499409135506903</v>
      </c>
      <c r="AS19" s="91">
        <v>7.5417538529027697</v>
      </c>
      <c r="AT19" s="91">
        <v>7.8635752660074196</v>
      </c>
      <c r="AU19" s="91">
        <v>6.96363704071684</v>
      </c>
      <c r="AV19" s="91">
        <v>6.3451439033205697</v>
      </c>
      <c r="AW19" s="91">
        <v>5.77761711520108</v>
      </c>
      <c r="AX19" s="91">
        <v>5.6167751088981301</v>
      </c>
      <c r="AY19" s="91">
        <v>5.4922111200916204</v>
      </c>
      <c r="AZ19" s="91">
        <v>5.0856337523495903</v>
      </c>
      <c r="BA19" s="91">
        <v>4.7101803842411503</v>
      </c>
      <c r="BB19" s="91">
        <v>4.9536692032628897</v>
      </c>
      <c r="BC19" s="91">
        <v>5.1946222594904601</v>
      </c>
      <c r="BD19" s="91">
        <v>3.7439171652135199</v>
      </c>
      <c r="BE19" s="91">
        <v>3.61834286835981</v>
      </c>
      <c r="BF19" s="91">
        <v>3.73747014874183</v>
      </c>
      <c r="BG19" s="91">
        <v>3.6101144009769</v>
      </c>
      <c r="BH19" s="91">
        <v>3.6506102679399901</v>
      </c>
      <c r="BI19" s="91">
        <v>3.6246593765019499</v>
      </c>
    </row>
    <row r="20" spans="1:61" ht="15" customHeight="1" x14ac:dyDescent="0.35">
      <c r="A20" s="11" t="s">
        <v>441</v>
      </c>
      <c r="B20" s="55">
        <v>1.9788067646426699</v>
      </c>
      <c r="C20" s="55">
        <v>1.9770435997032301</v>
      </c>
      <c r="D20" s="55">
        <v>1.9251406037882199</v>
      </c>
      <c r="E20" s="55">
        <v>1.80387901803879</v>
      </c>
      <c r="F20" s="55">
        <v>1.8524970385928601</v>
      </c>
      <c r="G20" s="55">
        <v>1.81785457163427</v>
      </c>
      <c r="H20" s="55">
        <v>1.7903540431043301</v>
      </c>
      <c r="I20" s="55">
        <v>1.84155739800577</v>
      </c>
      <c r="J20" s="55">
        <v>1.84456168831169</v>
      </c>
      <c r="K20" s="55">
        <v>1.8738481734871599</v>
      </c>
      <c r="L20" s="55">
        <v>1.9902128357020801</v>
      </c>
      <c r="M20" s="55">
        <v>2.04747297124884</v>
      </c>
      <c r="N20" s="55">
        <v>2.2404242528340799</v>
      </c>
      <c r="O20" s="55">
        <v>2.3355368984734199</v>
      </c>
      <c r="P20" s="55">
        <v>2.3973344357823501</v>
      </c>
      <c r="Q20" s="55">
        <v>2.4400114263949702</v>
      </c>
      <c r="R20" s="55">
        <v>2.5070484825031798</v>
      </c>
      <c r="S20" s="55">
        <v>2.6812223500366001</v>
      </c>
      <c r="T20" s="55">
        <v>2.6450819636518501</v>
      </c>
      <c r="U20" s="55">
        <v>2.6318381417490899</v>
      </c>
      <c r="V20" s="55">
        <v>2.6133680696898201</v>
      </c>
      <c r="W20" s="55">
        <v>2.7515066203316798</v>
      </c>
      <c r="X20" s="55">
        <v>2.8509887426813401</v>
      </c>
      <c r="Y20" s="55">
        <v>3.06699363100712</v>
      </c>
      <c r="Z20" s="55">
        <v>2.97045408194646</v>
      </c>
      <c r="AA20" s="13">
        <v>2.9</v>
      </c>
      <c r="AB20" s="91">
        <v>2.9674071395843198</v>
      </c>
      <c r="AC20" s="91">
        <v>3.0105228860087201</v>
      </c>
      <c r="AD20" s="91">
        <v>2.9931220483260299</v>
      </c>
      <c r="AE20" s="91">
        <v>2.8651152955835402</v>
      </c>
      <c r="AF20" s="91">
        <v>2.8906288317054298</v>
      </c>
      <c r="AG20" s="91">
        <v>2.8450903826059402</v>
      </c>
      <c r="AH20" s="91">
        <v>2.7610527852068398</v>
      </c>
      <c r="AI20" s="91">
        <v>2.7273998040341101</v>
      </c>
      <c r="AJ20" s="91">
        <v>2.8466677597303298</v>
      </c>
      <c r="AK20" s="91">
        <v>2.89371169181574</v>
      </c>
      <c r="AL20" s="91">
        <v>2.7904289402470099</v>
      </c>
      <c r="AM20" s="91">
        <v>2.7075699436509</v>
      </c>
      <c r="AN20" s="91">
        <v>2.6638890184410799</v>
      </c>
      <c r="AO20" s="91">
        <v>2.6002879034700199</v>
      </c>
      <c r="AP20" s="91">
        <v>2.6782820718257101</v>
      </c>
      <c r="AQ20" s="91">
        <v>2.71767322066927</v>
      </c>
      <c r="AR20" s="91">
        <v>2.7272630847065802</v>
      </c>
      <c r="AS20" s="91">
        <v>2.6802362400867601</v>
      </c>
      <c r="AT20" s="91">
        <v>2.65525875951045</v>
      </c>
      <c r="AU20" s="91">
        <v>2.6766037854353701</v>
      </c>
      <c r="AV20" s="91">
        <v>2.6230130631980799</v>
      </c>
      <c r="AW20" s="91">
        <v>2.6164099845653399</v>
      </c>
      <c r="AX20" s="91">
        <v>2.5190139319222302</v>
      </c>
      <c r="AY20" s="91">
        <v>2.4501703499733898</v>
      </c>
      <c r="AZ20" s="91">
        <v>2.3551911852223402</v>
      </c>
      <c r="BA20" s="91">
        <v>2.29846956309252</v>
      </c>
      <c r="BB20" s="91">
        <v>2.2173544862050401</v>
      </c>
      <c r="BC20" s="91">
        <v>2.1720329303189301</v>
      </c>
      <c r="BD20" s="91">
        <v>2.0249058350615399</v>
      </c>
      <c r="BE20" s="91">
        <v>1.9718149434443699</v>
      </c>
      <c r="BF20" s="91">
        <v>1.9329295289342701</v>
      </c>
      <c r="BG20" s="91">
        <v>1.8828643056854999</v>
      </c>
      <c r="BH20" s="91">
        <v>1.85402404360551</v>
      </c>
      <c r="BI20" s="91">
        <v>1.82621158379216</v>
      </c>
    </row>
    <row r="21" spans="1:61" ht="15" customHeight="1" x14ac:dyDescent="0.35">
      <c r="A21" s="11" t="s">
        <v>55</v>
      </c>
      <c r="B21" s="13" t="s">
        <v>34</v>
      </c>
      <c r="C21" s="13" t="s">
        <v>34</v>
      </c>
      <c r="D21" s="13" t="s">
        <v>34</v>
      </c>
      <c r="E21" s="13" t="s">
        <v>34</v>
      </c>
      <c r="F21" s="13" t="s">
        <v>34</v>
      </c>
      <c r="G21" s="13" t="s">
        <v>34</v>
      </c>
      <c r="H21" s="13" t="s">
        <v>34</v>
      </c>
      <c r="I21" s="13" t="s">
        <v>34</v>
      </c>
      <c r="J21" s="13" t="s">
        <v>34</v>
      </c>
      <c r="K21" s="13" t="s">
        <v>34</v>
      </c>
      <c r="L21" s="13" t="s">
        <v>34</v>
      </c>
      <c r="M21" s="13" t="s">
        <v>34</v>
      </c>
      <c r="N21" s="13" t="s">
        <v>34</v>
      </c>
      <c r="O21" s="13" t="s">
        <v>34</v>
      </c>
      <c r="P21" s="13" t="s">
        <v>34</v>
      </c>
      <c r="Q21" s="13" t="s">
        <v>34</v>
      </c>
      <c r="R21" s="13" t="s">
        <v>34</v>
      </c>
      <c r="S21" s="13" t="s">
        <v>34</v>
      </c>
      <c r="T21" s="13" t="s">
        <v>34</v>
      </c>
      <c r="U21" s="13" t="s">
        <v>34</v>
      </c>
      <c r="V21" s="13" t="s">
        <v>34</v>
      </c>
      <c r="W21" s="13" t="s">
        <v>34</v>
      </c>
      <c r="X21" s="13" t="s">
        <v>34</v>
      </c>
      <c r="Y21" s="13" t="s">
        <v>34</v>
      </c>
      <c r="Z21" s="13" t="s">
        <v>34</v>
      </c>
      <c r="AA21" s="13" t="s">
        <v>34</v>
      </c>
      <c r="AB21" s="91">
        <v>1.1771163447556501</v>
      </c>
      <c r="AC21" s="91">
        <v>1.27236968517487</v>
      </c>
      <c r="AD21" s="91">
        <v>1.15243638242686</v>
      </c>
      <c r="AE21" s="91">
        <v>0.81943193429893402</v>
      </c>
      <c r="AF21" s="91">
        <v>0.58163447984231298</v>
      </c>
      <c r="AG21" s="91">
        <v>0.94192211382712898</v>
      </c>
      <c r="AH21" s="91">
        <v>1.3177515949237</v>
      </c>
      <c r="AI21" s="91">
        <v>1.0540039372558601</v>
      </c>
      <c r="AJ21" s="91">
        <v>1.16612369750393</v>
      </c>
      <c r="AK21" s="91">
        <v>1.26226745158043</v>
      </c>
      <c r="AL21" s="91">
        <v>1.37579115024219</v>
      </c>
      <c r="AM21" s="91">
        <v>1.8150829139254301</v>
      </c>
      <c r="AN21" s="91">
        <v>1.5766269121063701</v>
      </c>
      <c r="AO21" s="91">
        <v>2.3286551721249298</v>
      </c>
      <c r="AP21" s="91">
        <v>1.66410380384913</v>
      </c>
      <c r="AQ21" s="91">
        <v>1.66930937646505</v>
      </c>
      <c r="AR21" s="91">
        <v>1.83606297306449</v>
      </c>
      <c r="AS21" s="91">
        <v>2.2338109799331698</v>
      </c>
      <c r="AT21" s="91">
        <v>2.32745842183507</v>
      </c>
      <c r="AU21" s="91">
        <v>1.54669724224195</v>
      </c>
      <c r="AV21" s="91">
        <v>0.76259985391473695</v>
      </c>
      <c r="AW21" s="91">
        <v>0.38089214597006799</v>
      </c>
      <c r="AX21" s="91">
        <v>0.441105147220198</v>
      </c>
      <c r="AY21" s="91">
        <v>0.345871442285206</v>
      </c>
      <c r="AZ21" s="91">
        <v>0.13000350529792001</v>
      </c>
      <c r="BA21" s="91">
        <v>7.9971878020915599E-2</v>
      </c>
      <c r="BB21" s="91">
        <v>0.30025718279735403</v>
      </c>
      <c r="BC21" s="91">
        <v>0.92316616051970302</v>
      </c>
      <c r="BD21" s="91">
        <v>8.2265784748732695E-2</v>
      </c>
      <c r="BE21" s="91">
        <v>8.2397731619154799E-2</v>
      </c>
      <c r="BF21" s="91">
        <v>4.98950951249593E-2</v>
      </c>
      <c r="BG21" s="91">
        <v>2.3093728099899902E-2</v>
      </c>
      <c r="BH21" s="91">
        <v>1.35687227977111E-2</v>
      </c>
      <c r="BI21" s="91">
        <v>7.37702889068227E-3</v>
      </c>
    </row>
    <row r="22" spans="1:61" ht="15" customHeight="1" x14ac:dyDescent="0.35">
      <c r="A22" s="11" t="s">
        <v>40</v>
      </c>
      <c r="B22" s="13" t="s">
        <v>34</v>
      </c>
      <c r="C22" s="13" t="s">
        <v>34</v>
      </c>
      <c r="D22" s="13" t="s">
        <v>34</v>
      </c>
      <c r="E22" s="13" t="s">
        <v>34</v>
      </c>
      <c r="F22" s="13" t="s">
        <v>34</v>
      </c>
      <c r="G22" s="13" t="s">
        <v>34</v>
      </c>
      <c r="H22" s="13" t="s">
        <v>34</v>
      </c>
      <c r="I22" s="13" t="s">
        <v>34</v>
      </c>
      <c r="J22" s="13" t="s">
        <v>34</v>
      </c>
      <c r="K22" s="13" t="s">
        <v>34</v>
      </c>
      <c r="L22" s="13" t="s">
        <v>34</v>
      </c>
      <c r="M22" s="13" t="s">
        <v>34</v>
      </c>
      <c r="N22" s="13" t="s">
        <v>34</v>
      </c>
      <c r="O22" s="13" t="s">
        <v>34</v>
      </c>
      <c r="P22" s="13" t="s">
        <v>34</v>
      </c>
      <c r="Q22" s="13" t="s">
        <v>34</v>
      </c>
      <c r="R22" s="13" t="s">
        <v>34</v>
      </c>
      <c r="S22" s="13" t="s">
        <v>34</v>
      </c>
      <c r="T22" s="13" t="s">
        <v>34</v>
      </c>
      <c r="U22" s="13" t="s">
        <v>34</v>
      </c>
      <c r="V22" s="13" t="s">
        <v>34</v>
      </c>
      <c r="W22" s="13" t="s">
        <v>34</v>
      </c>
      <c r="X22" s="13" t="s">
        <v>34</v>
      </c>
      <c r="Y22" s="13" t="s">
        <v>34</v>
      </c>
      <c r="Z22" s="13" t="s">
        <v>34</v>
      </c>
      <c r="AA22" s="13" t="s">
        <v>34</v>
      </c>
      <c r="AB22" s="91">
        <v>4.05673577318196</v>
      </c>
      <c r="AC22" s="91">
        <v>4.0920192998792997</v>
      </c>
      <c r="AD22" s="91">
        <v>3.4323568813870402</v>
      </c>
      <c r="AE22" s="91">
        <v>3.38326111553739</v>
      </c>
      <c r="AF22" s="91">
        <v>3.27333187353929</v>
      </c>
      <c r="AG22" s="91">
        <v>2.9591257996278202</v>
      </c>
      <c r="AH22" s="91">
        <v>2.8208184002337</v>
      </c>
      <c r="AI22" s="91">
        <v>2.4815586122495499</v>
      </c>
      <c r="AJ22" s="91">
        <v>2.4116139678478898</v>
      </c>
      <c r="AK22" s="91">
        <v>2.8540356641425801</v>
      </c>
      <c r="AL22" s="91">
        <v>2.9944651763169099</v>
      </c>
      <c r="AM22" s="91">
        <v>3.1662164053689499</v>
      </c>
      <c r="AN22" s="91">
        <v>2.84655296438619</v>
      </c>
      <c r="AO22" s="91">
        <v>2.89108003704535</v>
      </c>
      <c r="AP22" s="91">
        <v>3.02605066793044</v>
      </c>
      <c r="AQ22" s="91">
        <v>2.8886719641418299</v>
      </c>
      <c r="AR22" s="91">
        <v>2.7866148557796202</v>
      </c>
      <c r="AS22" s="91">
        <v>2.62770663288283</v>
      </c>
      <c r="AT22" s="91">
        <v>2.8808580846619001</v>
      </c>
      <c r="AU22" s="91">
        <v>2.7403360130395198</v>
      </c>
      <c r="AV22" s="91">
        <v>2.9595309862077501</v>
      </c>
      <c r="AW22" s="91">
        <v>2.7803149846656701</v>
      </c>
      <c r="AX22" s="91">
        <v>2.6566560297557</v>
      </c>
      <c r="AY22" s="91">
        <v>2.6961693278330201</v>
      </c>
      <c r="AZ22" s="91">
        <v>2.6004390618293298</v>
      </c>
      <c r="BA22" s="91">
        <v>2.3317389431277098</v>
      </c>
      <c r="BB22" s="91">
        <v>2.4360575342605002</v>
      </c>
      <c r="BC22" s="91">
        <v>2.0994231686518199</v>
      </c>
      <c r="BD22" s="91">
        <v>1.63674554540325</v>
      </c>
      <c r="BE22" s="91">
        <v>1.5641301932962901</v>
      </c>
      <c r="BF22" s="91">
        <v>1.7546455246826</v>
      </c>
      <c r="BG22" s="91">
        <v>1.7041563671915001</v>
      </c>
      <c r="BH22" s="91">
        <v>1.78301750153677</v>
      </c>
      <c r="BI22" s="91">
        <v>1.7910707638191099</v>
      </c>
    </row>
    <row r="23" spans="1:61" ht="15" customHeight="1" x14ac:dyDescent="0.35">
      <c r="A23" s="11" t="s">
        <v>473</v>
      </c>
      <c r="B23" s="13" t="s">
        <v>34</v>
      </c>
      <c r="C23" s="13" t="s">
        <v>34</v>
      </c>
      <c r="D23" s="13" t="s">
        <v>34</v>
      </c>
      <c r="E23" s="13" t="s">
        <v>34</v>
      </c>
      <c r="F23" s="13" t="s">
        <v>34</v>
      </c>
      <c r="G23" s="13" t="s">
        <v>34</v>
      </c>
      <c r="H23" s="13" t="s">
        <v>34</v>
      </c>
      <c r="I23" s="13" t="s">
        <v>34</v>
      </c>
      <c r="J23" s="13" t="s">
        <v>34</v>
      </c>
      <c r="K23" s="13" t="s">
        <v>34</v>
      </c>
      <c r="L23" s="13" t="s">
        <v>34</v>
      </c>
      <c r="M23" s="13" t="s">
        <v>34</v>
      </c>
      <c r="N23" s="13" t="s">
        <v>34</v>
      </c>
      <c r="O23" s="13" t="s">
        <v>34</v>
      </c>
      <c r="P23" s="13" t="s">
        <v>34</v>
      </c>
      <c r="Q23" s="13" t="s">
        <v>34</v>
      </c>
      <c r="R23" s="13" t="s">
        <v>34</v>
      </c>
      <c r="S23" s="13" t="s">
        <v>34</v>
      </c>
      <c r="T23" s="13" t="s">
        <v>34</v>
      </c>
      <c r="U23" s="13" t="s">
        <v>34</v>
      </c>
      <c r="V23" s="13" t="s">
        <v>34</v>
      </c>
      <c r="W23" s="13" t="s">
        <v>34</v>
      </c>
      <c r="X23" s="13" t="s">
        <v>34</v>
      </c>
      <c r="Y23" s="13" t="s">
        <v>34</v>
      </c>
      <c r="Z23" s="13" t="s">
        <v>34</v>
      </c>
      <c r="AA23" s="13" t="s">
        <v>34</v>
      </c>
      <c r="AB23" s="91">
        <v>45.900819189017099</v>
      </c>
      <c r="AC23" s="91">
        <v>39.117614431973699</v>
      </c>
      <c r="AD23" s="91">
        <v>38.212001496776999</v>
      </c>
      <c r="AE23" s="91">
        <v>37.509471565365303</v>
      </c>
      <c r="AF23" s="91">
        <v>36.880583832246998</v>
      </c>
      <c r="AG23" s="91">
        <v>35.586392531470501</v>
      </c>
      <c r="AH23" s="91">
        <v>35.907360053281103</v>
      </c>
      <c r="AI23" s="91">
        <v>37.020420330589403</v>
      </c>
      <c r="AJ23" s="91">
        <v>37.8697482941405</v>
      </c>
      <c r="AK23" s="91">
        <v>36.523739142017803</v>
      </c>
      <c r="AL23" s="91">
        <v>35.4448913243261</v>
      </c>
      <c r="AM23" s="91">
        <v>36.035115965001303</v>
      </c>
      <c r="AN23" s="91">
        <v>35.7462347395577</v>
      </c>
      <c r="AO23" s="91">
        <v>35.726946977300202</v>
      </c>
      <c r="AP23" s="91">
        <v>40.3213276463661</v>
      </c>
      <c r="AQ23" s="91">
        <v>40.817982247519303</v>
      </c>
      <c r="AR23" s="91">
        <v>39.887813332699302</v>
      </c>
      <c r="AS23" s="91">
        <v>39.427688248861699</v>
      </c>
      <c r="AT23" s="91">
        <v>39.063516792767601</v>
      </c>
      <c r="AU23" s="91">
        <v>39.324278498973499</v>
      </c>
      <c r="AV23" s="91">
        <v>38.903780975560501</v>
      </c>
      <c r="AW23" s="91">
        <v>38.282502846261004</v>
      </c>
      <c r="AX23" s="91">
        <v>37.316752634244899</v>
      </c>
      <c r="AY23" s="91">
        <v>37.298058053823603</v>
      </c>
      <c r="AZ23" s="91">
        <v>37.451354944052298</v>
      </c>
      <c r="BA23" s="91">
        <v>43.489651492148802</v>
      </c>
      <c r="BB23" s="91">
        <v>41.521308954569598</v>
      </c>
      <c r="BC23" s="91">
        <v>38.515714554678802</v>
      </c>
      <c r="BD23" s="91">
        <v>39.803613932648702</v>
      </c>
      <c r="BE23" s="91">
        <v>40.777862800971803</v>
      </c>
      <c r="BF23" s="91">
        <v>40.861320711864998</v>
      </c>
      <c r="BG23" s="91">
        <v>41.954019679323203</v>
      </c>
      <c r="BH23" s="91">
        <v>41.843650007683301</v>
      </c>
      <c r="BI23" s="91">
        <v>42.347175894985597</v>
      </c>
    </row>
    <row r="24" spans="1:61" ht="15" customHeight="1" x14ac:dyDescent="0.35">
      <c r="A24" s="3"/>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13"/>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row>
    <row r="25" spans="1:61" ht="15" customHeight="1" x14ac:dyDescent="0.35">
      <c r="A25" s="23" t="s">
        <v>474</v>
      </c>
      <c r="B25" s="55">
        <v>35.000247970772499</v>
      </c>
      <c r="C25" s="55">
        <v>36.333086021036102</v>
      </c>
      <c r="D25" s="55">
        <v>37.107763914926601</v>
      </c>
      <c r="E25" s="55">
        <v>38.309824133098203</v>
      </c>
      <c r="F25" s="55">
        <v>38.724255666490798</v>
      </c>
      <c r="G25" s="55">
        <v>39.8029157667387</v>
      </c>
      <c r="H25" s="55">
        <v>39.775554204212497</v>
      </c>
      <c r="I25" s="55">
        <v>40.846634281748798</v>
      </c>
      <c r="J25" s="55">
        <v>41.091044372294398</v>
      </c>
      <c r="K25" s="55">
        <v>41.526974830223899</v>
      </c>
      <c r="L25" s="55">
        <v>41.0779929288909</v>
      </c>
      <c r="M25" s="55">
        <v>40.316523456351803</v>
      </c>
      <c r="N25" s="55">
        <v>41.2964831672965</v>
      </c>
      <c r="O25" s="55">
        <v>42.0541931734451</v>
      </c>
      <c r="P25" s="55">
        <v>40.383101031577297</v>
      </c>
      <c r="Q25" s="55">
        <v>40.690344696248303</v>
      </c>
      <c r="R25" s="55">
        <v>40.989459524204399</v>
      </c>
      <c r="S25" s="55">
        <v>42.659034177969097</v>
      </c>
      <c r="T25" s="55">
        <v>42.356503868997201</v>
      </c>
      <c r="U25" s="55">
        <v>39.7316042188205</v>
      </c>
      <c r="V25" s="55">
        <v>39.701794582524002</v>
      </c>
      <c r="W25" s="55">
        <v>41.708456135720503</v>
      </c>
      <c r="X25" s="55">
        <v>41.059570124079599</v>
      </c>
      <c r="Y25" s="55">
        <v>42.2560539491162</v>
      </c>
      <c r="Z25" s="55">
        <v>40.0166392044259</v>
      </c>
      <c r="AA25" s="13">
        <v>37.700000000000003</v>
      </c>
      <c r="AB25" s="91">
        <v>37.2383962757349</v>
      </c>
      <c r="AC25" s="91">
        <v>37.338607187347598</v>
      </c>
      <c r="AD25" s="91">
        <v>36.663442903233801</v>
      </c>
      <c r="AE25" s="91">
        <v>36.164311961346499</v>
      </c>
      <c r="AF25" s="91">
        <v>37.155724057326701</v>
      </c>
      <c r="AG25" s="91">
        <v>36.802770297272502</v>
      </c>
      <c r="AH25" s="91">
        <v>35.497115391142998</v>
      </c>
      <c r="AI25" s="91">
        <v>35.030365792419097</v>
      </c>
      <c r="AJ25" s="91">
        <v>34.810547147658703</v>
      </c>
      <c r="AK25" s="91">
        <v>34.767429490071898</v>
      </c>
      <c r="AL25" s="91">
        <v>35.013602661645997</v>
      </c>
      <c r="AM25" s="91">
        <v>36.033416191200303</v>
      </c>
      <c r="AN25" s="91">
        <v>35.542907454478602</v>
      </c>
      <c r="AO25" s="91">
        <v>35.925968163141903</v>
      </c>
      <c r="AP25" s="91">
        <v>35.134067318379799</v>
      </c>
      <c r="AQ25" s="91">
        <v>35.524531972682503</v>
      </c>
      <c r="AR25" s="91">
        <v>35.464722575485403</v>
      </c>
      <c r="AS25" s="91">
        <v>35.574198852457798</v>
      </c>
      <c r="AT25" s="91">
        <v>36.082267188344296</v>
      </c>
      <c r="AU25" s="91">
        <v>37.036154715902299</v>
      </c>
      <c r="AV25" s="91">
        <v>36.944934995654997</v>
      </c>
      <c r="AW25" s="91">
        <v>38.405307318061901</v>
      </c>
      <c r="AX25" s="91">
        <v>38.691668729260698</v>
      </c>
      <c r="AY25" s="91">
        <v>38.799489363310101</v>
      </c>
      <c r="AZ25" s="91">
        <v>39.263886724203701</v>
      </c>
      <c r="BA25" s="91">
        <v>39.855121071710798</v>
      </c>
      <c r="BB25" s="91">
        <v>39.244555901300998</v>
      </c>
      <c r="BC25" s="91">
        <v>38.6074161156548</v>
      </c>
      <c r="BD25" s="91">
        <v>39.190861765979903</v>
      </c>
      <c r="BE25" s="91">
        <v>38.724778682297099</v>
      </c>
      <c r="BF25" s="91">
        <v>38.886564556798199</v>
      </c>
      <c r="BG25" s="91">
        <v>38.731714099357099</v>
      </c>
      <c r="BH25" s="91">
        <v>39.0916132503163</v>
      </c>
      <c r="BI25" s="91">
        <v>39.068713808113102</v>
      </c>
    </row>
    <row r="26" spans="1:61" ht="15" customHeight="1" x14ac:dyDescent="0.35">
      <c r="A26" s="11" t="s">
        <v>444</v>
      </c>
      <c r="B26" s="55">
        <v>22.752144947182199</v>
      </c>
      <c r="C26" s="55">
        <v>23.478665677417499</v>
      </c>
      <c r="D26" s="55">
        <v>24.062318184756599</v>
      </c>
      <c r="E26" s="55">
        <v>24.081106740811101</v>
      </c>
      <c r="F26" s="55">
        <v>23.630535840492101</v>
      </c>
      <c r="G26" s="55">
        <v>24.279157667386599</v>
      </c>
      <c r="H26" s="55">
        <v>24.5113447004099</v>
      </c>
      <c r="I26" s="55">
        <v>25.626940355747099</v>
      </c>
      <c r="J26" s="55">
        <v>25.628382034632001</v>
      </c>
      <c r="K26" s="55">
        <v>25.6159905076873</v>
      </c>
      <c r="L26" s="55">
        <v>25.138144185066398</v>
      </c>
      <c r="M26" s="55">
        <v>24.007743896688901</v>
      </c>
      <c r="N26" s="55">
        <v>24.108446410168298</v>
      </c>
      <c r="O26" s="55">
        <v>23.127056113077099</v>
      </c>
      <c r="P26" s="55">
        <v>22.5810103157729</v>
      </c>
      <c r="Q26" s="55">
        <v>22.6999619120168</v>
      </c>
      <c r="R26" s="55">
        <v>23.623012143660102</v>
      </c>
      <c r="S26" s="55">
        <v>24.758453557155001</v>
      </c>
      <c r="T26" s="55">
        <v>24.704665823785799</v>
      </c>
      <c r="U26" s="55">
        <v>23.646735338777901</v>
      </c>
      <c r="V26" s="55">
        <v>25.155945305745799</v>
      </c>
      <c r="W26" s="55">
        <v>26.5069869059664</v>
      </c>
      <c r="X26" s="55">
        <v>25.446661919111499</v>
      </c>
      <c r="Y26" s="55">
        <v>26.8233370797997</v>
      </c>
      <c r="Z26" s="55">
        <v>23.778847492303601</v>
      </c>
      <c r="AA26" s="13">
        <v>22.8</v>
      </c>
      <c r="AB26" s="91">
        <v>22.511511186863402</v>
      </c>
      <c r="AC26" s="91">
        <v>23.171885046180002</v>
      </c>
      <c r="AD26" s="91">
        <v>22.640803889621701</v>
      </c>
      <c r="AE26" s="91">
        <v>22.376912269742</v>
      </c>
      <c r="AF26" s="91">
        <v>22.840854004768602</v>
      </c>
      <c r="AG26" s="91">
        <v>22.528203848103299</v>
      </c>
      <c r="AH26" s="91">
        <v>22.771369956718399</v>
      </c>
      <c r="AI26" s="91">
        <v>22.704186861761201</v>
      </c>
      <c r="AJ26" s="91">
        <v>21.962125951916999</v>
      </c>
      <c r="AK26" s="91">
        <v>21.844538599471399</v>
      </c>
      <c r="AL26" s="91">
        <v>22.933543333960401</v>
      </c>
      <c r="AM26" s="91">
        <v>23.083202143607298</v>
      </c>
      <c r="AN26" s="91">
        <v>23.0889760965945</v>
      </c>
      <c r="AO26" s="91">
        <v>22.6530507992785</v>
      </c>
      <c r="AP26" s="91">
        <v>22.510532609015701</v>
      </c>
      <c r="AQ26" s="91">
        <v>22.585897496586298</v>
      </c>
      <c r="AR26" s="91">
        <v>21.8786866227315</v>
      </c>
      <c r="AS26" s="91">
        <v>21.0729578010598</v>
      </c>
      <c r="AT26" s="91">
        <v>21.364710983799</v>
      </c>
      <c r="AU26" s="91">
        <v>22.392191061227201</v>
      </c>
      <c r="AV26" s="91">
        <v>23.014806171656101</v>
      </c>
      <c r="AW26" s="91">
        <v>23.7368655414434</v>
      </c>
      <c r="AX26" s="91">
        <v>24.885050253490299</v>
      </c>
      <c r="AY26" s="91">
        <v>24.839435305415901</v>
      </c>
      <c r="AZ26" s="91">
        <v>25.821008134071999</v>
      </c>
      <c r="BA26" s="91">
        <v>26.210312017614399</v>
      </c>
      <c r="BB26" s="91">
        <v>26.303172631597899</v>
      </c>
      <c r="BC26" s="91">
        <v>26.008269155782799</v>
      </c>
      <c r="BD26" s="91">
        <v>27.005828665416001</v>
      </c>
      <c r="BE26" s="91">
        <v>26.627505461267301</v>
      </c>
      <c r="BF26" s="91">
        <v>26.4097777390581</v>
      </c>
      <c r="BG26" s="91">
        <v>26.104215218847099</v>
      </c>
      <c r="BH26" s="91">
        <v>26.117827676988401</v>
      </c>
      <c r="BI26" s="91">
        <v>26.2472800810853</v>
      </c>
    </row>
    <row r="27" spans="1:61" ht="15" customHeight="1" x14ac:dyDescent="0.35">
      <c r="A27" s="11" t="s">
        <v>41</v>
      </c>
      <c r="B27" s="55">
        <v>12.2481030235903</v>
      </c>
      <c r="C27" s="55">
        <v>12.8544203436186</v>
      </c>
      <c r="D27" s="55">
        <v>13.04544573017</v>
      </c>
      <c r="E27" s="55">
        <v>14.2287173922872</v>
      </c>
      <c r="F27" s="55">
        <v>15.093719825998701</v>
      </c>
      <c r="G27" s="55">
        <v>15.523758099352101</v>
      </c>
      <c r="H27" s="55">
        <v>15.264209503802601</v>
      </c>
      <c r="I27" s="55">
        <v>15.2196939260017</v>
      </c>
      <c r="J27" s="55">
        <v>15.4626623376623</v>
      </c>
      <c r="K27" s="55">
        <v>15.9109843225367</v>
      </c>
      <c r="L27" s="55">
        <v>15.9398487438245</v>
      </c>
      <c r="M27" s="55">
        <v>16.308779559663002</v>
      </c>
      <c r="N27" s="55">
        <v>17.188036757128099</v>
      </c>
      <c r="O27" s="55">
        <v>18.927137060368</v>
      </c>
      <c r="P27" s="55">
        <v>17.8020907158044</v>
      </c>
      <c r="Q27" s="55">
        <v>17.990382784231599</v>
      </c>
      <c r="R27" s="55">
        <v>17.366447380544301</v>
      </c>
      <c r="S27" s="55">
        <v>17.9005806208141</v>
      </c>
      <c r="T27" s="55">
        <v>17.651838045211399</v>
      </c>
      <c r="U27" s="55">
        <v>16.084868880042698</v>
      </c>
      <c r="V27" s="55">
        <v>14.545849276778201</v>
      </c>
      <c r="W27" s="55">
        <v>15.2014692297541</v>
      </c>
      <c r="X27" s="55">
        <v>15.6129082049681</v>
      </c>
      <c r="Y27" s="55">
        <v>15.432716869316399</v>
      </c>
      <c r="Z27" s="55">
        <v>16.237791712122299</v>
      </c>
      <c r="AA27" s="13">
        <v>14.9</v>
      </c>
      <c r="AB27" s="91">
        <v>14.7268850888715</v>
      </c>
      <c r="AC27" s="91">
        <v>14.1667221411677</v>
      </c>
      <c r="AD27" s="91">
        <v>14.0226390136121</v>
      </c>
      <c r="AE27" s="91">
        <v>13.787399691604501</v>
      </c>
      <c r="AF27" s="91">
        <v>14.3148700525582</v>
      </c>
      <c r="AG27" s="91">
        <v>14.2745664491692</v>
      </c>
      <c r="AH27" s="91">
        <v>12.725745434424599</v>
      </c>
      <c r="AI27" s="91">
        <v>12.3261789306579</v>
      </c>
      <c r="AJ27" s="91">
        <v>12.8484211957417</v>
      </c>
      <c r="AK27" s="91">
        <v>12.922890890600399</v>
      </c>
      <c r="AL27" s="91">
        <v>12.0800593276856</v>
      </c>
      <c r="AM27" s="91">
        <v>12.950214047593001</v>
      </c>
      <c r="AN27" s="91">
        <v>12.4539313578841</v>
      </c>
      <c r="AO27" s="91">
        <v>13.272917363863399</v>
      </c>
      <c r="AP27" s="91">
        <v>12.623534709364201</v>
      </c>
      <c r="AQ27" s="91">
        <v>12.938634476096199</v>
      </c>
      <c r="AR27" s="91">
        <v>13.586035952753999</v>
      </c>
      <c r="AS27" s="91">
        <v>14.501241051398001</v>
      </c>
      <c r="AT27" s="91">
        <v>14.7175562045453</v>
      </c>
      <c r="AU27" s="91">
        <v>14.643963654675099</v>
      </c>
      <c r="AV27" s="91">
        <v>13.930128823998899</v>
      </c>
      <c r="AW27" s="91">
        <v>14.668441776618501</v>
      </c>
      <c r="AX27" s="91">
        <v>13.806618475770399</v>
      </c>
      <c r="AY27" s="91">
        <v>13.9600540578943</v>
      </c>
      <c r="AZ27" s="91">
        <v>13.4428785901318</v>
      </c>
      <c r="BA27" s="91">
        <v>13.644809054096401</v>
      </c>
      <c r="BB27" s="91">
        <v>12.9413832697032</v>
      </c>
      <c r="BC27" s="91">
        <v>12.599146959872</v>
      </c>
      <c r="BD27" s="91">
        <v>12.185033100563899</v>
      </c>
      <c r="BE27" s="91">
        <v>12.0972732210298</v>
      </c>
      <c r="BF27" s="91">
        <v>12.476786817740001</v>
      </c>
      <c r="BG27" s="91">
        <v>12.62749888051</v>
      </c>
      <c r="BH27" s="91">
        <v>12.9737855733279</v>
      </c>
      <c r="BI27" s="91">
        <v>12.8214337270278</v>
      </c>
    </row>
    <row r="28" spans="1:61" ht="15" customHeight="1" x14ac:dyDescent="0.35">
      <c r="A28" s="3"/>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3"/>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row>
    <row r="29" spans="1:61" ht="15" customHeight="1" x14ac:dyDescent="0.35">
      <c r="A29" s="23" t="s">
        <v>445</v>
      </c>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3"/>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row>
    <row r="30" spans="1:61" ht="15" customHeight="1" x14ac:dyDescent="0.35">
      <c r="A30" s="11" t="s">
        <v>475</v>
      </c>
      <c r="B30" s="55">
        <v>-1.4630275578185199</v>
      </c>
      <c r="C30" s="55">
        <v>-1.5158789042610501</v>
      </c>
      <c r="D30" s="55">
        <v>-0.66326200788674095</v>
      </c>
      <c r="E30" s="55">
        <v>0.52217550522175504</v>
      </c>
      <c r="F30" s="55">
        <v>-0.25383489781901097</v>
      </c>
      <c r="G30" s="55">
        <v>-2.71508279337653</v>
      </c>
      <c r="H30" s="55">
        <v>-1.9459339930344399</v>
      </c>
      <c r="I30" s="55">
        <v>-0.72245151393403695</v>
      </c>
      <c r="J30" s="55">
        <v>-2.0156926406926399</v>
      </c>
      <c r="K30" s="55">
        <v>-2.35666860215597</v>
      </c>
      <c r="L30" s="55">
        <v>-3.76969725350629</v>
      </c>
      <c r="M30" s="55">
        <v>-4.6707457106245602</v>
      </c>
      <c r="N30" s="55">
        <v>-5.8909094812779097</v>
      </c>
      <c r="O30" s="55">
        <v>-5.2454882263203197</v>
      </c>
      <c r="P30" s="55">
        <v>-4.9910426017796699</v>
      </c>
      <c r="Q30" s="55">
        <v>-3.4383926871072199</v>
      </c>
      <c r="R30" s="55">
        <v>-4.4073746475758702</v>
      </c>
      <c r="S30" s="55">
        <v>-5.1100997103716104</v>
      </c>
      <c r="T30" s="55">
        <v>-4.0015119719503103</v>
      </c>
      <c r="U30" s="55">
        <v>-4.7277055033446898</v>
      </c>
      <c r="V30" s="55">
        <v>-5.0251412133688396</v>
      </c>
      <c r="W30" s="55">
        <v>-2.5198316690860598</v>
      </c>
      <c r="X30" s="55">
        <v>-3.91112015407337</v>
      </c>
      <c r="Y30" s="55">
        <v>-2.6269541228159801</v>
      </c>
      <c r="Z30" s="55">
        <v>-3.3077702494909502</v>
      </c>
      <c r="AA30" s="13">
        <v>-8.6</v>
      </c>
      <c r="AB30" s="91">
        <v>-8.7486771970732402</v>
      </c>
      <c r="AC30" s="91">
        <v>-1.84026413921101</v>
      </c>
      <c r="AD30" s="91">
        <v>-1.60007121907603</v>
      </c>
      <c r="AE30" s="91">
        <v>-1.3751132483800499</v>
      </c>
      <c r="AF30" s="91">
        <v>0.23577994516686701</v>
      </c>
      <c r="AG30" s="91">
        <v>1.1871504657745999</v>
      </c>
      <c r="AH30" s="91">
        <v>-0.438074837396079</v>
      </c>
      <c r="AI30" s="91">
        <v>-2.0249965223393702</v>
      </c>
      <c r="AJ30" s="91">
        <v>-3.0898378723272302</v>
      </c>
      <c r="AK30" s="91">
        <v>-1.7867478884019301</v>
      </c>
      <c r="AL30" s="91">
        <v>-0.47142491731604402</v>
      </c>
      <c r="AM30" s="91">
        <v>-3.2675154614836402E-2</v>
      </c>
      <c r="AN30" s="91">
        <v>-0.23192339984073801</v>
      </c>
      <c r="AO30" s="91">
        <v>0.124691439227631</v>
      </c>
      <c r="AP30" s="91">
        <v>-5.2166886620045396</v>
      </c>
      <c r="AQ30" s="91">
        <v>-5.3395998877007402</v>
      </c>
      <c r="AR30" s="91">
        <v>-4.44216214481109</v>
      </c>
      <c r="AS30" s="91">
        <v>-3.9317585381667199</v>
      </c>
      <c r="AT30" s="91">
        <v>-2.95671401102534</v>
      </c>
      <c r="AU30" s="91">
        <v>-2.2538566441666399</v>
      </c>
      <c r="AV30" s="91">
        <v>-1.94360069039344</v>
      </c>
      <c r="AW30" s="91">
        <v>0.12691698852844699</v>
      </c>
      <c r="AX30" s="91">
        <v>1.3711379984335099</v>
      </c>
      <c r="AY30" s="91">
        <v>1.5023508481924599</v>
      </c>
      <c r="AZ30" s="91">
        <v>1.79914031146717</v>
      </c>
      <c r="BA30" s="91">
        <v>-3.7146120477410798</v>
      </c>
      <c r="BB30" s="91">
        <v>-2.2359626321091399</v>
      </c>
      <c r="BC30" s="91">
        <v>-9.3683265018268999E-2</v>
      </c>
      <c r="BD30" s="91">
        <v>-0.55710178286822698</v>
      </c>
      <c r="BE30" s="91">
        <v>-2.0530841186746698</v>
      </c>
      <c r="BF30" s="91">
        <v>-1.9747561550668</v>
      </c>
      <c r="BG30" s="91">
        <v>-3.2223055799660298</v>
      </c>
      <c r="BH30" s="91">
        <v>-2.7520367573670401</v>
      </c>
      <c r="BI30" s="91">
        <v>-3.2784620868725001</v>
      </c>
    </row>
    <row r="31" spans="1:61" ht="15" customHeight="1" x14ac:dyDescent="0.35">
      <c r="A31" s="11" t="s">
        <v>476</v>
      </c>
      <c r="B31" s="13" t="s">
        <v>34</v>
      </c>
      <c r="C31" s="13" t="s">
        <v>34</v>
      </c>
      <c r="D31" s="13" t="s">
        <v>34</v>
      </c>
      <c r="E31" s="13" t="s">
        <v>34</v>
      </c>
      <c r="F31" s="13" t="s">
        <v>34</v>
      </c>
      <c r="G31" s="13" t="s">
        <v>34</v>
      </c>
      <c r="H31" s="13" t="s">
        <v>34</v>
      </c>
      <c r="I31" s="13" t="s">
        <v>34</v>
      </c>
      <c r="J31" s="13" t="s">
        <v>34</v>
      </c>
      <c r="K31" s="13" t="s">
        <v>34</v>
      </c>
      <c r="L31" s="13" t="s">
        <v>34</v>
      </c>
      <c r="M31" s="13" t="s">
        <v>34</v>
      </c>
      <c r="N31" s="13" t="s">
        <v>34</v>
      </c>
      <c r="O31" s="13" t="s">
        <v>34</v>
      </c>
      <c r="P31" s="13" t="s">
        <v>34</v>
      </c>
      <c r="Q31" s="13" t="s">
        <v>34</v>
      </c>
      <c r="R31" s="13" t="s">
        <v>34</v>
      </c>
      <c r="S31" s="13" t="s">
        <v>34</v>
      </c>
      <c r="T31" s="13" t="s">
        <v>34</v>
      </c>
      <c r="U31" s="13" t="s">
        <v>34</v>
      </c>
      <c r="V31" s="13" t="s">
        <v>34</v>
      </c>
      <c r="W31" s="13" t="s">
        <v>34</v>
      </c>
      <c r="X31" s="13" t="s">
        <v>34</v>
      </c>
      <c r="Y31" s="13" t="s">
        <v>34</v>
      </c>
      <c r="Z31" s="13" t="s">
        <v>34</v>
      </c>
      <c r="AA31" s="13">
        <v>-7.9</v>
      </c>
      <c r="AB31" s="91">
        <v>-7.9691220530475704</v>
      </c>
      <c r="AC31" s="91">
        <v>-1.5387761520721599</v>
      </c>
      <c r="AD31" s="91">
        <v>-2.2891449999051101</v>
      </c>
      <c r="AE31" s="91">
        <v>-1.5594931228219899</v>
      </c>
      <c r="AF31" s="91">
        <v>-0.91570353393827897</v>
      </c>
      <c r="AG31" s="91">
        <v>-0.228093945380101</v>
      </c>
      <c r="AH31" s="91">
        <v>-0.160620428349422</v>
      </c>
      <c r="AI31" s="91">
        <v>-1.00950509932984</v>
      </c>
      <c r="AJ31" s="91">
        <v>-2.6208531781150199</v>
      </c>
      <c r="AK31" s="91">
        <v>-1.60518255269872</v>
      </c>
      <c r="AL31" s="91">
        <v>-7.0069322359404398E-2</v>
      </c>
      <c r="AM31" s="91">
        <v>0.52622007523361802</v>
      </c>
      <c r="AN31" s="91">
        <v>0.18799362628774799</v>
      </c>
      <c r="AO31" s="91">
        <v>0.382727015918778</v>
      </c>
      <c r="AP31" s="91">
        <v>-3.0217296387584498</v>
      </c>
      <c r="AQ31" s="91">
        <v>-4.1105374730488</v>
      </c>
      <c r="AR31" s="91">
        <v>-2.7085042165890298</v>
      </c>
      <c r="AS31" s="91">
        <v>-2.88759803949557</v>
      </c>
      <c r="AT31" s="91">
        <v>-1.4383850512251599</v>
      </c>
      <c r="AU31" s="91">
        <v>-1.0493477770170101</v>
      </c>
      <c r="AV31" s="91">
        <v>-1.6809949996394</v>
      </c>
      <c r="AW31" s="91">
        <v>-0.97157143696890302</v>
      </c>
      <c r="AX31" s="91">
        <v>1.0526372805551401</v>
      </c>
      <c r="AY31" s="91">
        <v>0.82326966957296999</v>
      </c>
      <c r="AZ31" s="91">
        <v>1.22771526538207</v>
      </c>
      <c r="BA31" s="91">
        <v>-4.0665133567262997</v>
      </c>
      <c r="BB31" s="91">
        <v>-3.3591128603953</v>
      </c>
      <c r="BC31" s="91">
        <v>-1.47765008900267</v>
      </c>
      <c r="BD31" s="91">
        <v>-0.918132018014161</v>
      </c>
      <c r="BE31" s="91">
        <v>-2.86039373315359</v>
      </c>
      <c r="BF31" s="91">
        <v>-2.70403029846472</v>
      </c>
      <c r="BG31" s="91">
        <v>-3.6489798331130401</v>
      </c>
      <c r="BH31" s="91">
        <v>-3.20841798796679</v>
      </c>
      <c r="BI31" s="91">
        <v>-3.6415179022611901</v>
      </c>
    </row>
    <row r="32" spans="1:61" ht="15" customHeight="1" x14ac:dyDescent="0.35">
      <c r="A32" s="11" t="s">
        <v>56</v>
      </c>
      <c r="B32" s="13" t="s">
        <v>34</v>
      </c>
      <c r="C32" s="13" t="s">
        <v>34</v>
      </c>
      <c r="D32" s="13" t="s">
        <v>34</v>
      </c>
      <c r="E32" s="13" t="s">
        <v>34</v>
      </c>
      <c r="F32" s="13" t="s">
        <v>34</v>
      </c>
      <c r="G32" s="13" t="s">
        <v>34</v>
      </c>
      <c r="H32" s="13" t="s">
        <v>34</v>
      </c>
      <c r="I32" s="13" t="s">
        <v>34</v>
      </c>
      <c r="J32" s="13" t="s">
        <v>34</v>
      </c>
      <c r="K32" s="13" t="s">
        <v>34</v>
      </c>
      <c r="L32" s="13" t="s">
        <v>34</v>
      </c>
      <c r="M32" s="13" t="s">
        <v>34</v>
      </c>
      <c r="N32" s="13" t="s">
        <v>34</v>
      </c>
      <c r="O32" s="13" t="s">
        <v>34</v>
      </c>
      <c r="P32" s="13" t="s">
        <v>34</v>
      </c>
      <c r="Q32" s="13" t="s">
        <v>34</v>
      </c>
      <c r="R32" s="13" t="s">
        <v>34</v>
      </c>
      <c r="S32" s="13" t="s">
        <v>34</v>
      </c>
      <c r="T32" s="13" t="s">
        <v>34</v>
      </c>
      <c r="U32" s="13" t="s">
        <v>34</v>
      </c>
      <c r="V32" s="13" t="s">
        <v>34</v>
      </c>
      <c r="W32" s="13" t="s">
        <v>34</v>
      </c>
      <c r="X32" s="13" t="s">
        <v>34</v>
      </c>
      <c r="Y32" s="13" t="s">
        <v>34</v>
      </c>
      <c r="Z32" s="13" t="s">
        <v>34</v>
      </c>
      <c r="AA32" s="13">
        <v>0.1</v>
      </c>
      <c r="AB32" s="91">
        <v>-8.7089324142627295E-2</v>
      </c>
      <c r="AC32" s="91">
        <v>-2.5244887177066501E-2</v>
      </c>
      <c r="AD32" s="91">
        <v>-9.8632743332025E-2</v>
      </c>
      <c r="AE32" s="91">
        <v>-6.7208550922618099E-2</v>
      </c>
      <c r="AF32" s="91">
        <v>3.1230754620267399E-2</v>
      </c>
      <c r="AG32" s="91">
        <v>-2.0132409558378399E-2</v>
      </c>
      <c r="AH32" s="91">
        <v>-0.13156764952569799</v>
      </c>
      <c r="AI32" s="91">
        <v>-0.10615858772886699</v>
      </c>
      <c r="AJ32" s="91">
        <v>-2.9835745227167601E-2</v>
      </c>
      <c r="AK32" s="91">
        <v>1.19029195631633E-2</v>
      </c>
      <c r="AL32" s="91">
        <v>3.3037890060407797E-2</v>
      </c>
      <c r="AM32" s="91">
        <v>1.6765124614043201E-2</v>
      </c>
      <c r="AN32" s="91">
        <v>3.1978298545287602E-2</v>
      </c>
      <c r="AO32" s="91">
        <v>-9.5643147118775598E-2</v>
      </c>
      <c r="AP32" s="91">
        <v>-5.3293601787676399E-2</v>
      </c>
      <c r="AQ32" s="91">
        <v>0.24359071945983701</v>
      </c>
      <c r="AR32" s="91">
        <v>5.4123993029746201E-2</v>
      </c>
      <c r="AS32" s="91">
        <v>-5.4826958592895297E-2</v>
      </c>
      <c r="AT32" s="91">
        <v>0.11976453708120301</v>
      </c>
      <c r="AU32" s="91">
        <v>-1.10191198036921E-2</v>
      </c>
      <c r="AV32" s="91">
        <v>-4.4782134885683798E-2</v>
      </c>
      <c r="AW32" s="91">
        <v>-4.1082170943961098E-2</v>
      </c>
      <c r="AX32" s="91">
        <v>3.4952485530007703E-2</v>
      </c>
      <c r="AY32" s="91">
        <v>6.8089023307563404E-2</v>
      </c>
      <c r="AZ32" s="91">
        <v>1.22993085401534E-2</v>
      </c>
      <c r="BA32" s="91">
        <v>9.1646715349308905E-3</v>
      </c>
      <c r="BB32" s="91">
        <v>-1.4932192906060701E-3</v>
      </c>
      <c r="BC32" s="91">
        <v>2.3472956043278401E-2</v>
      </c>
      <c r="BD32" s="91">
        <v>0</v>
      </c>
      <c r="BE32" s="91">
        <v>0</v>
      </c>
      <c r="BF32" s="91">
        <v>0</v>
      </c>
      <c r="BG32" s="91">
        <v>0</v>
      </c>
      <c r="BH32" s="91">
        <v>0</v>
      </c>
      <c r="BI32" s="91">
        <v>0</v>
      </c>
    </row>
    <row r="33" spans="1:61" ht="15" customHeight="1" x14ac:dyDescent="0.35">
      <c r="A33" s="11" t="s">
        <v>42</v>
      </c>
      <c r="B33" s="13">
        <v>-1.58205352862409</v>
      </c>
      <c r="C33" s="13">
        <v>-1.61480382315716</v>
      </c>
      <c r="D33" s="13">
        <v>-1.06018488590083</v>
      </c>
      <c r="E33" s="13">
        <v>-1.0432207604322099</v>
      </c>
      <c r="F33" s="13">
        <v>-1.5648174877313099</v>
      </c>
      <c r="G33" s="13">
        <v>-1.8475521958243299</v>
      </c>
      <c r="H33" s="13">
        <v>-0.97849521808834095</v>
      </c>
      <c r="I33" s="13">
        <v>-0.433909200482121</v>
      </c>
      <c r="J33" s="13">
        <v>-0.39840367965368001</v>
      </c>
      <c r="K33" s="13">
        <v>-0.52889348918229795</v>
      </c>
      <c r="L33" s="13">
        <v>-1.0155939029244401</v>
      </c>
      <c r="M33" s="13">
        <v>-0.81044649444447503</v>
      </c>
      <c r="N33" s="13">
        <v>-0.62800583991755399</v>
      </c>
      <c r="O33" s="13">
        <v>3.6322502309073402E-3</v>
      </c>
      <c r="P33" s="13">
        <v>2.8545554768092E-2</v>
      </c>
      <c r="Q33" s="13">
        <v>0.19139211578746901</v>
      </c>
      <c r="R33" s="13">
        <v>0.24738791530764601</v>
      </c>
      <c r="S33" s="13">
        <v>0.114578265594238</v>
      </c>
      <c r="T33" s="13">
        <v>0.175093303441474</v>
      </c>
      <c r="U33" s="13">
        <v>0.210120244593097</v>
      </c>
      <c r="V33" s="13">
        <v>7.7148827454127503E-2</v>
      </c>
      <c r="W33" s="13">
        <v>6.6716520770099305E-2</v>
      </c>
      <c r="X33" s="13">
        <v>0.12734205901234499</v>
      </c>
      <c r="Y33" s="13">
        <v>0.124995742651817</v>
      </c>
      <c r="Z33" s="13">
        <v>6.1183066857877201E-2</v>
      </c>
      <c r="AA33" s="13">
        <v>0</v>
      </c>
      <c r="AB33" s="91">
        <v>1.9117154044875798E-2</v>
      </c>
      <c r="AC33" s="91">
        <v>0.194414056165716</v>
      </c>
      <c r="AD33" s="91">
        <v>0.77361614263932299</v>
      </c>
      <c r="AE33" s="91">
        <v>-6.8476670185752203E-3</v>
      </c>
      <c r="AF33" s="91">
        <v>9.5360875974334798E-3</v>
      </c>
      <c r="AG33" s="91">
        <v>-1.41590806510518E-2</v>
      </c>
      <c r="AH33" s="91">
        <v>-0.19278626428770601</v>
      </c>
      <c r="AI33" s="91">
        <v>-0.49607227893926098</v>
      </c>
      <c r="AJ33" s="91">
        <v>-0.458064333933907</v>
      </c>
      <c r="AK33" s="91">
        <v>-0.33479082468480198</v>
      </c>
      <c r="AL33" s="91">
        <v>-0.30659866188440799</v>
      </c>
      <c r="AM33" s="91">
        <v>-0.28740261590411198</v>
      </c>
      <c r="AN33" s="91">
        <v>-0.34836963241727797</v>
      </c>
      <c r="AO33" s="91">
        <v>-0.70364908917098901</v>
      </c>
      <c r="AP33" s="91">
        <v>-0.92823642813305796</v>
      </c>
      <c r="AQ33" s="91">
        <v>-1.11798356620332</v>
      </c>
      <c r="AR33" s="91">
        <v>-0.66163461385715805</v>
      </c>
      <c r="AS33" s="91">
        <v>-0.43830844638727601</v>
      </c>
      <c r="AT33" s="91">
        <v>-0.36247304099485</v>
      </c>
      <c r="AU33" s="91">
        <v>-0.233932929294902</v>
      </c>
      <c r="AV33" s="91">
        <v>-0.18362105366107101</v>
      </c>
      <c r="AW33" s="91">
        <v>6.4376137380712697E-2</v>
      </c>
      <c r="AX33" s="91">
        <v>-7.0446765399597697E-2</v>
      </c>
      <c r="AY33" s="91">
        <v>-0.17984797676778599</v>
      </c>
      <c r="AZ33" s="91">
        <v>-0.27144535328681801</v>
      </c>
      <c r="BA33" s="91">
        <v>-0.208027311669436</v>
      </c>
      <c r="BB33" s="91">
        <v>0.19768270788915701</v>
      </c>
      <c r="BC33" s="91">
        <v>0.18183734274591901</v>
      </c>
      <c r="BD33" s="91">
        <v>4.1798243728751898E-2</v>
      </c>
      <c r="BE33" s="91">
        <v>-9.7797111370741804E-2</v>
      </c>
      <c r="BF33" s="91">
        <v>-0.13084069524658001</v>
      </c>
      <c r="BG33" s="91">
        <v>-0.39185024255468798</v>
      </c>
      <c r="BH33" s="91">
        <v>-0.39049028277912501</v>
      </c>
      <c r="BI33" s="91">
        <v>-0.41688140950743802</v>
      </c>
    </row>
    <row r="34" spans="1:61" ht="15" customHeight="1" x14ac:dyDescent="0.35">
      <c r="A34" s="11" t="s">
        <v>43</v>
      </c>
      <c r="B34" s="13">
        <v>0.54057628407531699</v>
      </c>
      <c r="C34" s="13">
        <v>0.334598990383916</v>
      </c>
      <c r="D34" s="13">
        <v>-0.27538948865472901</v>
      </c>
      <c r="E34" s="13">
        <v>0.64989375649893799</v>
      </c>
      <c r="F34" s="13">
        <v>0.66992504404782005</v>
      </c>
      <c r="G34" s="13">
        <v>0.44366450683945302</v>
      </c>
      <c r="H34" s="13">
        <v>0.65154039945349596</v>
      </c>
      <c r="I34" s="13">
        <v>-0.24252164067350901</v>
      </c>
      <c r="J34" s="13">
        <v>7.1022727272727307E-2</v>
      </c>
      <c r="K34" s="13">
        <v>0.33387190426901597</v>
      </c>
      <c r="L34" s="13">
        <v>6.0877098503828199E-2</v>
      </c>
      <c r="M34" s="13">
        <v>-0.32617559119325901</v>
      </c>
      <c r="N34" s="13">
        <v>-0.56520525592579896</v>
      </c>
      <c r="O34" s="13">
        <v>0.60658578856152501</v>
      </c>
      <c r="P34" s="13">
        <v>0.31941491456020199</v>
      </c>
      <c r="Q34" s="13">
        <v>0.67987050085697998</v>
      </c>
      <c r="R34" s="13">
        <v>9.4901136970903105E-2</v>
      </c>
      <c r="S34" s="13">
        <v>0.298721906727836</v>
      </c>
      <c r="T34" s="13">
        <v>0.59523033676133896</v>
      </c>
      <c r="U34" s="13">
        <v>0.30040628719169399</v>
      </c>
      <c r="V34" s="13">
        <v>-0.20043187836072299</v>
      </c>
      <c r="W34" s="13">
        <v>0.26320034018094102</v>
      </c>
      <c r="X34" s="13">
        <v>1.8241837654660999E-2</v>
      </c>
      <c r="Y34" s="13">
        <v>-0.52654882326896202</v>
      </c>
      <c r="Z34" s="13">
        <v>-0.26512662305080098</v>
      </c>
      <c r="AA34" s="13">
        <v>-0.7</v>
      </c>
      <c r="AB34" s="91">
        <v>-0.71158297392791703</v>
      </c>
      <c r="AC34" s="91">
        <v>-0.47065715612750297</v>
      </c>
      <c r="AD34" s="91">
        <v>1.4090381521787199E-2</v>
      </c>
      <c r="AE34" s="91">
        <v>0.25843609238313298</v>
      </c>
      <c r="AF34" s="91">
        <v>1.1107166368874499</v>
      </c>
      <c r="AG34" s="91">
        <v>1.44953590136413</v>
      </c>
      <c r="AH34" s="91">
        <v>4.6899504766747202E-2</v>
      </c>
      <c r="AI34" s="91">
        <v>-0.41326055634139403</v>
      </c>
      <c r="AJ34" s="91">
        <v>1.8915384948860799E-2</v>
      </c>
      <c r="AK34" s="91">
        <v>0.14132256941843299</v>
      </c>
      <c r="AL34" s="91">
        <v>-0.12779482313264001</v>
      </c>
      <c r="AM34" s="91">
        <v>-0.28825773855838599</v>
      </c>
      <c r="AN34" s="91">
        <v>-0.10352569225649599</v>
      </c>
      <c r="AO34" s="91">
        <v>0.54125665959861702</v>
      </c>
      <c r="AP34" s="91">
        <v>-1.2134289933253599</v>
      </c>
      <c r="AQ34" s="91">
        <v>-0.354669567908455</v>
      </c>
      <c r="AR34" s="91">
        <v>-1.12614730739465</v>
      </c>
      <c r="AS34" s="91">
        <v>-0.55102509369097896</v>
      </c>
      <c r="AT34" s="91">
        <v>-1.2756204558865401</v>
      </c>
      <c r="AU34" s="91">
        <v>-0.95955681805102699</v>
      </c>
      <c r="AV34" s="91">
        <v>-3.4202502207295003E-2</v>
      </c>
      <c r="AW34" s="91">
        <v>1.0751944590606</v>
      </c>
      <c r="AX34" s="91">
        <v>0.353994997747961</v>
      </c>
      <c r="AY34" s="91">
        <v>0.79084013207971604</v>
      </c>
      <c r="AZ34" s="91">
        <v>0.83057109083177205</v>
      </c>
      <c r="BA34" s="91">
        <v>0.55076394911972404</v>
      </c>
      <c r="BB34" s="91">
        <v>0.92696073968761405</v>
      </c>
      <c r="BC34" s="91">
        <v>1.1786565251952099</v>
      </c>
      <c r="BD34" s="91">
        <v>0.319231991417183</v>
      </c>
      <c r="BE34" s="91">
        <v>0.90510672584965801</v>
      </c>
      <c r="BF34" s="91">
        <v>0.86011483864450899</v>
      </c>
      <c r="BG34" s="91">
        <v>0.81852449570169095</v>
      </c>
      <c r="BH34" s="91">
        <v>0.84687151337887701</v>
      </c>
      <c r="BI34" s="91">
        <v>0.77993722489613304</v>
      </c>
    </row>
    <row r="35" spans="1:61" ht="15" customHeight="1" x14ac:dyDescent="0.35">
      <c r="A35" s="11" t="s">
        <v>448</v>
      </c>
      <c r="B35" s="13" t="s">
        <v>34</v>
      </c>
      <c r="C35" s="13" t="s">
        <v>34</v>
      </c>
      <c r="D35" s="13" t="s">
        <v>34</v>
      </c>
      <c r="E35" s="13" t="s">
        <v>34</v>
      </c>
      <c r="F35" s="13" t="s">
        <v>34</v>
      </c>
      <c r="G35" s="13" t="s">
        <v>34</v>
      </c>
      <c r="H35" s="13" t="s">
        <v>34</v>
      </c>
      <c r="I35" s="13" t="s">
        <v>34</v>
      </c>
      <c r="J35" s="13" t="s">
        <v>34</v>
      </c>
      <c r="K35" s="13" t="s">
        <v>34</v>
      </c>
      <c r="L35" s="13" t="s">
        <v>34</v>
      </c>
      <c r="M35" s="13" t="s">
        <v>34</v>
      </c>
      <c r="N35" s="13" t="s">
        <v>34</v>
      </c>
      <c r="O35" s="13" t="s">
        <v>34</v>
      </c>
      <c r="P35" s="13" t="s">
        <v>34</v>
      </c>
      <c r="Q35" s="13" t="s">
        <v>34</v>
      </c>
      <c r="R35" s="13" t="s">
        <v>34</v>
      </c>
      <c r="S35" s="13" t="s">
        <v>34</v>
      </c>
      <c r="T35" s="13" t="s">
        <v>34</v>
      </c>
      <c r="U35" s="13" t="s">
        <v>34</v>
      </c>
      <c r="V35" s="13" t="s">
        <v>34</v>
      </c>
      <c r="W35" s="13" t="s">
        <v>34</v>
      </c>
      <c r="X35" s="13" t="s">
        <v>34</v>
      </c>
      <c r="Y35" s="13" t="s">
        <v>34</v>
      </c>
      <c r="Z35" s="13" t="s">
        <v>34</v>
      </c>
      <c r="AA35" s="13">
        <v>-3.2</v>
      </c>
      <c r="AB35" s="91">
        <v>-3.3435818669103798</v>
      </c>
      <c r="AC35" s="91">
        <v>-0.99020615850190097</v>
      </c>
      <c r="AD35" s="91">
        <v>-1.1870931472527</v>
      </c>
      <c r="AE35" s="91">
        <v>-1.53717281113228</v>
      </c>
      <c r="AF35" s="91">
        <v>-0.72942059412687499</v>
      </c>
      <c r="AG35" s="91">
        <v>-0.25744602873700401</v>
      </c>
      <c r="AH35" s="91">
        <v>-1.4284402926159701</v>
      </c>
      <c r="AI35" s="91">
        <v>-1.6934468187090199</v>
      </c>
      <c r="AJ35" s="91">
        <v>-1.65605342802593</v>
      </c>
      <c r="AK35" s="91">
        <v>-0.453080304541426</v>
      </c>
      <c r="AL35" s="91">
        <v>0.57299782957145395</v>
      </c>
      <c r="AM35" s="91">
        <v>5.8155039849426798E-2</v>
      </c>
      <c r="AN35" s="91">
        <v>-1.06980025266464</v>
      </c>
      <c r="AO35" s="91">
        <v>-0.99320889093583398</v>
      </c>
      <c r="AP35" s="91">
        <v>-3.5028702481109502</v>
      </c>
      <c r="AQ35" s="91">
        <v>-3.93496761419533</v>
      </c>
      <c r="AR35" s="91">
        <v>-3.63512339877258</v>
      </c>
      <c r="AS35" s="91">
        <v>-2.2282200889417698</v>
      </c>
      <c r="AT35" s="91">
        <v>-0.77621765396591202</v>
      </c>
      <c r="AU35" s="91">
        <v>-0.65245860978362802</v>
      </c>
      <c r="AV35" s="91">
        <v>-0.99363953264093596</v>
      </c>
      <c r="AW35" s="91">
        <v>0.32012225840779102</v>
      </c>
      <c r="AX35" s="91">
        <v>0.61135025632384199</v>
      </c>
      <c r="AY35" s="91">
        <v>0.81183573538463905</v>
      </c>
      <c r="AZ35" s="91">
        <v>0.93105776740592905</v>
      </c>
      <c r="BA35" s="91">
        <v>-1.0758968038068599</v>
      </c>
      <c r="BB35" s="91">
        <v>-2.10493440847796</v>
      </c>
      <c r="BC35" s="91">
        <v>-1.0208016041615799</v>
      </c>
      <c r="BD35" s="91">
        <v>-0.51461216436072499</v>
      </c>
      <c r="BE35" s="91">
        <v>-1.59469049271872</v>
      </c>
      <c r="BF35" s="91">
        <v>-1.4820464496064301</v>
      </c>
      <c r="BG35" s="91">
        <v>-2.72799836438573</v>
      </c>
      <c r="BH35" s="91">
        <v>-2.2296659272539898</v>
      </c>
      <c r="BI35" s="91">
        <v>-2.7382364768496301</v>
      </c>
    </row>
    <row r="36" spans="1:61" ht="15" customHeight="1" x14ac:dyDescent="0.35">
      <c r="A36" s="11" t="s">
        <v>449</v>
      </c>
      <c r="B36" s="55">
        <v>48.805000411218003</v>
      </c>
      <c r="C36" s="55">
        <v>46.443846820613501</v>
      </c>
      <c r="D36" s="55">
        <v>43.643415973422798</v>
      </c>
      <c r="E36" s="55">
        <v>40.592728560731302</v>
      </c>
      <c r="F36" s="55">
        <v>38.648604039656099</v>
      </c>
      <c r="G36" s="55">
        <v>39.419549114136103</v>
      </c>
      <c r="H36" s="55">
        <v>39.190268721535602</v>
      </c>
      <c r="I36" s="55">
        <v>38.9933861812383</v>
      </c>
      <c r="J36" s="55">
        <v>40.171141297078101</v>
      </c>
      <c r="K36" s="55">
        <v>41.838722054608397</v>
      </c>
      <c r="L36" s="55">
        <v>44.080317601971799</v>
      </c>
      <c r="M36" s="55">
        <v>47.428095168136899</v>
      </c>
      <c r="N36" s="55">
        <v>52.993814175814499</v>
      </c>
      <c r="O36" s="55">
        <v>59.0937672694455</v>
      </c>
      <c r="P36" s="55">
        <v>62.6062860080701</v>
      </c>
      <c r="Q36" s="55">
        <v>67.955835600670198</v>
      </c>
      <c r="R36" s="55">
        <v>69.512613132409697</v>
      </c>
      <c r="S36" s="55">
        <v>71.544729249727098</v>
      </c>
      <c r="T36" s="55">
        <v>73.804857716027797</v>
      </c>
      <c r="U36" s="55">
        <v>73.848153846380399</v>
      </c>
      <c r="V36" s="55">
        <v>73.976732425979705</v>
      </c>
      <c r="W36" s="55">
        <v>73.629164877320605</v>
      </c>
      <c r="X36" s="55">
        <v>74.151519582597999</v>
      </c>
      <c r="Y36" s="55">
        <v>75.043939628555094</v>
      </c>
      <c r="Z36" s="55">
        <v>72.199897744109194</v>
      </c>
      <c r="AA36" s="13">
        <v>73.4945806059836</v>
      </c>
      <c r="AB36" s="91">
        <v>73.150121933525696</v>
      </c>
      <c r="AC36" s="91">
        <v>71.3971245853608</v>
      </c>
      <c r="AD36" s="91">
        <v>65.816441699193902</v>
      </c>
      <c r="AE36" s="91">
        <v>62.776634361630201</v>
      </c>
      <c r="AF36" s="91">
        <v>58.706107555940399</v>
      </c>
      <c r="AG36" s="91">
        <v>52.184840733980103</v>
      </c>
      <c r="AH36" s="91">
        <v>49.531065894170801</v>
      </c>
      <c r="AI36" s="91">
        <v>48.872099261067198</v>
      </c>
      <c r="AJ36" s="91">
        <v>50.015201389113699</v>
      </c>
      <c r="AK36" s="91">
        <v>50.319146073090899</v>
      </c>
      <c r="AL36" s="91">
        <v>49.788609224828797</v>
      </c>
      <c r="AM36" s="91">
        <v>45.190090225617404</v>
      </c>
      <c r="AN36" s="91">
        <v>42.996434456860399</v>
      </c>
      <c r="AO36" s="91">
        <v>54.702923662558803</v>
      </c>
      <c r="AP36" s="91">
        <v>56.776539504224601</v>
      </c>
      <c r="AQ36" s="91">
        <v>59.256884540642403</v>
      </c>
      <c r="AR36" s="91">
        <v>61.704847104907302</v>
      </c>
      <c r="AS36" s="91">
        <v>66.230519950902206</v>
      </c>
      <c r="AT36" s="91">
        <v>67.692217418089001</v>
      </c>
      <c r="AU36" s="91">
        <v>67.884626839001797</v>
      </c>
      <c r="AV36" s="91">
        <v>64.6578010689731</v>
      </c>
      <c r="AW36" s="91">
        <v>61.910079524294197</v>
      </c>
      <c r="AX36" s="91">
        <v>56.958921405792402</v>
      </c>
      <c r="AY36" s="91">
        <v>52.442612085215899</v>
      </c>
      <c r="AZ36" s="91">
        <v>48.560675477058801</v>
      </c>
      <c r="BA36" s="91">
        <v>54.671512686276699</v>
      </c>
      <c r="BB36" s="91">
        <v>51.650093520977499</v>
      </c>
      <c r="BC36" s="91">
        <v>50.1328570680555</v>
      </c>
      <c r="BD36" s="91">
        <v>46.531825655439697</v>
      </c>
      <c r="BE36" s="91">
        <v>46.790926263188602</v>
      </c>
      <c r="BF36" s="91">
        <v>48.069543418540498</v>
      </c>
      <c r="BG36" s="91">
        <v>49.462098375935803</v>
      </c>
      <c r="BH36" s="91">
        <v>50.5415189926144</v>
      </c>
      <c r="BI36" s="91">
        <v>52.305064041482098</v>
      </c>
    </row>
    <row r="37" spans="1:61" ht="15" customHeight="1" x14ac:dyDescent="0.35">
      <c r="A37" s="11"/>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row>
    <row r="38" spans="1:61" ht="15" customHeight="1" x14ac:dyDescent="0.35">
      <c r="A38" s="19" t="s">
        <v>195</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row>
    <row r="39" spans="1:61" ht="15" customHeight="1" x14ac:dyDescent="0.35">
      <c r="A39" s="23" t="s">
        <v>455</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row>
    <row r="40" spans="1:61" ht="15" customHeight="1" x14ac:dyDescent="0.35">
      <c r="A40" s="11" t="s">
        <v>477</v>
      </c>
      <c r="B40" s="13" t="s">
        <v>34</v>
      </c>
      <c r="C40" s="13" t="s">
        <v>34</v>
      </c>
      <c r="D40" s="13" t="s">
        <v>34</v>
      </c>
      <c r="E40" s="13" t="s">
        <v>34</v>
      </c>
      <c r="F40" s="13" t="s">
        <v>34</v>
      </c>
      <c r="G40" s="13" t="s">
        <v>34</v>
      </c>
      <c r="H40" s="13" t="s">
        <v>34</v>
      </c>
      <c r="I40" s="13" t="s">
        <v>34</v>
      </c>
      <c r="J40" s="13" t="s">
        <v>34</v>
      </c>
      <c r="K40" s="13" t="s">
        <v>34</v>
      </c>
      <c r="L40" s="13" t="s">
        <v>34</v>
      </c>
      <c r="M40" s="13" t="s">
        <v>34</v>
      </c>
      <c r="N40" s="13" t="s">
        <v>34</v>
      </c>
      <c r="O40" s="13" t="s">
        <v>34</v>
      </c>
      <c r="P40" s="13" t="s">
        <v>34</v>
      </c>
      <c r="Q40" s="13" t="s">
        <v>34</v>
      </c>
      <c r="R40" s="13" t="s">
        <v>34</v>
      </c>
      <c r="S40" s="13" t="s">
        <v>34</v>
      </c>
      <c r="T40" s="13" t="s">
        <v>34</v>
      </c>
      <c r="U40" s="13" t="s">
        <v>34</v>
      </c>
      <c r="V40" s="13" t="s">
        <v>34</v>
      </c>
      <c r="W40" s="13" t="s">
        <v>34</v>
      </c>
      <c r="X40" s="13" t="s">
        <v>34</v>
      </c>
      <c r="Y40" s="13" t="s">
        <v>34</v>
      </c>
      <c r="Z40" s="13" t="s">
        <v>34</v>
      </c>
      <c r="AA40" s="13" t="s">
        <v>34</v>
      </c>
      <c r="AB40" s="13" t="s">
        <v>34</v>
      </c>
      <c r="AC40" s="91">
        <v>-9.2055223096538601</v>
      </c>
      <c r="AD40" s="91">
        <v>0.58872036528332194</v>
      </c>
      <c r="AE40" s="91">
        <v>1.9519656364528399</v>
      </c>
      <c r="AF40" s="91">
        <v>2.8579481417019998</v>
      </c>
      <c r="AG40" s="91">
        <v>0.98070429644432999</v>
      </c>
      <c r="AH40" s="91">
        <v>3.38965767762953</v>
      </c>
      <c r="AI40" s="91">
        <v>1.4337722394997201</v>
      </c>
      <c r="AJ40" s="91">
        <v>2.48519552858943</v>
      </c>
      <c r="AK40" s="91">
        <v>0.208281031011538</v>
      </c>
      <c r="AL40" s="91">
        <v>-0.11074875448690601</v>
      </c>
      <c r="AM40" s="91">
        <v>6.1584838256980401</v>
      </c>
      <c r="AN40" s="91">
        <v>1.7804383294535899</v>
      </c>
      <c r="AO40" s="91">
        <v>3.7598753085382102</v>
      </c>
      <c r="AP40" s="91">
        <v>5.5443555705151404</v>
      </c>
      <c r="AQ40" s="91">
        <v>2.2415933152142</v>
      </c>
      <c r="AR40" s="91">
        <v>-0.21697671274559099</v>
      </c>
      <c r="AS40" s="91">
        <v>-1.5803842958921701</v>
      </c>
      <c r="AT40" s="91">
        <v>-0.26711073837277899</v>
      </c>
      <c r="AU40" s="91">
        <v>0.118822669696954</v>
      </c>
      <c r="AV40" s="91">
        <v>-0.21466290372555399</v>
      </c>
      <c r="AW40" s="91">
        <v>-0.43125257661567701</v>
      </c>
      <c r="AX40" s="91">
        <v>0.1852143611532</v>
      </c>
      <c r="AY40" s="91">
        <v>2.07236834757818</v>
      </c>
      <c r="AZ40" s="91">
        <v>1.33298635548952</v>
      </c>
      <c r="BA40" s="91">
        <v>8.9513078141748501</v>
      </c>
      <c r="BB40" s="91">
        <v>2.3707137907027098</v>
      </c>
      <c r="BC40" s="91">
        <v>-2.8638186113006001</v>
      </c>
      <c r="BD40" s="91">
        <v>0.70290163624106605</v>
      </c>
      <c r="BE40" s="91">
        <v>3.1995962087843601</v>
      </c>
      <c r="BF40" s="91">
        <v>2.1081401217042401</v>
      </c>
      <c r="BG40" s="91">
        <v>3.59480843733084</v>
      </c>
      <c r="BH40" s="91">
        <v>1.0448071234976299</v>
      </c>
      <c r="BI40" s="91">
        <v>2.2118198985756101</v>
      </c>
    </row>
    <row r="41" spans="1:61" ht="15" customHeight="1" x14ac:dyDescent="0.35">
      <c r="A41" s="11" t="s">
        <v>478</v>
      </c>
      <c r="B41" s="13" t="s">
        <v>34</v>
      </c>
      <c r="C41" s="13" t="s">
        <v>34</v>
      </c>
      <c r="D41" s="13" t="s">
        <v>34</v>
      </c>
      <c r="E41" s="13" t="s">
        <v>34</v>
      </c>
      <c r="F41" s="13" t="s">
        <v>34</v>
      </c>
      <c r="G41" s="13" t="s">
        <v>34</v>
      </c>
      <c r="H41" s="13" t="s">
        <v>34</v>
      </c>
      <c r="I41" s="13" t="s">
        <v>34</v>
      </c>
      <c r="J41" s="13" t="s">
        <v>34</v>
      </c>
      <c r="K41" s="13" t="s">
        <v>34</v>
      </c>
      <c r="L41" s="13" t="s">
        <v>34</v>
      </c>
      <c r="M41" s="13" t="s">
        <v>34</v>
      </c>
      <c r="N41" s="13" t="s">
        <v>34</v>
      </c>
      <c r="O41" s="13" t="s">
        <v>34</v>
      </c>
      <c r="P41" s="13" t="s">
        <v>34</v>
      </c>
      <c r="Q41" s="13" t="s">
        <v>34</v>
      </c>
      <c r="R41" s="13" t="s">
        <v>34</v>
      </c>
      <c r="S41" s="13" t="s">
        <v>34</v>
      </c>
      <c r="T41" s="13" t="s">
        <v>34</v>
      </c>
      <c r="U41" s="13" t="s">
        <v>34</v>
      </c>
      <c r="V41" s="13" t="s">
        <v>34</v>
      </c>
      <c r="W41" s="13" t="s">
        <v>34</v>
      </c>
      <c r="X41" s="13" t="s">
        <v>34</v>
      </c>
      <c r="Y41" s="13" t="s">
        <v>34</v>
      </c>
      <c r="Z41" s="13" t="s">
        <v>34</v>
      </c>
      <c r="AA41" s="13" t="s">
        <v>34</v>
      </c>
      <c r="AB41" s="13" t="s">
        <v>34</v>
      </c>
      <c r="AC41" s="91">
        <v>-3.1154023286505999E-2</v>
      </c>
      <c r="AD41" s="91">
        <v>0.34169985775211997</v>
      </c>
      <c r="AE41" s="91">
        <v>1.05595531105633</v>
      </c>
      <c r="AF41" s="91">
        <v>1.30778621486212</v>
      </c>
      <c r="AG41" s="91">
        <v>0.54079356741776297</v>
      </c>
      <c r="AH41" s="91">
        <v>2.4209455558249302</v>
      </c>
      <c r="AI41" s="91">
        <v>2.8265721584842298</v>
      </c>
      <c r="AJ41" s="91">
        <v>2.7111680507846798</v>
      </c>
      <c r="AK41" s="91">
        <v>-1.7588562142948201</v>
      </c>
      <c r="AL41" s="91">
        <v>-2.1706911129308</v>
      </c>
      <c r="AM41" s="91">
        <v>-1.0336673709558799</v>
      </c>
      <c r="AN41" s="91">
        <v>0.34423996677091001</v>
      </c>
      <c r="AO41" s="91">
        <v>2.0105091360217902</v>
      </c>
      <c r="AP41" s="91">
        <v>1.7341820125026599</v>
      </c>
      <c r="AQ41" s="91">
        <v>0.79734752042646095</v>
      </c>
      <c r="AR41" s="91">
        <v>-2.4380563000922399</v>
      </c>
      <c r="AS41" s="91">
        <v>-2.0214895872985901</v>
      </c>
      <c r="AT41" s="91">
        <v>-1.25629298215963</v>
      </c>
      <c r="AU41" s="91">
        <v>-9.7771980657779298E-2</v>
      </c>
      <c r="AV41" s="91">
        <v>-1.48507526433002</v>
      </c>
      <c r="AW41" s="91">
        <v>0.107557857440632</v>
      </c>
      <c r="AX41" s="91">
        <v>-0.23214754263885001</v>
      </c>
      <c r="AY41" s="91">
        <v>0.77672365579166702</v>
      </c>
      <c r="AZ41" s="91">
        <v>2.4436946308362701</v>
      </c>
      <c r="BA41" s="91">
        <v>1.1031660556155101</v>
      </c>
      <c r="BB41" s="91">
        <v>3.7083066099797799</v>
      </c>
      <c r="BC41" s="91">
        <v>1.4673714172480901</v>
      </c>
      <c r="BD41" s="91">
        <v>0.86097547184067502</v>
      </c>
      <c r="BE41" s="91">
        <v>1.57476651595216</v>
      </c>
      <c r="BF41" s="91">
        <v>-0.69477376436359894</v>
      </c>
      <c r="BG41" s="91">
        <v>0.48332674213695798</v>
      </c>
      <c r="BH41" s="91">
        <v>0.59227359657887402</v>
      </c>
      <c r="BI41" s="91">
        <v>-0.26731701607327601</v>
      </c>
    </row>
    <row r="42" spans="1:61" ht="15" customHeight="1" x14ac:dyDescent="0.35">
      <c r="A42" s="11" t="s">
        <v>479</v>
      </c>
      <c r="B42" s="13" t="s">
        <v>34</v>
      </c>
      <c r="C42" s="13" t="s">
        <v>34</v>
      </c>
      <c r="D42" s="13" t="s">
        <v>34</v>
      </c>
      <c r="E42" s="13" t="s">
        <v>34</v>
      </c>
      <c r="F42" s="13" t="s">
        <v>34</v>
      </c>
      <c r="G42" s="13" t="s">
        <v>34</v>
      </c>
      <c r="H42" s="13" t="s">
        <v>34</v>
      </c>
      <c r="I42" s="13" t="s">
        <v>34</v>
      </c>
      <c r="J42" s="13" t="s">
        <v>34</v>
      </c>
      <c r="K42" s="13" t="s">
        <v>34</v>
      </c>
      <c r="L42" s="13" t="s">
        <v>34</v>
      </c>
      <c r="M42" s="13" t="s">
        <v>34</v>
      </c>
      <c r="N42" s="13" t="s">
        <v>34</v>
      </c>
      <c r="O42" s="13" t="s">
        <v>34</v>
      </c>
      <c r="P42" s="13" t="s">
        <v>34</v>
      </c>
      <c r="Q42" s="13" t="s">
        <v>34</v>
      </c>
      <c r="R42" s="13" t="s">
        <v>34</v>
      </c>
      <c r="S42" s="13" t="s">
        <v>34</v>
      </c>
      <c r="T42" s="13" t="s">
        <v>34</v>
      </c>
      <c r="U42" s="13" t="s">
        <v>34</v>
      </c>
      <c r="V42" s="13" t="s">
        <v>34</v>
      </c>
      <c r="W42" s="13" t="s">
        <v>34</v>
      </c>
      <c r="X42" s="13" t="s">
        <v>34</v>
      </c>
      <c r="Y42" s="13" t="s">
        <v>34</v>
      </c>
      <c r="Z42" s="13" t="s">
        <v>34</v>
      </c>
      <c r="AA42" s="13" t="s">
        <v>34</v>
      </c>
      <c r="AB42" s="13" t="s">
        <v>34</v>
      </c>
      <c r="AC42" s="91">
        <v>2.9710088382906501</v>
      </c>
      <c r="AD42" s="91">
        <v>3.5894591450319502</v>
      </c>
      <c r="AE42" s="91">
        <v>2.35879600282545</v>
      </c>
      <c r="AF42" s="91">
        <v>2.4640657530270902</v>
      </c>
      <c r="AG42" s="91">
        <v>0.331005675119322</v>
      </c>
      <c r="AH42" s="91">
        <v>4.5365840339079497</v>
      </c>
      <c r="AI42" s="91">
        <v>5.844035403975</v>
      </c>
      <c r="AJ42" s="91">
        <v>4.4058551281624299</v>
      </c>
      <c r="AK42" s="91">
        <v>1.5500668576580401</v>
      </c>
      <c r="AL42" s="91">
        <v>2.14654817282192</v>
      </c>
      <c r="AM42" s="91">
        <v>2.7955774404915701</v>
      </c>
      <c r="AN42" s="91">
        <v>2.6959625445934599</v>
      </c>
      <c r="AO42" s="91">
        <v>3.5047182742495901</v>
      </c>
      <c r="AP42" s="91">
        <v>2.86327930608237</v>
      </c>
      <c r="AQ42" s="91">
        <v>1.83286319457472</v>
      </c>
      <c r="AR42" s="91">
        <v>2.5640560103447698</v>
      </c>
      <c r="AS42" s="91">
        <v>1.4333333490476501</v>
      </c>
      <c r="AT42" s="91">
        <v>-0.34073081486673001</v>
      </c>
      <c r="AU42" s="91">
        <v>-0.95882004610170501</v>
      </c>
      <c r="AV42" s="91">
        <v>-1.17067159581083</v>
      </c>
      <c r="AW42" s="91">
        <v>0.810473815461354</v>
      </c>
      <c r="AX42" s="91">
        <v>2.2263450834879399</v>
      </c>
      <c r="AY42" s="91">
        <v>2.9038112522685999</v>
      </c>
      <c r="AZ42" s="91">
        <v>4.3503821281599002</v>
      </c>
      <c r="BA42" s="91">
        <v>0.45070422535211702</v>
      </c>
      <c r="BB42" s="91">
        <v>3.2529444756029098</v>
      </c>
      <c r="BC42" s="91">
        <v>1.8468223791417799</v>
      </c>
      <c r="BD42" s="91">
        <v>1.1738280254608</v>
      </c>
      <c r="BE42" s="91">
        <v>2.7585455573500499</v>
      </c>
      <c r="BF42" s="91">
        <v>1.3335902793557599</v>
      </c>
      <c r="BG42" s="91">
        <v>1.79122052745242</v>
      </c>
      <c r="BH42" s="91">
        <v>1.8549961186324699</v>
      </c>
      <c r="BI42" s="91">
        <v>2.0724875036539898</v>
      </c>
    </row>
    <row r="43" spans="1:61" ht="15" customHeight="1" x14ac:dyDescent="0.35">
      <c r="A43" s="11" t="s">
        <v>456</v>
      </c>
      <c r="B43" s="13" t="s">
        <v>34</v>
      </c>
      <c r="C43" s="13" t="s">
        <v>34</v>
      </c>
      <c r="D43" s="13" t="s">
        <v>34</v>
      </c>
      <c r="E43" s="13" t="s">
        <v>34</v>
      </c>
      <c r="F43" s="13" t="s">
        <v>34</v>
      </c>
      <c r="G43" s="13" t="s">
        <v>34</v>
      </c>
      <c r="H43" s="13" t="s">
        <v>34</v>
      </c>
      <c r="I43" s="13" t="s">
        <v>34</v>
      </c>
      <c r="J43" s="13" t="s">
        <v>34</v>
      </c>
      <c r="K43" s="13" t="s">
        <v>34</v>
      </c>
      <c r="L43" s="13" t="s">
        <v>34</v>
      </c>
      <c r="M43" s="13" t="s">
        <v>34</v>
      </c>
      <c r="N43" s="13" t="s">
        <v>34</v>
      </c>
      <c r="O43" s="13" t="s">
        <v>34</v>
      </c>
      <c r="P43" s="13" t="s">
        <v>34</v>
      </c>
      <c r="Q43" s="13" t="s">
        <v>34</v>
      </c>
      <c r="R43" s="13" t="s">
        <v>34</v>
      </c>
      <c r="S43" s="13" t="s">
        <v>34</v>
      </c>
      <c r="T43" s="13" t="s">
        <v>34</v>
      </c>
      <c r="U43" s="13" t="s">
        <v>34</v>
      </c>
      <c r="V43" s="13" t="s">
        <v>34</v>
      </c>
      <c r="W43" s="13" t="s">
        <v>34</v>
      </c>
      <c r="X43" s="13" t="s">
        <v>34</v>
      </c>
      <c r="Y43" s="13" t="s">
        <v>34</v>
      </c>
      <c r="Z43" s="13" t="s">
        <v>34</v>
      </c>
      <c r="AA43" s="13" t="s">
        <v>34</v>
      </c>
      <c r="AB43" s="13" t="s">
        <v>34</v>
      </c>
      <c r="AC43" s="13">
        <v>1</v>
      </c>
      <c r="AD43" s="13">
        <v>3.8</v>
      </c>
      <c r="AE43" s="13">
        <v>4</v>
      </c>
      <c r="AF43" s="13">
        <v>4</v>
      </c>
      <c r="AG43" s="13">
        <v>5.0999999999999996</v>
      </c>
      <c r="AH43" s="13">
        <v>4.5999999999999996</v>
      </c>
      <c r="AI43" s="13">
        <v>4.0999999999999996</v>
      </c>
      <c r="AJ43" s="13">
        <v>2.6</v>
      </c>
      <c r="AK43" s="13">
        <v>3.7</v>
      </c>
      <c r="AL43" s="13">
        <v>3.7</v>
      </c>
      <c r="AM43" s="13">
        <v>3.3</v>
      </c>
      <c r="AN43" s="13">
        <v>3.3</v>
      </c>
      <c r="AO43" s="13">
        <v>3.8</v>
      </c>
      <c r="AP43" s="13">
        <v>3.4</v>
      </c>
      <c r="AQ43" s="13">
        <v>1.8</v>
      </c>
      <c r="AR43" s="13">
        <v>2.4</v>
      </c>
      <c r="AS43" s="13">
        <v>2.7</v>
      </c>
      <c r="AT43" s="13">
        <v>1</v>
      </c>
      <c r="AU43" s="13">
        <v>0.2</v>
      </c>
      <c r="AV43" s="13">
        <v>2.1</v>
      </c>
      <c r="AW43" s="91">
        <v>2.4916425123636698</v>
      </c>
      <c r="AX43" s="91">
        <v>2.9826891084251002</v>
      </c>
      <c r="AY43" s="91">
        <v>2.6301547705974002</v>
      </c>
      <c r="AZ43" s="91">
        <v>2.30862950496507</v>
      </c>
      <c r="BA43" s="91">
        <v>4.3132118601842704</v>
      </c>
      <c r="BB43" s="91">
        <v>-0.11069257175779799</v>
      </c>
      <c r="BC43" s="91">
        <v>6.7169814664258496</v>
      </c>
      <c r="BD43" s="91">
        <v>5.6856046552647497</v>
      </c>
      <c r="BE43" s="91">
        <v>6.4498446735922599</v>
      </c>
      <c r="BF43" s="91">
        <v>4.35054101585777</v>
      </c>
      <c r="BG43" s="91">
        <v>3.8382373516897101</v>
      </c>
      <c r="BH43" s="91">
        <v>4.8036201138594201</v>
      </c>
      <c r="BI43" s="91">
        <v>4.0251308106788599</v>
      </c>
    </row>
    <row r="44" spans="1:61" ht="15" customHeight="1" x14ac:dyDescent="0.35">
      <c r="A44" s="11" t="s">
        <v>457</v>
      </c>
      <c r="B44" s="13" t="s">
        <v>34</v>
      </c>
      <c r="C44" s="13" t="s">
        <v>34</v>
      </c>
      <c r="D44" s="13" t="s">
        <v>34</v>
      </c>
      <c r="E44" s="13" t="s">
        <v>34</v>
      </c>
      <c r="F44" s="13" t="s">
        <v>34</v>
      </c>
      <c r="G44" s="13" t="s">
        <v>34</v>
      </c>
      <c r="H44" s="13" t="s">
        <v>34</v>
      </c>
      <c r="I44" s="13" t="s">
        <v>34</v>
      </c>
      <c r="J44" s="13" t="s">
        <v>34</v>
      </c>
      <c r="K44" s="13" t="s">
        <v>34</v>
      </c>
      <c r="L44" s="13" t="s">
        <v>34</v>
      </c>
      <c r="M44" s="13" t="s">
        <v>34</v>
      </c>
      <c r="N44" s="13" t="s">
        <v>34</v>
      </c>
      <c r="O44" s="13" t="s">
        <v>34</v>
      </c>
      <c r="P44" s="13" t="s">
        <v>34</v>
      </c>
      <c r="Q44" s="13" t="s">
        <v>34</v>
      </c>
      <c r="R44" s="13" t="s">
        <v>34</v>
      </c>
      <c r="S44" s="13" t="s">
        <v>34</v>
      </c>
      <c r="T44" s="13" t="s">
        <v>34</v>
      </c>
      <c r="U44" s="13" t="s">
        <v>34</v>
      </c>
      <c r="V44" s="13" t="s">
        <v>34</v>
      </c>
      <c r="W44" s="13" t="s">
        <v>34</v>
      </c>
      <c r="X44" s="13" t="s">
        <v>34</v>
      </c>
      <c r="Y44" s="13" t="s">
        <v>34</v>
      </c>
      <c r="Z44" s="13" t="s">
        <v>34</v>
      </c>
      <c r="AA44" s="13" t="s">
        <v>34</v>
      </c>
      <c r="AB44" s="13" t="s">
        <v>34</v>
      </c>
      <c r="AC44" s="13">
        <v>0.1</v>
      </c>
      <c r="AD44" s="13">
        <v>1</v>
      </c>
      <c r="AE44" s="13">
        <v>1.8</v>
      </c>
      <c r="AF44" s="13">
        <v>2.5</v>
      </c>
      <c r="AG44" s="13">
        <v>3.8</v>
      </c>
      <c r="AH44" s="13">
        <v>3.1</v>
      </c>
      <c r="AI44" s="13">
        <v>3.9</v>
      </c>
      <c r="AJ44" s="13">
        <v>2.9</v>
      </c>
      <c r="AK44" s="13">
        <v>3.2</v>
      </c>
      <c r="AL44" s="13">
        <v>1.9</v>
      </c>
      <c r="AM44" s="13">
        <v>1.2</v>
      </c>
      <c r="AN44" s="13">
        <v>1.6</v>
      </c>
      <c r="AO44" s="13">
        <v>3</v>
      </c>
      <c r="AP44" s="13">
        <v>2.7</v>
      </c>
      <c r="AQ44" s="13">
        <v>0.3</v>
      </c>
      <c r="AR44" s="13">
        <v>0.9</v>
      </c>
      <c r="AS44" s="13">
        <v>1.3</v>
      </c>
      <c r="AT44" s="13">
        <v>-0.4</v>
      </c>
      <c r="AU44" s="13">
        <v>1</v>
      </c>
      <c r="AV44" s="13">
        <v>0.9</v>
      </c>
      <c r="AW44" s="91">
        <v>2.3035990547590801</v>
      </c>
      <c r="AX44" s="91">
        <v>0.90000000000024805</v>
      </c>
      <c r="AY44" s="91">
        <v>4.1380995032980996</v>
      </c>
      <c r="AZ44" s="91">
        <v>3.0109741477359</v>
      </c>
      <c r="BA44" s="91">
        <v>2.17997831586568</v>
      </c>
      <c r="BB44" s="91">
        <v>1.6816641670833199</v>
      </c>
      <c r="BC44" s="91">
        <v>4.7763979613807797</v>
      </c>
      <c r="BD44" s="91">
        <v>5.0767592353361897</v>
      </c>
      <c r="BE44" s="91">
        <v>5.6404020464390099</v>
      </c>
      <c r="BF44" s="91">
        <v>4.4428913994588504</v>
      </c>
      <c r="BG44" s="91">
        <v>3.4451935176986801</v>
      </c>
      <c r="BH44" s="91">
        <v>4.3024802923329197</v>
      </c>
      <c r="BI44" s="91">
        <v>3.93584312163834</v>
      </c>
    </row>
    <row r="45" spans="1:61" ht="15" customHeight="1" x14ac:dyDescent="0.35">
      <c r="A45" s="11" t="s">
        <v>458</v>
      </c>
      <c r="B45" s="13" t="s">
        <v>34</v>
      </c>
      <c r="C45" s="13" t="s">
        <v>34</v>
      </c>
      <c r="D45" s="13" t="s">
        <v>34</v>
      </c>
      <c r="E45" s="13" t="s">
        <v>34</v>
      </c>
      <c r="F45" s="13" t="s">
        <v>34</v>
      </c>
      <c r="G45" s="13" t="s">
        <v>34</v>
      </c>
      <c r="H45" s="13" t="s">
        <v>34</v>
      </c>
      <c r="I45" s="13" t="s">
        <v>34</v>
      </c>
      <c r="J45" s="13" t="s">
        <v>34</v>
      </c>
      <c r="K45" s="13" t="s">
        <v>34</v>
      </c>
      <c r="L45" s="13" t="s">
        <v>34</v>
      </c>
      <c r="M45" s="13" t="s">
        <v>34</v>
      </c>
      <c r="N45" s="13" t="s">
        <v>34</v>
      </c>
      <c r="O45" s="13" t="s">
        <v>34</v>
      </c>
      <c r="P45" s="13" t="s">
        <v>34</v>
      </c>
      <c r="Q45" s="13" t="s">
        <v>34</v>
      </c>
      <c r="R45" s="13" t="s">
        <v>34</v>
      </c>
      <c r="S45" s="13" t="s">
        <v>34</v>
      </c>
      <c r="T45" s="13" t="s">
        <v>34</v>
      </c>
      <c r="U45" s="13" t="s">
        <v>34</v>
      </c>
      <c r="V45" s="13" t="s">
        <v>34</v>
      </c>
      <c r="W45" s="13" t="s">
        <v>34</v>
      </c>
      <c r="X45" s="13" t="s">
        <v>34</v>
      </c>
      <c r="Y45" s="13" t="s">
        <v>34</v>
      </c>
      <c r="Z45" s="13" t="s">
        <v>34</v>
      </c>
      <c r="AA45" s="13" t="s">
        <v>34</v>
      </c>
      <c r="AB45" s="13" t="s">
        <v>34</v>
      </c>
      <c r="AC45" s="13">
        <v>2.1</v>
      </c>
      <c r="AD45" s="13">
        <v>1.5</v>
      </c>
      <c r="AE45" s="13">
        <v>1.8</v>
      </c>
      <c r="AF45" s="13">
        <v>1.9</v>
      </c>
      <c r="AG45" s="13">
        <v>4</v>
      </c>
      <c r="AH45" s="13">
        <v>3.9</v>
      </c>
      <c r="AI45" s="13">
        <v>3.3</v>
      </c>
      <c r="AJ45" s="13">
        <v>2.6</v>
      </c>
      <c r="AK45" s="13">
        <v>1.7</v>
      </c>
      <c r="AL45" s="13">
        <v>2.2000000000000002</v>
      </c>
      <c r="AM45" s="13">
        <v>1.9</v>
      </c>
      <c r="AN45" s="13">
        <v>2.5</v>
      </c>
      <c r="AO45" s="13">
        <v>3.2</v>
      </c>
      <c r="AP45" s="13">
        <v>0.1</v>
      </c>
      <c r="AQ45" s="13">
        <v>1.5</v>
      </c>
      <c r="AR45" s="13">
        <v>1.6</v>
      </c>
      <c r="AS45" s="13">
        <v>1.2</v>
      </c>
      <c r="AT45" s="13">
        <v>0.8</v>
      </c>
      <c r="AU45" s="13">
        <v>0.1</v>
      </c>
      <c r="AV45" s="13">
        <v>0.1</v>
      </c>
      <c r="AW45" s="91">
        <v>-7.5616413136925201E-2</v>
      </c>
      <c r="AX45" s="91">
        <v>1.2565098673025501</v>
      </c>
      <c r="AY45" s="91">
        <v>2.2647578320629198</v>
      </c>
      <c r="AZ45" s="91">
        <v>2.42430339220234</v>
      </c>
      <c r="BA45" s="91">
        <v>1.7496315327537399</v>
      </c>
      <c r="BB45" s="91">
        <v>3.8293361704311302</v>
      </c>
      <c r="BC45" s="91">
        <v>7.7179189996046302</v>
      </c>
      <c r="BD45" s="91">
        <v>4.0826394786461799</v>
      </c>
      <c r="BE45" s="91">
        <v>2.9148115024503398</v>
      </c>
      <c r="BF45" s="91">
        <v>2.2141668116747901</v>
      </c>
      <c r="BG45" s="91">
        <v>2.2026213383932198</v>
      </c>
      <c r="BH45" s="91">
        <v>2.19690903561307</v>
      </c>
      <c r="BI45" s="91">
        <v>2.2026798280530002</v>
      </c>
    </row>
    <row r="46" spans="1:61" ht="15" customHeight="1" x14ac:dyDescent="0.35">
      <c r="A46" s="11" t="s">
        <v>480</v>
      </c>
      <c r="B46" s="13" t="s">
        <v>34</v>
      </c>
      <c r="C46" s="13" t="s">
        <v>34</v>
      </c>
      <c r="D46" s="13" t="s">
        <v>34</v>
      </c>
      <c r="E46" s="13" t="s">
        <v>34</v>
      </c>
      <c r="F46" s="13" t="s">
        <v>34</v>
      </c>
      <c r="G46" s="13" t="s">
        <v>34</v>
      </c>
      <c r="H46" s="13" t="s">
        <v>34</v>
      </c>
      <c r="I46" s="13" t="s">
        <v>34</v>
      </c>
      <c r="J46" s="13" t="s">
        <v>34</v>
      </c>
      <c r="K46" s="13" t="s">
        <v>34</v>
      </c>
      <c r="L46" s="13" t="s">
        <v>34</v>
      </c>
      <c r="M46" s="13" t="s">
        <v>34</v>
      </c>
      <c r="N46" s="13" t="s">
        <v>34</v>
      </c>
      <c r="O46" s="13" t="s">
        <v>34</v>
      </c>
      <c r="P46" s="13" t="s">
        <v>34</v>
      </c>
      <c r="Q46" s="13" t="s">
        <v>34</v>
      </c>
      <c r="R46" s="13" t="s">
        <v>34</v>
      </c>
      <c r="S46" s="13" t="s">
        <v>34</v>
      </c>
      <c r="T46" s="13" t="s">
        <v>34</v>
      </c>
      <c r="U46" s="13" t="s">
        <v>34</v>
      </c>
      <c r="V46" s="13" t="s">
        <v>34</v>
      </c>
      <c r="W46" s="13" t="s">
        <v>34</v>
      </c>
      <c r="X46" s="13" t="s">
        <v>34</v>
      </c>
      <c r="Y46" s="13" t="s">
        <v>34</v>
      </c>
      <c r="Z46" s="13" t="s">
        <v>34</v>
      </c>
      <c r="AA46" s="13" t="s">
        <v>34</v>
      </c>
      <c r="AB46" s="13" t="s">
        <v>34</v>
      </c>
      <c r="AC46" s="13">
        <v>1.9</v>
      </c>
      <c r="AD46" s="13">
        <v>2.1</v>
      </c>
      <c r="AE46" s="13">
        <v>-0.4</v>
      </c>
      <c r="AF46" s="13">
        <v>2.9</v>
      </c>
      <c r="AG46" s="13">
        <v>4.8</v>
      </c>
      <c r="AH46" s="13">
        <v>3.1</v>
      </c>
      <c r="AI46" s="13">
        <v>4.5999999999999996</v>
      </c>
      <c r="AJ46" s="13">
        <v>3.3</v>
      </c>
      <c r="AK46" s="13">
        <v>1.9</v>
      </c>
      <c r="AL46" s="13">
        <v>3</v>
      </c>
      <c r="AM46" s="13">
        <v>1.6</v>
      </c>
      <c r="AN46" s="13">
        <v>2.5</v>
      </c>
      <c r="AO46" s="13">
        <v>3.6</v>
      </c>
      <c r="AP46" s="13">
        <v>1.5</v>
      </c>
      <c r="AQ46" s="13">
        <v>2.5</v>
      </c>
      <c r="AR46" s="13">
        <v>1.2</v>
      </c>
      <c r="AS46" s="13">
        <v>2.8</v>
      </c>
      <c r="AT46" s="13">
        <v>0.8</v>
      </c>
      <c r="AU46" s="13">
        <v>0.3</v>
      </c>
      <c r="AV46" s="13">
        <v>0.9</v>
      </c>
      <c r="AW46" s="91">
        <v>2.6090216193054099</v>
      </c>
      <c r="AX46" s="91">
        <v>1.95872567930728</v>
      </c>
      <c r="AY46" s="91">
        <v>2.47069755177756</v>
      </c>
      <c r="AZ46" s="91">
        <v>2.85236246589524</v>
      </c>
      <c r="BA46" s="91">
        <v>-0.14774770537647799</v>
      </c>
      <c r="BB46" s="91">
        <v>4.5817789621183804</v>
      </c>
      <c r="BC46" s="91">
        <v>8.1708176587529806</v>
      </c>
      <c r="BD46" s="91">
        <v>3.9179023179971999</v>
      </c>
      <c r="BE46" s="91">
        <v>3.0086612275859599</v>
      </c>
      <c r="BF46" s="91">
        <v>2.03819846136519</v>
      </c>
      <c r="BG46" s="91">
        <v>2.4090780537307599</v>
      </c>
      <c r="BH46" s="91">
        <v>2.0920525821173999</v>
      </c>
      <c r="BI46" s="91">
        <v>2.1721190324186499</v>
      </c>
    </row>
    <row r="47" spans="1:61" ht="15" customHeight="1" x14ac:dyDescent="0.35">
      <c r="A47" s="11" t="s">
        <v>261</v>
      </c>
      <c r="B47" s="13" t="s">
        <v>34</v>
      </c>
      <c r="C47" s="13" t="s">
        <v>34</v>
      </c>
      <c r="D47" s="13" t="s">
        <v>34</v>
      </c>
      <c r="E47" s="13" t="s">
        <v>34</v>
      </c>
      <c r="F47" s="13" t="s">
        <v>34</v>
      </c>
      <c r="G47" s="13" t="s">
        <v>34</v>
      </c>
      <c r="H47" s="13" t="s">
        <v>34</v>
      </c>
      <c r="I47" s="13" t="s">
        <v>34</v>
      </c>
      <c r="J47" s="13" t="s">
        <v>34</v>
      </c>
      <c r="K47" s="13" t="s">
        <v>34</v>
      </c>
      <c r="L47" s="13" t="s">
        <v>34</v>
      </c>
      <c r="M47" s="13" t="s">
        <v>34</v>
      </c>
      <c r="N47" s="13" t="s">
        <v>34</v>
      </c>
      <c r="O47" s="13" t="s">
        <v>34</v>
      </c>
      <c r="P47" s="13" t="s">
        <v>34</v>
      </c>
      <c r="Q47" s="13" t="s">
        <v>34</v>
      </c>
      <c r="R47" s="13" t="s">
        <v>34</v>
      </c>
      <c r="S47" s="13" t="s">
        <v>34</v>
      </c>
      <c r="T47" s="13" t="s">
        <v>34</v>
      </c>
      <c r="U47" s="13" t="s">
        <v>34</v>
      </c>
      <c r="V47" s="13" t="s">
        <v>34</v>
      </c>
      <c r="W47" s="13" t="s">
        <v>34</v>
      </c>
      <c r="X47" s="13" t="s">
        <v>34</v>
      </c>
      <c r="Y47" s="13" t="s">
        <v>34</v>
      </c>
      <c r="Z47" s="13" t="s">
        <v>34</v>
      </c>
      <c r="AA47" s="13" t="s">
        <v>34</v>
      </c>
      <c r="AB47" s="13" t="s">
        <v>34</v>
      </c>
      <c r="AC47" s="13">
        <v>0.8</v>
      </c>
      <c r="AD47" s="13">
        <v>0.2</v>
      </c>
      <c r="AE47" s="13">
        <v>0.6</v>
      </c>
      <c r="AF47" s="13">
        <v>1.4</v>
      </c>
      <c r="AG47" s="13">
        <v>3.3</v>
      </c>
      <c r="AH47" s="13">
        <v>3.9</v>
      </c>
      <c r="AI47" s="13">
        <v>2.8</v>
      </c>
      <c r="AJ47" s="13">
        <v>2.2000000000000002</v>
      </c>
      <c r="AK47" s="13">
        <v>0.8</v>
      </c>
      <c r="AL47" s="13">
        <v>1.2</v>
      </c>
      <c r="AM47" s="13">
        <v>2.4</v>
      </c>
      <c r="AN47" s="13">
        <v>2.8</v>
      </c>
      <c r="AO47" s="13">
        <v>3.5</v>
      </c>
      <c r="AP47" s="13">
        <v>1</v>
      </c>
      <c r="AQ47" s="13">
        <v>3.1</v>
      </c>
      <c r="AR47" s="13">
        <v>0.9</v>
      </c>
      <c r="AS47" s="13">
        <v>0.8</v>
      </c>
      <c r="AT47" s="13">
        <v>1.6</v>
      </c>
      <c r="AU47" s="13">
        <v>0.3</v>
      </c>
      <c r="AV47" s="13">
        <v>-0.3</v>
      </c>
      <c r="AW47" s="91">
        <v>-0.20608558613151001</v>
      </c>
      <c r="AX47" s="91">
        <v>1.3229294127781599</v>
      </c>
      <c r="AY47" s="91">
        <v>2.1567976495355601</v>
      </c>
      <c r="AZ47" s="91">
        <v>2.2492653689509798</v>
      </c>
      <c r="BA47" s="91">
        <v>1.5189862123929301</v>
      </c>
      <c r="BB47" s="91">
        <v>3.2136355809746702</v>
      </c>
      <c r="BC47" s="91">
        <v>6.2982774659820597</v>
      </c>
      <c r="BD47" s="91">
        <v>4.4157275889127297</v>
      </c>
      <c r="BE47" s="91">
        <v>3.0190004005105302</v>
      </c>
      <c r="BF47" s="91">
        <v>2.0012869118791499</v>
      </c>
      <c r="BG47" s="91">
        <v>2.183742601614</v>
      </c>
      <c r="BH47" s="91">
        <v>2.1098296009677502</v>
      </c>
      <c r="BI47" s="91">
        <v>2.05341148800284</v>
      </c>
    </row>
    <row r="48" spans="1:61" ht="15" customHeight="1" x14ac:dyDescent="0.35">
      <c r="A48" s="11" t="s">
        <v>262</v>
      </c>
      <c r="B48" s="13" t="s">
        <v>34</v>
      </c>
      <c r="C48" s="13" t="s">
        <v>34</v>
      </c>
      <c r="D48" s="13" t="s">
        <v>34</v>
      </c>
      <c r="E48" s="13" t="s">
        <v>34</v>
      </c>
      <c r="F48" s="13" t="s">
        <v>34</v>
      </c>
      <c r="G48" s="13" t="s">
        <v>34</v>
      </c>
      <c r="H48" s="13" t="s">
        <v>34</v>
      </c>
      <c r="I48" s="13" t="s">
        <v>34</v>
      </c>
      <c r="J48" s="13" t="s">
        <v>34</v>
      </c>
      <c r="K48" s="13" t="s">
        <v>34</v>
      </c>
      <c r="L48" s="13" t="s">
        <v>34</v>
      </c>
      <c r="M48" s="13" t="s">
        <v>34</v>
      </c>
      <c r="N48" s="13" t="s">
        <v>34</v>
      </c>
      <c r="O48" s="13" t="s">
        <v>34</v>
      </c>
      <c r="P48" s="13" t="s">
        <v>34</v>
      </c>
      <c r="Q48" s="13" t="s">
        <v>34</v>
      </c>
      <c r="R48" s="13" t="s">
        <v>34</v>
      </c>
      <c r="S48" s="13" t="s">
        <v>34</v>
      </c>
      <c r="T48" s="13" t="s">
        <v>34</v>
      </c>
      <c r="U48" s="13" t="s">
        <v>34</v>
      </c>
      <c r="V48" s="13" t="s">
        <v>34</v>
      </c>
      <c r="W48" s="13" t="s">
        <v>34</v>
      </c>
      <c r="X48" s="13" t="s">
        <v>34</v>
      </c>
      <c r="Y48" s="13" t="s">
        <v>34</v>
      </c>
      <c r="Z48" s="13" t="s">
        <v>34</v>
      </c>
      <c r="AA48" s="13" t="s">
        <v>34</v>
      </c>
      <c r="AB48" s="13" t="s">
        <v>34</v>
      </c>
      <c r="AC48" s="13">
        <v>1.1000000000000001</v>
      </c>
      <c r="AD48" s="13">
        <v>1.9</v>
      </c>
      <c r="AE48" s="13">
        <v>1.6</v>
      </c>
      <c r="AF48" s="13">
        <v>1.9</v>
      </c>
      <c r="AG48" s="13">
        <v>3.3</v>
      </c>
      <c r="AH48" s="13">
        <v>3.5</v>
      </c>
      <c r="AI48" s="13">
        <v>3.7</v>
      </c>
      <c r="AJ48" s="13">
        <v>2.4</v>
      </c>
      <c r="AK48" s="13">
        <v>1.5</v>
      </c>
      <c r="AL48" s="13">
        <v>1.7</v>
      </c>
      <c r="AM48" s="13">
        <v>2.5</v>
      </c>
      <c r="AN48" s="13">
        <v>2.2999999999999998</v>
      </c>
      <c r="AO48" s="13">
        <v>2.2000000000000002</v>
      </c>
      <c r="AP48" s="13">
        <v>0.2</v>
      </c>
      <c r="AQ48" s="13">
        <v>1.8</v>
      </c>
      <c r="AR48" s="13">
        <v>0.9</v>
      </c>
      <c r="AS48" s="13">
        <v>1.3</v>
      </c>
      <c r="AT48" s="13">
        <v>1.2</v>
      </c>
      <c r="AU48" s="13">
        <v>0.6</v>
      </c>
      <c r="AV48" s="13">
        <v>0</v>
      </c>
      <c r="AW48" s="91">
        <v>0.37894391282888901</v>
      </c>
      <c r="AX48" s="91">
        <v>1.2846566548462901</v>
      </c>
      <c r="AY48" s="91">
        <v>2.5975212142053299</v>
      </c>
      <c r="AZ48" s="91">
        <v>2.83898933755329</v>
      </c>
      <c r="BA48" s="91">
        <v>1.9406559458754</v>
      </c>
      <c r="BB48" s="91">
        <v>3.08897457986372</v>
      </c>
      <c r="BC48" s="91">
        <v>6.6682232619838002</v>
      </c>
      <c r="BD48" s="91">
        <v>6.3088726446303802</v>
      </c>
      <c r="BE48" s="91">
        <v>3.3433690003388299</v>
      </c>
      <c r="BF48" s="91">
        <v>2.2252249046439898</v>
      </c>
      <c r="BG48" s="91">
        <v>2.5983771968091798</v>
      </c>
      <c r="BH48" s="91">
        <v>2.6161260560643602</v>
      </c>
      <c r="BI48" s="91">
        <v>2.5063481126146101</v>
      </c>
    </row>
    <row r="49" spans="1:61" ht="15" customHeight="1" x14ac:dyDescent="0.35">
      <c r="A49" s="32" t="s">
        <v>481</v>
      </c>
      <c r="B49" s="13" t="s">
        <v>34</v>
      </c>
      <c r="C49" s="13" t="s">
        <v>295</v>
      </c>
      <c r="D49" s="13" t="s">
        <v>295</v>
      </c>
      <c r="E49" s="13" t="s">
        <v>295</v>
      </c>
      <c r="F49" s="13" t="s">
        <v>295</v>
      </c>
      <c r="G49" s="13" t="s">
        <v>295</v>
      </c>
      <c r="H49" s="13" t="s">
        <v>295</v>
      </c>
      <c r="I49" s="13" t="s">
        <v>295</v>
      </c>
      <c r="J49" s="13" t="s">
        <v>295</v>
      </c>
      <c r="K49" s="13" t="s">
        <v>295</v>
      </c>
      <c r="L49" s="13" t="s">
        <v>295</v>
      </c>
      <c r="M49" s="13" t="s">
        <v>295</v>
      </c>
      <c r="N49" s="13" t="s">
        <v>295</v>
      </c>
      <c r="O49" s="13" t="s">
        <v>295</v>
      </c>
      <c r="P49" s="13" t="s">
        <v>295</v>
      </c>
      <c r="Q49" s="13" t="s">
        <v>295</v>
      </c>
      <c r="R49" s="13" t="s">
        <v>295</v>
      </c>
      <c r="S49" s="13" t="s">
        <v>295</v>
      </c>
      <c r="T49" s="13" t="s">
        <v>295</v>
      </c>
      <c r="U49" s="13" t="s">
        <v>295</v>
      </c>
      <c r="V49" s="13" t="s">
        <v>295</v>
      </c>
      <c r="W49" s="13" t="s">
        <v>295</v>
      </c>
      <c r="X49" s="13" t="s">
        <v>295</v>
      </c>
      <c r="Y49" s="13" t="s">
        <v>295</v>
      </c>
      <c r="Z49" s="13" t="s">
        <v>295</v>
      </c>
      <c r="AA49" s="13" t="s">
        <v>34</v>
      </c>
      <c r="AB49" s="13" t="s">
        <v>34</v>
      </c>
      <c r="AC49" s="91">
        <v>0</v>
      </c>
      <c r="AD49" s="91">
        <v>0</v>
      </c>
      <c r="AE49" s="91">
        <v>0</v>
      </c>
      <c r="AF49" s="91">
        <v>0</v>
      </c>
      <c r="AG49" s="91">
        <v>0</v>
      </c>
      <c r="AH49" s="91">
        <v>0</v>
      </c>
      <c r="AI49" s="91">
        <v>0</v>
      </c>
      <c r="AJ49" s="91">
        <v>0</v>
      </c>
      <c r="AK49" s="91">
        <v>0</v>
      </c>
      <c r="AL49" s="91">
        <v>0</v>
      </c>
      <c r="AM49" s="91">
        <v>0</v>
      </c>
      <c r="AN49" s="91">
        <v>0</v>
      </c>
      <c r="AO49" s="91">
        <v>0</v>
      </c>
      <c r="AP49" s="91">
        <v>0</v>
      </c>
      <c r="AQ49" s="91">
        <v>0</v>
      </c>
      <c r="AR49" s="91">
        <v>0.58092479232244498</v>
      </c>
      <c r="AS49" s="91">
        <v>-7.10108922252184E-3</v>
      </c>
      <c r="AT49" s="91">
        <v>4.6000000834500003E-2</v>
      </c>
      <c r="AU49" s="91">
        <v>1.025E-2</v>
      </c>
      <c r="AV49" s="91">
        <v>-0.2195</v>
      </c>
      <c r="AW49" s="91">
        <v>-0.61413711650668101</v>
      </c>
      <c r="AX49" s="91">
        <v>-0.75353079631720798</v>
      </c>
      <c r="AY49" s="91">
        <v>-0.67714166666666598</v>
      </c>
      <c r="AZ49" s="91">
        <v>-0.63812499999999905</v>
      </c>
      <c r="BA49" s="91">
        <v>-0.62291666666666601</v>
      </c>
      <c r="BB49" s="91">
        <v>-0.70406666666666595</v>
      </c>
      <c r="BC49" s="91">
        <v>-9.9958333333333302E-2</v>
      </c>
      <c r="BD49" s="91">
        <v>3.14390833333333</v>
      </c>
      <c r="BE49" s="91">
        <v>2.9830749999999999</v>
      </c>
      <c r="BF49" s="91">
        <v>1.94040833333333</v>
      </c>
      <c r="BG49" s="91">
        <v>1.86174166666666</v>
      </c>
      <c r="BH49" s="91">
        <v>1.9761583333333299</v>
      </c>
      <c r="BI49" s="91">
        <v>2.1116583333333301</v>
      </c>
    </row>
    <row r="50" spans="1:61" ht="15" customHeight="1" x14ac:dyDescent="0.35">
      <c r="A50" s="37"/>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row>
    <row r="51" spans="1:61" ht="14.5" x14ac:dyDescent="0.35">
      <c r="A51" s="10" t="s">
        <v>482</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row>
    <row r="52" spans="1:61" ht="14.5" x14ac:dyDescent="0.35">
      <c r="A52" s="10" t="s">
        <v>483</v>
      </c>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row>
    <row r="53" spans="1:61" ht="14.5" x14ac:dyDescent="0.35">
      <c r="A53" s="120" t="s">
        <v>484</v>
      </c>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row>
    <row r="54" spans="1:61" ht="15" customHeight="1" x14ac:dyDescent="0.35">
      <c r="A54" s="10" t="s">
        <v>485</v>
      </c>
      <c r="B54" s="3"/>
      <c r="C54" s="3"/>
      <c r="D54" s="3"/>
      <c r="E54" s="3"/>
      <c r="F54" s="3"/>
      <c r="G54" s="3"/>
      <c r="H54" s="3"/>
      <c r="I54" s="3"/>
      <c r="J54" s="3"/>
      <c r="K54" s="3"/>
      <c r="L54" s="3"/>
      <c r="M54" s="3"/>
      <c r="N54" s="3"/>
      <c r="O54" s="3"/>
      <c r="P54" s="3"/>
      <c r="Q54" s="3"/>
      <c r="R54" s="3"/>
      <c r="S54" s="3"/>
      <c r="T54" s="3"/>
      <c r="U54" s="3"/>
      <c r="V54" s="3"/>
      <c r="W54" s="3"/>
      <c r="X54" s="3"/>
      <c r="Y54" s="3"/>
      <c r="Z54" s="3"/>
      <c r="AA54" s="3"/>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row>
    <row r="55" spans="1:61" ht="14.5" x14ac:dyDescent="0.35">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row>
    <row r="56" spans="1:61" ht="14.5" x14ac:dyDescent="0.3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row>
  </sheetData>
  <hyperlinks>
    <hyperlink ref="A1" location="inhoudsopgave!A1" display="naar inhoudsopgave" xr:uid="{00000000-0004-0000-1600-000000000000}"/>
  </hyperlink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3"/>
  <sheetViews>
    <sheetView workbookViewId="0"/>
  </sheetViews>
  <sheetFormatPr defaultColWidth="11.453125" defaultRowHeight="12.5" x14ac:dyDescent="0.25"/>
  <cols>
    <col min="1" max="1" width="40.7265625" customWidth="1"/>
    <col min="2" max="30" width="7.7265625" customWidth="1"/>
  </cols>
  <sheetData>
    <row r="1" spans="1:30" ht="15" customHeight="1" x14ac:dyDescent="0.35">
      <c r="A1" s="4" t="s">
        <v>100</v>
      </c>
    </row>
    <row r="2" spans="1:30" ht="33" customHeight="1" x14ac:dyDescent="0.35">
      <c r="A2" s="27" t="s">
        <v>486</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row>
    <row r="3" spans="1:30" ht="15" customHeight="1" x14ac:dyDescent="0.35">
      <c r="A3" s="3"/>
      <c r="B3" s="5">
        <v>2000</v>
      </c>
      <c r="C3" s="5">
        <v>2001</v>
      </c>
      <c r="D3" s="5">
        <v>2002</v>
      </c>
      <c r="E3" s="5">
        <v>2003</v>
      </c>
      <c r="F3" s="5">
        <v>2004</v>
      </c>
      <c r="G3" s="5">
        <v>2005</v>
      </c>
      <c r="H3" s="5">
        <v>2006</v>
      </c>
      <c r="I3" s="5">
        <v>2007</v>
      </c>
      <c r="J3" s="5">
        <v>2008</v>
      </c>
      <c r="K3" s="5">
        <v>2009</v>
      </c>
      <c r="L3" s="5">
        <v>2010</v>
      </c>
      <c r="M3" s="5">
        <v>2011</v>
      </c>
      <c r="N3" s="5">
        <v>2012</v>
      </c>
      <c r="O3" s="5">
        <v>2013</v>
      </c>
      <c r="P3" s="5">
        <v>2014</v>
      </c>
      <c r="Q3" s="5">
        <v>2015</v>
      </c>
      <c r="R3" s="5">
        <v>2016</v>
      </c>
      <c r="S3" s="5">
        <v>2017</v>
      </c>
      <c r="T3" s="5">
        <v>2018</v>
      </c>
      <c r="U3" s="5">
        <v>2019</v>
      </c>
      <c r="V3" s="5">
        <v>2020</v>
      </c>
      <c r="W3" s="5">
        <v>2021</v>
      </c>
      <c r="X3" s="5">
        <v>2022</v>
      </c>
      <c r="Y3" s="5">
        <v>2023</v>
      </c>
      <c r="Z3" s="5">
        <v>2024</v>
      </c>
      <c r="AA3" s="5">
        <v>2025</v>
      </c>
      <c r="AB3" s="5">
        <v>2026</v>
      </c>
      <c r="AC3" s="5">
        <v>2027</v>
      </c>
      <c r="AD3" s="5">
        <v>2028</v>
      </c>
    </row>
    <row r="4" spans="1:30" ht="15" customHeight="1" x14ac:dyDescent="0.35">
      <c r="A4" s="19" t="s">
        <v>487</v>
      </c>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15" customHeight="1" x14ac:dyDescent="0.35">
      <c r="A5" s="5" t="s">
        <v>488</v>
      </c>
      <c r="B5" s="60">
        <v>13.1767870851558</v>
      </c>
      <c r="C5" s="60">
        <v>11.7979335147059</v>
      </c>
      <c r="D5" s="60">
        <v>12.183111098641699</v>
      </c>
      <c r="E5" s="60">
        <v>12.2283106957484</v>
      </c>
      <c r="F5" s="60">
        <v>12.0927060116263</v>
      </c>
      <c r="G5" s="60">
        <v>12.1189072385753</v>
      </c>
      <c r="H5" s="60">
        <v>11.6326172280738</v>
      </c>
      <c r="I5" s="60">
        <v>11.643004819324499</v>
      </c>
      <c r="J5" s="60">
        <v>12.024759016047501</v>
      </c>
      <c r="K5" s="60">
        <v>12.886455910628101</v>
      </c>
      <c r="L5" s="60">
        <v>12.9425341929825</v>
      </c>
      <c r="M5" s="60">
        <v>12.9013335080781</v>
      </c>
      <c r="N5" s="60">
        <v>12.9539549305173</v>
      </c>
      <c r="O5" s="60">
        <v>13.296291670351099</v>
      </c>
      <c r="P5" s="60">
        <v>13.187944913519701</v>
      </c>
      <c r="Q5" s="60">
        <v>13.302017323486201</v>
      </c>
      <c r="R5" s="60">
        <v>13.387415413034001</v>
      </c>
      <c r="S5" s="60">
        <v>13.7060960843539</v>
      </c>
      <c r="T5" s="60">
        <v>13.334332488788601</v>
      </c>
      <c r="U5" s="60">
        <v>13.048440754794299</v>
      </c>
      <c r="V5" s="60">
        <v>13.535460074627901</v>
      </c>
      <c r="W5" s="60">
        <v>12.795160047186499</v>
      </c>
      <c r="X5" s="60">
        <v>12.3044309681191</v>
      </c>
      <c r="Y5" s="60">
        <v>12.513040383106199</v>
      </c>
      <c r="Z5" s="60">
        <v>12.752498902888799</v>
      </c>
      <c r="AA5" s="60">
        <v>12.920357982068101</v>
      </c>
      <c r="AB5" s="60">
        <v>12.8085951774348</v>
      </c>
      <c r="AC5" s="60">
        <v>12.9356218260964</v>
      </c>
      <c r="AD5" s="60">
        <v>13.052458218973801</v>
      </c>
    </row>
    <row r="6" spans="1:30" ht="15" customHeight="1" x14ac:dyDescent="0.35">
      <c r="A6" s="5" t="s">
        <v>489</v>
      </c>
      <c r="B6" s="60">
        <v>3.9709562020057199</v>
      </c>
      <c r="C6" s="60">
        <v>3.81587985415486</v>
      </c>
      <c r="D6" s="60">
        <v>3.8765846465138298</v>
      </c>
      <c r="E6" s="60">
        <v>3.7493418615086802</v>
      </c>
      <c r="F6" s="60">
        <v>3.70007897431632</v>
      </c>
      <c r="G6" s="60">
        <v>3.4756926606918199</v>
      </c>
      <c r="H6" s="60">
        <v>3.0912879397000199</v>
      </c>
      <c r="I6" s="60">
        <v>2.9720432191487198</v>
      </c>
      <c r="J6" s="60">
        <v>2.9555097512676598</v>
      </c>
      <c r="K6" s="60">
        <v>2.6805176348581501</v>
      </c>
      <c r="L6" s="60">
        <v>2.7528719994086202</v>
      </c>
      <c r="M6" s="60">
        <v>2.6360825245764499</v>
      </c>
      <c r="N6" s="60">
        <v>2.8467025752474102</v>
      </c>
      <c r="O6" s="60">
        <v>2.5427617645198</v>
      </c>
      <c r="P6" s="60">
        <v>3.0256417892667802</v>
      </c>
      <c r="Q6" s="60">
        <v>3.0002551233754602</v>
      </c>
      <c r="R6" s="60">
        <v>3.1946658158475398</v>
      </c>
      <c r="S6" s="60">
        <v>3.1736268976598101</v>
      </c>
      <c r="T6" s="60">
        <v>3.2504421908895198</v>
      </c>
      <c r="U6" s="60">
        <v>3.3551235771257799</v>
      </c>
      <c r="V6" s="60">
        <v>3.48963629744014</v>
      </c>
      <c r="W6" s="60">
        <v>3.1346666099999201</v>
      </c>
      <c r="X6" s="60">
        <v>3.22550020917032</v>
      </c>
      <c r="Y6" s="60">
        <v>3.2423380082326698</v>
      </c>
      <c r="Z6" s="60">
        <v>3.4119141042384999</v>
      </c>
      <c r="AA6" s="60">
        <v>3.4630268809667699</v>
      </c>
      <c r="AB6" s="60">
        <v>3.4726858982410098</v>
      </c>
      <c r="AC6" s="60">
        <v>3.5465541567237899</v>
      </c>
      <c r="AD6" s="60">
        <v>3.5427735655769501</v>
      </c>
    </row>
    <row r="7" spans="1:30" ht="15" customHeight="1" x14ac:dyDescent="0.35">
      <c r="A7" s="5" t="s">
        <v>57</v>
      </c>
      <c r="B7" s="60">
        <v>2.3254064649441299</v>
      </c>
      <c r="C7" s="60">
        <v>2.2071839313025401</v>
      </c>
      <c r="D7" s="60">
        <v>2.15350293432734</v>
      </c>
      <c r="E7" s="60">
        <v>2.5588424562693599</v>
      </c>
      <c r="F7" s="60">
        <v>2.2983793261111201</v>
      </c>
      <c r="G7" s="60">
        <v>2.1534518218921299</v>
      </c>
      <c r="H7" s="60">
        <v>4.22909403194957</v>
      </c>
      <c r="I7" s="60">
        <v>4.2925206324595901</v>
      </c>
      <c r="J7" s="60">
        <v>4.5420412300408799</v>
      </c>
      <c r="K7" s="60">
        <v>4.6696604901719097</v>
      </c>
      <c r="L7" s="60">
        <v>4.7824814960254196</v>
      </c>
      <c r="M7" s="60">
        <v>5.1886727176836196</v>
      </c>
      <c r="N7" s="60">
        <v>5.42493789875736</v>
      </c>
      <c r="O7" s="60">
        <v>5.53429942328337</v>
      </c>
      <c r="P7" s="60">
        <v>5.1736255881827402</v>
      </c>
      <c r="Q7" s="60">
        <v>5.0103766912847298</v>
      </c>
      <c r="R7" s="60">
        <v>5.1241146516417997</v>
      </c>
      <c r="S7" s="60">
        <v>5.14491713021543</v>
      </c>
      <c r="T7" s="60">
        <v>5.19078485814362</v>
      </c>
      <c r="U7" s="60">
        <v>5.2324873471044402</v>
      </c>
      <c r="V7" s="60">
        <v>5.4311827552006804</v>
      </c>
      <c r="W7" s="60">
        <v>5.3056156363465004</v>
      </c>
      <c r="X7" s="60">
        <v>4.9928589983401999</v>
      </c>
      <c r="Y7" s="60">
        <v>5.0761689504139103</v>
      </c>
      <c r="Z7" s="60">
        <v>5.1276716735804202</v>
      </c>
      <c r="AA7" s="60">
        <v>5.1928993537291701</v>
      </c>
      <c r="AB7" s="60">
        <v>5.3120473113756699</v>
      </c>
      <c r="AC7" s="60">
        <v>5.3641339371542003</v>
      </c>
      <c r="AD7" s="60">
        <v>5.4020984957018197</v>
      </c>
    </row>
    <row r="8" spans="1:30" ht="15" customHeight="1" x14ac:dyDescent="0.35">
      <c r="A8" s="3" t="s">
        <v>490</v>
      </c>
      <c r="B8" s="60">
        <v>3.4364512054016898</v>
      </c>
      <c r="C8" s="60">
        <v>3.2808930005540802</v>
      </c>
      <c r="D8" s="60">
        <v>2.7026541644300899</v>
      </c>
      <c r="E8" s="60">
        <v>2.3194799802856001</v>
      </c>
      <c r="F8" s="60">
        <v>2.5027954958289</v>
      </c>
      <c r="G8" s="60">
        <v>2.7854617366768402</v>
      </c>
      <c r="H8" s="60">
        <v>2.7101887647490299</v>
      </c>
      <c r="I8" s="60">
        <v>2.6994508979496699</v>
      </c>
      <c r="J8" s="60">
        <v>2.56693715863813</v>
      </c>
      <c r="K8" s="60">
        <v>1.56298554271879</v>
      </c>
      <c r="L8" s="60">
        <v>1.74415174621441</v>
      </c>
      <c r="M8" s="60">
        <v>1.66815558791375</v>
      </c>
      <c r="N8" s="60">
        <v>1.5627153634339299</v>
      </c>
      <c r="O8" s="60">
        <v>1.61962138681501</v>
      </c>
      <c r="P8" s="60">
        <v>1.95231997140985</v>
      </c>
      <c r="Q8" s="60">
        <v>2.2620027593882899</v>
      </c>
      <c r="R8" s="60">
        <v>2.9413965386532102</v>
      </c>
      <c r="S8" s="60">
        <v>2.8738217100682002</v>
      </c>
      <c r="T8" s="60">
        <v>2.96684569637475</v>
      </c>
      <c r="U8" s="60">
        <v>3.1337363400999898</v>
      </c>
      <c r="V8" s="60">
        <v>2.71113454609368</v>
      </c>
      <c r="W8" s="60">
        <v>3.5084374106206502</v>
      </c>
      <c r="X8" s="60">
        <v>3.8482122458006902</v>
      </c>
      <c r="Y8" s="60">
        <v>4.6037119600617604</v>
      </c>
      <c r="Z8" s="60">
        <v>4.2662452575450596</v>
      </c>
      <c r="AA8" s="60">
        <v>4.04864292670662</v>
      </c>
      <c r="AB8" s="60">
        <v>3.98447876552091</v>
      </c>
      <c r="AC8" s="60">
        <v>3.8666030975233698</v>
      </c>
      <c r="AD8" s="60">
        <v>3.7918140273432601</v>
      </c>
    </row>
    <row r="9" spans="1:30" ht="15" customHeight="1" x14ac:dyDescent="0.35">
      <c r="A9" s="5" t="s">
        <v>491</v>
      </c>
      <c r="B9" s="60">
        <v>11.465972872101499</v>
      </c>
      <c r="C9" s="60">
        <v>11.8728482758191</v>
      </c>
      <c r="D9" s="60">
        <v>11.743495291706701</v>
      </c>
      <c r="E9" s="60">
        <v>11.7667362180925</v>
      </c>
      <c r="F9" s="60">
        <v>11.887523947355501</v>
      </c>
      <c r="G9" s="60">
        <v>12.0110803927513</v>
      </c>
      <c r="H9" s="60">
        <v>12.1099109394299</v>
      </c>
      <c r="I9" s="60">
        <v>11.819694106626599</v>
      </c>
      <c r="J9" s="60">
        <v>11.6832870311713</v>
      </c>
      <c r="K9" s="60">
        <v>11.3937603426146</v>
      </c>
      <c r="L9" s="60">
        <v>11.3508253453215</v>
      </c>
      <c r="M9" s="60">
        <v>11.1306217027826</v>
      </c>
      <c r="N9" s="60">
        <v>10.8710101291645</v>
      </c>
      <c r="O9" s="60">
        <v>11.170042833588001</v>
      </c>
      <c r="P9" s="60">
        <v>11.626511406277899</v>
      </c>
      <c r="Q9" s="60">
        <v>11.5114607366871</v>
      </c>
      <c r="R9" s="60">
        <v>11.9611145542305</v>
      </c>
      <c r="S9" s="60">
        <v>11.964299745578799</v>
      </c>
      <c r="T9" s="60">
        <v>12.128369081134499</v>
      </c>
      <c r="U9" s="60">
        <v>12.4317543093641</v>
      </c>
      <c r="V9" s="60">
        <v>12.7546985047644</v>
      </c>
      <c r="W9" s="60">
        <v>12.6623760749931</v>
      </c>
      <c r="X9" s="60">
        <v>11.710303802935501</v>
      </c>
      <c r="Y9" s="60">
        <v>11.436073211447701</v>
      </c>
      <c r="Z9" s="60">
        <v>11.3625265674498</v>
      </c>
      <c r="AA9" s="60">
        <v>11.404794027379101</v>
      </c>
      <c r="AB9" s="60">
        <v>11.280165677350601</v>
      </c>
      <c r="AC9" s="60">
        <v>11.5164554936445</v>
      </c>
      <c r="AD9" s="60">
        <v>11.4236256893776</v>
      </c>
    </row>
    <row r="10" spans="1:30" ht="15" customHeight="1" x14ac:dyDescent="0.35">
      <c r="A10" s="5" t="s">
        <v>492</v>
      </c>
      <c r="B10" s="60">
        <v>2.4181041444048401</v>
      </c>
      <c r="C10" s="60">
        <v>2.5112008981470502</v>
      </c>
      <c r="D10" s="60">
        <v>2.3710083270642599</v>
      </c>
      <c r="E10" s="60">
        <v>2.1878424198236099</v>
      </c>
      <c r="F10" s="60">
        <v>2.2859198678874999</v>
      </c>
      <c r="G10" s="60">
        <v>2.4690115362322902</v>
      </c>
      <c r="H10" s="60">
        <v>2.25058421120153</v>
      </c>
      <c r="I10" s="60">
        <v>2.1113441987120001</v>
      </c>
      <c r="J10" s="60">
        <v>2.1534111737114698</v>
      </c>
      <c r="K10" s="60">
        <v>1.92813701306331</v>
      </c>
      <c r="L10" s="60">
        <v>1.94569175811218</v>
      </c>
      <c r="M10" s="60">
        <v>1.9266282161083299</v>
      </c>
      <c r="N10" s="60">
        <v>1.90285558513001</v>
      </c>
      <c r="O10" s="60">
        <v>1.9192439726161801</v>
      </c>
      <c r="P10" s="60">
        <v>2.07099886830663</v>
      </c>
      <c r="Q10" s="60">
        <v>1.85881902818518</v>
      </c>
      <c r="R10" s="60">
        <v>1.7966024646460701</v>
      </c>
      <c r="S10" s="60">
        <v>1.82900211865674</v>
      </c>
      <c r="T10" s="60">
        <v>1.9287124129759301</v>
      </c>
      <c r="U10" s="60">
        <v>2.0622620907478599</v>
      </c>
      <c r="V10" s="60">
        <v>1.9330037400562401</v>
      </c>
      <c r="W10" s="60">
        <v>1.8382850131566399</v>
      </c>
      <c r="X10" s="60">
        <v>2.4045825963023302</v>
      </c>
      <c r="Y10" s="60">
        <v>2.31962603599372</v>
      </c>
      <c r="Z10" s="60">
        <v>1.8040142463761</v>
      </c>
      <c r="AA10" s="60">
        <v>1.8569319550387999</v>
      </c>
      <c r="AB10" s="60">
        <v>1.8738263691819901</v>
      </c>
      <c r="AC10" s="60">
        <v>1.8623267026126</v>
      </c>
      <c r="AD10" s="60">
        <v>1.85602288642738</v>
      </c>
    </row>
    <row r="11" spans="1:30" ht="15" customHeight="1" x14ac:dyDescent="0.35">
      <c r="A11" s="5" t="s">
        <v>308</v>
      </c>
      <c r="B11" s="60">
        <v>36.793677974013697</v>
      </c>
      <c r="C11" s="60">
        <v>35.485939474683597</v>
      </c>
      <c r="D11" s="60">
        <v>35.030356462683798</v>
      </c>
      <c r="E11" s="60">
        <v>34.810553631728098</v>
      </c>
      <c r="F11" s="60">
        <v>34.767403623125603</v>
      </c>
      <c r="G11" s="60">
        <v>35.013605386819698</v>
      </c>
      <c r="H11" s="60">
        <v>36.0236831151038</v>
      </c>
      <c r="I11" s="60">
        <v>35.538057874221103</v>
      </c>
      <c r="J11" s="60">
        <v>35.925945360876902</v>
      </c>
      <c r="K11" s="60">
        <v>35.121516934054803</v>
      </c>
      <c r="L11" s="60">
        <v>35.518556538064601</v>
      </c>
      <c r="M11" s="60">
        <v>35.451494257142897</v>
      </c>
      <c r="N11" s="60">
        <v>35.562176482250401</v>
      </c>
      <c r="O11" s="60">
        <v>36.082261051173496</v>
      </c>
      <c r="P11" s="60">
        <v>37.037042536963597</v>
      </c>
      <c r="Q11" s="60">
        <v>36.944931662406901</v>
      </c>
      <c r="R11" s="60">
        <v>38.405309438053202</v>
      </c>
      <c r="S11" s="60">
        <v>38.691763686532802</v>
      </c>
      <c r="T11" s="60">
        <v>38.799486728306903</v>
      </c>
      <c r="U11" s="60">
        <v>39.263804419236401</v>
      </c>
      <c r="V11" s="60">
        <v>39.855115918183103</v>
      </c>
      <c r="W11" s="60">
        <v>39.244540792303297</v>
      </c>
      <c r="X11" s="60">
        <v>38.485888820668102</v>
      </c>
      <c r="Y11" s="60">
        <v>39.190958549256003</v>
      </c>
      <c r="Z11" s="60">
        <v>38.724870752078701</v>
      </c>
      <c r="AA11" s="60">
        <v>38.8866531258885</v>
      </c>
      <c r="AB11" s="60">
        <v>38.731799199104898</v>
      </c>
      <c r="AC11" s="60">
        <v>39.091695213754903</v>
      </c>
      <c r="AD11" s="60">
        <v>39.068792883400903</v>
      </c>
    </row>
    <row r="12" spans="1:30" ht="15" customHeight="1" x14ac:dyDescent="0.35">
      <c r="A12" s="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row>
    <row r="13" spans="1:30" ht="15" customHeight="1" x14ac:dyDescent="0.35">
      <c r="A13" s="3" t="s">
        <v>493</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row>
    <row r="14" spans="1:30" ht="15" customHeight="1" x14ac:dyDescent="0.35">
      <c r="A14" s="5"/>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row>
    <row r="15" spans="1:30" ht="15" customHeight="1" x14ac:dyDescent="0.35">
      <c r="A15" s="5" t="s">
        <v>488</v>
      </c>
      <c r="B15" s="60">
        <v>-0.28152354710908101</v>
      </c>
      <c r="C15" s="60">
        <v>-1.5070086711720501</v>
      </c>
      <c r="D15" s="60">
        <v>0.29146411019078899</v>
      </c>
      <c r="E15" s="60">
        <v>0.170036011142148</v>
      </c>
      <c r="F15" s="60">
        <v>0.23508162102076999</v>
      </c>
      <c r="G15" s="60">
        <v>0.20138934033449701</v>
      </c>
      <c r="H15" s="60">
        <v>-0.293236300253436</v>
      </c>
      <c r="I15" s="60">
        <v>-2.6235871152671199E-2</v>
      </c>
      <c r="J15" s="60">
        <v>0.30986975950595202</v>
      </c>
      <c r="K15" s="60">
        <v>0.127346943702526</v>
      </c>
      <c r="L15" s="60">
        <v>0.52985544141337604</v>
      </c>
      <c r="M15" s="60">
        <v>-0.16994022354628699</v>
      </c>
      <c r="N15" s="60">
        <v>0.17541818066023199</v>
      </c>
      <c r="O15" s="60">
        <v>0.41907254825594897</v>
      </c>
      <c r="P15" s="60">
        <v>0.16100810426687301</v>
      </c>
      <c r="Q15" s="60">
        <v>5.0075132994911398E-2</v>
      </c>
      <c r="R15" s="60">
        <v>-0.52191457503055005</v>
      </c>
      <c r="S15" s="60">
        <v>0.44349510519829299</v>
      </c>
      <c r="T15" s="60">
        <v>-0.38649951477040401</v>
      </c>
      <c r="U15" s="60">
        <v>-0.555820096118815</v>
      </c>
      <c r="V15" s="60">
        <v>-0.47589638575464599</v>
      </c>
      <c r="W15" s="60">
        <v>-0.41556876428138201</v>
      </c>
      <c r="X15" s="60">
        <v>-3.97707069925647E-2</v>
      </c>
      <c r="Y15" s="60">
        <v>-7.4532068571834297E-3</v>
      </c>
      <c r="Z15" s="60">
        <v>0.61068979158093095</v>
      </c>
      <c r="AA15" s="60">
        <v>8.1772800443669098E-3</v>
      </c>
      <c r="AB15" s="60">
        <v>-5.8943316229838498E-2</v>
      </c>
      <c r="AC15" s="60">
        <v>4.03393667900128E-2</v>
      </c>
      <c r="AD15" s="60">
        <v>2.0014195727871401E-2</v>
      </c>
    </row>
    <row r="16" spans="1:30" ht="15" customHeight="1" x14ac:dyDescent="0.35">
      <c r="A16" s="5" t="s">
        <v>489</v>
      </c>
      <c r="B16" s="60">
        <v>6.8148019234299398E-3</v>
      </c>
      <c r="C16" s="60">
        <v>-0.18127451566015601</v>
      </c>
      <c r="D16" s="60">
        <v>-2.0269796900064498E-2</v>
      </c>
      <c r="E16" s="60">
        <v>-0.14303130680831799</v>
      </c>
      <c r="F16" s="60">
        <v>8.0975156490708203E-2</v>
      </c>
      <c r="G16" s="60">
        <v>2.50610256080833E-2</v>
      </c>
      <c r="H16" s="60">
        <v>-0.24110749469488099</v>
      </c>
      <c r="I16" s="60">
        <v>-0.138448454013884</v>
      </c>
      <c r="J16" s="60">
        <v>4.0109727538479002E-2</v>
      </c>
      <c r="K16" s="60">
        <v>-0.42821720709890898</v>
      </c>
      <c r="L16" s="60">
        <v>0.100229754081832</v>
      </c>
      <c r="M16" s="60">
        <v>-7.94685592792094E-2</v>
      </c>
      <c r="N16" s="60">
        <v>0.17424208783149001</v>
      </c>
      <c r="O16" s="60">
        <v>-0.26601691359121299</v>
      </c>
      <c r="P16" s="60">
        <v>0.52993127548401697</v>
      </c>
      <c r="Q16" s="60">
        <v>-3.2610637917684197E-2</v>
      </c>
      <c r="R16" s="60">
        <v>0.19666438649986601</v>
      </c>
      <c r="S16" s="60">
        <v>6.1857886853291598E-2</v>
      </c>
      <c r="T16" s="60">
        <v>8.1623418673270505E-3</v>
      </c>
      <c r="U16" s="60">
        <v>9.5020975804503402E-2</v>
      </c>
      <c r="V16" s="60">
        <v>0.11295053840146101</v>
      </c>
      <c r="W16" s="60">
        <v>-0.20818100435165901</v>
      </c>
      <c r="X16" s="60">
        <v>0.217265984819145</v>
      </c>
      <c r="Y16" s="60">
        <v>3.3841482236105301E-2</v>
      </c>
      <c r="Z16" s="60">
        <v>5.2806718057227697E-2</v>
      </c>
      <c r="AA16" s="60">
        <v>-3.1618577464173499E-3</v>
      </c>
      <c r="AB16" s="60">
        <v>9.1588373071510402E-3</v>
      </c>
      <c r="AC16" s="60">
        <v>1.4658806052112901E-3</v>
      </c>
      <c r="AD16" s="60">
        <v>-1.3267932069568099E-2</v>
      </c>
    </row>
    <row r="17" spans="1:30" ht="15" customHeight="1" x14ac:dyDescent="0.35">
      <c r="A17" s="5" t="s">
        <v>57</v>
      </c>
      <c r="B17" s="60">
        <v>0.160828620755814</v>
      </c>
      <c r="C17" s="60">
        <v>-0.10034860768953301</v>
      </c>
      <c r="D17" s="60">
        <v>1.61405449677102E-2</v>
      </c>
      <c r="E17" s="60">
        <v>0.39770830823550601</v>
      </c>
      <c r="F17" s="60">
        <v>-0.181655968909673</v>
      </c>
      <c r="G17" s="60">
        <v>2.98362152664714E-2</v>
      </c>
      <c r="H17" s="60">
        <v>2.0685898223967198</v>
      </c>
      <c r="I17" s="60">
        <v>0.13076856236463799</v>
      </c>
      <c r="J17" s="60">
        <v>0.33495982295653398</v>
      </c>
      <c r="K17" s="60">
        <v>-0.12584119839143501</v>
      </c>
      <c r="L17" s="60">
        <v>9.1166343489055099E-2</v>
      </c>
      <c r="M17" s="60">
        <v>0.469406567128894</v>
      </c>
      <c r="N17" s="60">
        <v>9.4445367895846205E-2</v>
      </c>
      <c r="O17" s="60">
        <v>0.119726375287642</v>
      </c>
      <c r="P17" s="60">
        <v>-0.386343750077763</v>
      </c>
      <c r="Q17" s="60">
        <v>-0.149422937576143</v>
      </c>
      <c r="R17" s="60">
        <v>6.0906163537123401E-2</v>
      </c>
      <c r="S17" s="60">
        <v>0.110674386570768</v>
      </c>
      <c r="T17" s="60">
        <v>0.13821313453512199</v>
      </c>
      <c r="U17" s="60">
        <v>0.13176925397932701</v>
      </c>
      <c r="V17" s="60">
        <v>-0.101712813033946</v>
      </c>
      <c r="W17" s="60">
        <v>0.20643176501589999</v>
      </c>
      <c r="X17" s="60">
        <v>-7.8794613261039398E-2</v>
      </c>
      <c r="Y17" s="60">
        <v>2.7997190853785801E-2</v>
      </c>
      <c r="Z17" s="60">
        <v>-0.13804164412359701</v>
      </c>
      <c r="AA17" s="60">
        <v>7.40745330125991E-2</v>
      </c>
      <c r="AB17" s="60">
        <v>0.12230641837502999</v>
      </c>
      <c r="AC17" s="60">
        <v>5.63021720131913E-2</v>
      </c>
      <c r="AD17" s="60">
        <v>5.0083657980187803E-2</v>
      </c>
    </row>
    <row r="18" spans="1:30" ht="15" customHeight="1" x14ac:dyDescent="0.35">
      <c r="A18" s="3" t="s">
        <v>490</v>
      </c>
      <c r="B18" s="60">
        <v>-2.4124643454569099E-2</v>
      </c>
      <c r="C18" s="60">
        <v>-4.0156919347721504E-3</v>
      </c>
      <c r="D18" s="60">
        <v>-4.8967631503809396E-3</v>
      </c>
      <c r="E18" s="60">
        <v>1.8543537465216999E-2</v>
      </c>
      <c r="F18" s="60">
        <v>5.6611383340851397E-2</v>
      </c>
      <c r="G18" s="60">
        <v>-8.4855807543111103E-2</v>
      </c>
      <c r="H18" s="60">
        <v>-0.112152255551451</v>
      </c>
      <c r="I18" s="60">
        <v>7.18360459542388E-2</v>
      </c>
      <c r="J18" s="60">
        <v>-6.8979356535383701E-2</v>
      </c>
      <c r="K18" s="60">
        <v>-0.110543434568834</v>
      </c>
      <c r="L18" s="60">
        <v>-0.15518509671137601</v>
      </c>
      <c r="M18" s="60">
        <v>-4.06008615721343E-2</v>
      </c>
      <c r="N18" s="60">
        <v>0.15608525196772399</v>
      </c>
      <c r="O18" s="60">
        <v>0.224907890137478</v>
      </c>
      <c r="P18" s="60">
        <v>0.13014441264493001</v>
      </c>
      <c r="Q18" s="60">
        <v>1.74433626924199E-2</v>
      </c>
      <c r="R18" s="60">
        <v>-1.7686437975964701E-2</v>
      </c>
      <c r="S18" s="60">
        <v>-1.6113059685647E-2</v>
      </c>
      <c r="T18" s="60">
        <v>-6.6744559739015705E-2</v>
      </c>
      <c r="U18" s="60">
        <v>0.182512565540808</v>
      </c>
      <c r="V18" s="60">
        <v>-0.37209075536148001</v>
      </c>
      <c r="W18" s="60">
        <v>0.75052458850603398</v>
      </c>
      <c r="X18" s="60">
        <v>-0.12553331026299899</v>
      </c>
      <c r="Y18" s="60">
        <v>0.18322953225361699</v>
      </c>
      <c r="Z18" s="60">
        <v>1.8869609315684899E-3</v>
      </c>
      <c r="AA18" s="60">
        <v>0.122078821979933</v>
      </c>
      <c r="AB18" s="60">
        <v>-2.4524705996914402E-3</v>
      </c>
      <c r="AC18" s="60">
        <v>-1.6378375095200001E-2</v>
      </c>
      <c r="AD18" s="60">
        <v>-4.8195791101888798E-3</v>
      </c>
    </row>
    <row r="19" spans="1:30" ht="15" customHeight="1" x14ac:dyDescent="0.35">
      <c r="A19" s="5" t="s">
        <v>491</v>
      </c>
      <c r="B19" s="60">
        <v>6.6423906193297896E-2</v>
      </c>
      <c r="C19" s="60">
        <v>0.67493742193682904</v>
      </c>
      <c r="D19" s="60">
        <v>-4.9042584938993099E-2</v>
      </c>
      <c r="E19" s="60">
        <v>0.109485526738005</v>
      </c>
      <c r="F19" s="60">
        <v>0.118129471960953</v>
      </c>
      <c r="G19" s="60">
        <v>0.199174563900716</v>
      </c>
      <c r="H19" s="60">
        <v>6.5187901750462397E-3</v>
      </c>
      <c r="I19" s="60">
        <v>-5.9875527332322797E-3</v>
      </c>
      <c r="J19" s="60">
        <v>0.15658058368461</v>
      </c>
      <c r="K19" s="60">
        <v>5.08345205022264E-2</v>
      </c>
      <c r="L19" s="60">
        <v>-6.2054087273262601E-2</v>
      </c>
      <c r="M19" s="60">
        <v>-3.3573595138129499E-2</v>
      </c>
      <c r="N19" s="60">
        <v>0.12117369667118599</v>
      </c>
      <c r="O19" s="60">
        <v>0.878104155807652</v>
      </c>
      <c r="P19" s="60">
        <v>0.37967304754392101</v>
      </c>
      <c r="Q19" s="60">
        <v>-6.2957889094049702E-2</v>
      </c>
      <c r="R19" s="60">
        <v>0.128549234211777</v>
      </c>
      <c r="S19" s="60">
        <v>4.8282103010290303E-2</v>
      </c>
      <c r="T19" s="60">
        <v>0.10595378150122101</v>
      </c>
      <c r="U19" s="60">
        <v>0.54343225919815297</v>
      </c>
      <c r="V19" s="60">
        <v>-1.03904563769726E-2</v>
      </c>
      <c r="W19" s="60">
        <v>6.0546915638872503E-2</v>
      </c>
      <c r="X19" s="60">
        <v>-0.68303425275571605</v>
      </c>
      <c r="Y19" s="60">
        <v>0.62792490920006505</v>
      </c>
      <c r="Z19" s="60">
        <v>-3.19919175518453E-2</v>
      </c>
      <c r="AA19" s="60">
        <v>0.14938776152934499</v>
      </c>
      <c r="AB19" s="60">
        <v>1.97283843930284E-2</v>
      </c>
      <c r="AC19" s="60">
        <v>0.30235446452598003</v>
      </c>
      <c r="AD19" s="60">
        <v>-7.7241792557326799E-2</v>
      </c>
    </row>
    <row r="20" spans="1:30" ht="15" customHeight="1" x14ac:dyDescent="0.35">
      <c r="A20" s="5" t="s">
        <v>492</v>
      </c>
      <c r="B20" s="60">
        <v>7.5727580350665299E-4</v>
      </c>
      <c r="C20" s="60">
        <v>-0.20510146556848799</v>
      </c>
      <c r="D20" s="60">
        <v>-2.7591376981954199E-2</v>
      </c>
      <c r="E20" s="60">
        <v>2.8069884136724199E-3</v>
      </c>
      <c r="F20" s="60">
        <v>1.52145256554845E-6</v>
      </c>
      <c r="G20" s="60">
        <v>2.2225918802949202E-3</v>
      </c>
      <c r="H20" s="60">
        <v>6.0085353877320597E-3</v>
      </c>
      <c r="I20" s="60">
        <v>-0.19155036558286201</v>
      </c>
      <c r="J20" s="60">
        <v>2.34507485827802E-2</v>
      </c>
      <c r="K20" s="60">
        <v>3.7082932889162097E-2</v>
      </c>
      <c r="L20" s="60">
        <v>2.34811360311886E-2</v>
      </c>
      <c r="M20" s="60">
        <v>-2.95124900850612E-2</v>
      </c>
      <c r="N20" s="60">
        <v>-7.3251850132003997E-3</v>
      </c>
      <c r="O20" s="60">
        <v>-1.9676369060563598E-2</v>
      </c>
      <c r="P20" s="60">
        <v>0.20712742424632399</v>
      </c>
      <c r="Q20" s="60">
        <v>-9.5002680326404201E-2</v>
      </c>
      <c r="R20" s="60">
        <v>-5.1144334558435499E-2</v>
      </c>
      <c r="S20" s="60">
        <v>-6.0564392372542998E-3</v>
      </c>
      <c r="T20" s="60">
        <v>-3.6868914604110903E-2</v>
      </c>
      <c r="U20" s="60">
        <v>0.15959391525879499</v>
      </c>
      <c r="V20" s="60">
        <v>-7.1844473875704098E-2</v>
      </c>
      <c r="W20" s="60">
        <v>-7.9181377188044605E-2</v>
      </c>
      <c r="X20" s="60">
        <v>0.76235119606824997</v>
      </c>
      <c r="Y20" s="60">
        <v>-0.113914602293858</v>
      </c>
      <c r="Z20" s="60">
        <v>-0.55815893800988003</v>
      </c>
      <c r="AA20" s="60">
        <v>8.2933235475837003E-2</v>
      </c>
      <c r="AB20" s="60">
        <v>2.8031573122411099E-2</v>
      </c>
      <c r="AC20" s="60">
        <v>3.2119677111840501E-3</v>
      </c>
      <c r="AD20" s="60">
        <v>2.3541195566132E-3</v>
      </c>
    </row>
    <row r="21" spans="1:30" ht="15" customHeight="1" x14ac:dyDescent="0.35">
      <c r="A21" s="5" t="s">
        <v>308</v>
      </c>
      <c r="B21" s="60">
        <v>-7.0823585887601195E-2</v>
      </c>
      <c r="C21" s="60">
        <v>-1.32281153008817</v>
      </c>
      <c r="D21" s="60">
        <v>0.205804133187106</v>
      </c>
      <c r="E21" s="60">
        <v>0.55554906518623204</v>
      </c>
      <c r="F21" s="60">
        <v>0.30914318535617502</v>
      </c>
      <c r="G21" s="60">
        <v>0.37282792944695098</v>
      </c>
      <c r="H21" s="60">
        <v>1.43462109745973</v>
      </c>
      <c r="I21" s="60">
        <v>-0.159617635163773</v>
      </c>
      <c r="J21" s="60">
        <v>0.79599128573297295</v>
      </c>
      <c r="K21" s="60">
        <v>-0.44933744296526401</v>
      </c>
      <c r="L21" s="60">
        <v>0.527493491030813</v>
      </c>
      <c r="M21" s="60">
        <v>0.116310837508073</v>
      </c>
      <c r="N21" s="60">
        <v>0.71403940001327904</v>
      </c>
      <c r="O21" s="60">
        <v>1.35611768683694</v>
      </c>
      <c r="P21" s="60">
        <v>1.0215405141083</v>
      </c>
      <c r="Q21" s="60">
        <v>-0.272475649226949</v>
      </c>
      <c r="R21" s="60">
        <v>-0.20462556331618301</v>
      </c>
      <c r="S21" s="60">
        <v>0.64213998270974204</v>
      </c>
      <c r="T21" s="60">
        <v>-0.23778373120986099</v>
      </c>
      <c r="U21" s="60">
        <v>0.55650887366277102</v>
      </c>
      <c r="V21" s="60">
        <v>-0.91898434600128798</v>
      </c>
      <c r="W21" s="60">
        <v>0.31457212333972101</v>
      </c>
      <c r="X21" s="60">
        <v>5.2484297615075497E-2</v>
      </c>
      <c r="Y21" s="60">
        <v>0.75162530539253203</v>
      </c>
      <c r="Z21" s="60">
        <v>-6.2809029115595202E-2</v>
      </c>
      <c r="AA21" s="60">
        <v>0.43348977429566399</v>
      </c>
      <c r="AB21" s="60">
        <v>0.117829426368091</v>
      </c>
      <c r="AC21" s="60">
        <v>0.38729547655037899</v>
      </c>
      <c r="AD21" s="60">
        <v>-2.2877330472411399E-2</v>
      </c>
    </row>
    <row r="22" spans="1:30"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1:30"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sheetData>
  <hyperlinks>
    <hyperlink ref="A1" location="inhoudsopgave!A1" display="naar inhoudsopgave" xr:uid="{00000000-0004-0000-1700-000000000000}"/>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13"/>
  <sheetViews>
    <sheetView workbookViewId="0"/>
  </sheetViews>
  <sheetFormatPr defaultColWidth="11.453125" defaultRowHeight="12.5" x14ac:dyDescent="0.25"/>
  <cols>
    <col min="1" max="1" width="50.7265625" customWidth="1"/>
    <col min="2" max="12" width="7.7265625" customWidth="1"/>
  </cols>
  <sheetData>
    <row r="1" spans="1:12" ht="15" customHeight="1" x14ac:dyDescent="0.35">
      <c r="A1" s="4" t="s">
        <v>100</v>
      </c>
    </row>
    <row r="2" spans="1:12" ht="33" customHeight="1" x14ac:dyDescent="0.35">
      <c r="A2" s="27" t="s">
        <v>494</v>
      </c>
      <c r="B2" s="21"/>
      <c r="C2" s="21"/>
      <c r="D2" s="21"/>
      <c r="E2" s="21"/>
      <c r="F2" s="21"/>
      <c r="G2" s="21"/>
      <c r="H2" s="21"/>
      <c r="I2" s="21"/>
      <c r="J2" s="21"/>
      <c r="K2" s="21"/>
      <c r="L2" s="21"/>
    </row>
    <row r="3" spans="1:12" ht="15" customHeight="1" x14ac:dyDescent="0.35">
      <c r="A3" s="3"/>
      <c r="B3" s="5">
        <v>2018</v>
      </c>
      <c r="C3" s="5">
        <v>2019</v>
      </c>
      <c r="D3" s="5">
        <v>2020</v>
      </c>
      <c r="E3" s="5">
        <v>2021</v>
      </c>
      <c r="F3" s="5">
        <v>2022</v>
      </c>
      <c r="G3" s="5">
        <v>2023</v>
      </c>
      <c r="H3" s="5">
        <v>2024</v>
      </c>
      <c r="I3" s="5">
        <v>2025</v>
      </c>
      <c r="J3" s="5">
        <v>2026</v>
      </c>
      <c r="K3" s="5">
        <v>2027</v>
      </c>
      <c r="L3" s="5">
        <v>2028</v>
      </c>
    </row>
    <row r="4" spans="1:12" ht="15" customHeight="1" x14ac:dyDescent="0.35">
      <c r="A4" s="19" t="s">
        <v>495</v>
      </c>
      <c r="B4" s="3"/>
      <c r="C4" s="3"/>
      <c r="D4" s="3"/>
      <c r="E4" s="3"/>
      <c r="F4" s="3"/>
      <c r="G4" s="3"/>
      <c r="H4" s="3"/>
      <c r="I4" s="3"/>
      <c r="J4" s="3"/>
      <c r="K4" s="3"/>
      <c r="L4" s="3"/>
    </row>
    <row r="5" spans="1:12" ht="15" customHeight="1" x14ac:dyDescent="0.35">
      <c r="A5" s="3" t="s">
        <v>496</v>
      </c>
      <c r="B5" s="60">
        <v>1.5</v>
      </c>
      <c r="C5" s="60">
        <v>3.7</v>
      </c>
      <c r="D5" s="60">
        <v>-4.9644952655323404</v>
      </c>
      <c r="E5" s="60">
        <v>-2.1194286012034098</v>
      </c>
      <c r="F5" s="60">
        <v>2.6647982319741899</v>
      </c>
      <c r="G5" s="60">
        <v>3.9163895548915897</v>
      </c>
      <c r="H5" s="60">
        <v>3.3531414248924496</v>
      </c>
      <c r="I5" s="60">
        <v>4.92258938957242</v>
      </c>
      <c r="J5" s="60">
        <v>2.00194874917256</v>
      </c>
      <c r="K5" s="60">
        <v>0.90654279997070608</v>
      </c>
      <c r="L5" s="60">
        <v>0.55934645588795107</v>
      </c>
    </row>
    <row r="6" spans="1:12" ht="15" customHeight="1" x14ac:dyDescent="0.35">
      <c r="A6" s="3" t="s">
        <v>58</v>
      </c>
      <c r="B6" s="60">
        <v>0.5</v>
      </c>
      <c r="C6" s="60">
        <v>0.1</v>
      </c>
      <c r="D6" s="60">
        <v>-4.3045387731950697</v>
      </c>
      <c r="E6" s="60">
        <v>-2.41970582498042</v>
      </c>
      <c r="F6" s="60">
        <v>-2.9898151106814899</v>
      </c>
      <c r="G6" s="60">
        <v>2.2702489980351603</v>
      </c>
      <c r="H6" s="60">
        <v>2.1809901816811097</v>
      </c>
      <c r="I6" s="60">
        <v>3.5861996632523603</v>
      </c>
      <c r="J6" s="60">
        <v>1.6059749833083499</v>
      </c>
      <c r="K6" s="60">
        <v>0.98057367282894403</v>
      </c>
      <c r="L6" s="60">
        <v>0.66779316820260004</v>
      </c>
    </row>
    <row r="7" spans="1:12" ht="15" customHeight="1" x14ac:dyDescent="0.35">
      <c r="A7" s="3" t="s">
        <v>59</v>
      </c>
      <c r="B7" s="60">
        <v>0.9</v>
      </c>
      <c r="C7" s="60">
        <v>3.5</v>
      </c>
      <c r="D7" s="60">
        <v>-0.78992685782272498</v>
      </c>
      <c r="E7" s="60">
        <v>0.20254396324639601</v>
      </c>
      <c r="F7" s="60">
        <v>5.6385444708505306</v>
      </c>
      <c r="G7" s="60">
        <v>1.46368732373123</v>
      </c>
      <c r="H7" s="60">
        <v>1.10387962069398</v>
      </c>
      <c r="I7" s="60">
        <v>1.39836073160855</v>
      </c>
      <c r="J7" s="60">
        <v>0.32603119796005597</v>
      </c>
      <c r="K7" s="60">
        <v>-9.6345136916095697E-2</v>
      </c>
      <c r="L7" s="60">
        <v>-0.100104600393173</v>
      </c>
    </row>
    <row r="8" spans="1:12" ht="15" customHeight="1" x14ac:dyDescent="0.35">
      <c r="A8" s="3" t="s">
        <v>60</v>
      </c>
      <c r="B8" s="60">
        <v>0.1</v>
      </c>
      <c r="C8" s="60">
        <v>0.1</v>
      </c>
      <c r="D8" s="60">
        <v>8.545801260024341E-2</v>
      </c>
      <c r="E8" s="60">
        <v>8.4187666152429105E-2</v>
      </c>
      <c r="F8" s="60">
        <v>-1.19516218019045E-2</v>
      </c>
      <c r="G8" s="60">
        <v>2.1967033125203598E-2</v>
      </c>
      <c r="H8" s="60">
        <v>3.6353722517368098E-2</v>
      </c>
      <c r="I8" s="60">
        <v>-6.3614405288492007E-2</v>
      </c>
      <c r="J8" s="60">
        <v>6.49505679041541E-2</v>
      </c>
      <c r="K8" s="60">
        <v>1.6713864057856898E-2</v>
      </c>
      <c r="L8" s="60">
        <v>-1.45119119214751E-2</v>
      </c>
    </row>
    <row r="9" spans="1:12" ht="15" customHeight="1" x14ac:dyDescent="0.35">
      <c r="A9" s="3" t="s">
        <v>61</v>
      </c>
      <c r="B9" s="60">
        <v>0</v>
      </c>
      <c r="C9" s="60">
        <v>0</v>
      </c>
      <c r="D9" s="60">
        <v>4.4512352885205601E-2</v>
      </c>
      <c r="E9" s="60">
        <v>1.35455943781791E-2</v>
      </c>
      <c r="F9" s="60">
        <v>2.8020493607050698E-2</v>
      </c>
      <c r="G9" s="60">
        <v>0.1604862</v>
      </c>
      <c r="H9" s="60">
        <v>3.1917899999999999E-2</v>
      </c>
      <c r="I9" s="60">
        <v>1.6433999999999999E-3</v>
      </c>
      <c r="J9" s="60">
        <v>4.9919999999999999E-3</v>
      </c>
      <c r="K9" s="60">
        <v>5.6003999999999993E-3</v>
      </c>
      <c r="L9" s="60">
        <v>6.1698000000000005E-3</v>
      </c>
    </row>
    <row r="10" spans="1:12" ht="15" customHeight="1" x14ac:dyDescent="0.35">
      <c r="A10" s="37"/>
      <c r="B10" s="15"/>
      <c r="C10" s="15"/>
      <c r="D10" s="15"/>
      <c r="E10" s="15"/>
      <c r="F10" s="15"/>
      <c r="G10" s="15"/>
      <c r="H10" s="15"/>
      <c r="I10" s="15"/>
      <c r="J10" s="15"/>
      <c r="K10" s="15"/>
      <c r="L10" s="15"/>
    </row>
    <row r="11" spans="1:12" x14ac:dyDescent="0.25">
      <c r="A11" s="10" t="s">
        <v>497</v>
      </c>
    </row>
    <row r="13" spans="1:12" x14ac:dyDescent="0.25">
      <c r="A13" s="26"/>
      <c r="B13" s="26"/>
      <c r="C13" s="26"/>
    </row>
  </sheetData>
  <hyperlinks>
    <hyperlink ref="A1" location="inhoudsopgave!A1" display="naar inhoudsopgave" xr:uid="{00000000-0004-0000-1800-000000000000}"/>
  </hyperlink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I29"/>
  <sheetViews>
    <sheetView workbookViewId="0"/>
  </sheetViews>
  <sheetFormatPr defaultColWidth="11.453125" defaultRowHeight="12.5" x14ac:dyDescent="0.25"/>
  <cols>
    <col min="1" max="1" width="60.7265625" customWidth="1"/>
    <col min="2" max="26" width="7.7265625" customWidth="1"/>
    <col min="27" max="27" width="11.7265625" customWidth="1"/>
    <col min="29" max="61" width="7.7265625" customWidth="1"/>
  </cols>
  <sheetData>
    <row r="1" spans="1:61" ht="15" customHeight="1" x14ac:dyDescent="0.35">
      <c r="A1" s="4" t="s">
        <v>100</v>
      </c>
    </row>
    <row r="2" spans="1:61" ht="33" customHeight="1" x14ac:dyDescent="0.35">
      <c r="A2" s="77" t="s">
        <v>498</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19">
        <v>1970</v>
      </c>
      <c r="C3" s="19">
        <v>1971</v>
      </c>
      <c r="D3" s="19">
        <v>1972</v>
      </c>
      <c r="E3" s="19">
        <v>1973</v>
      </c>
      <c r="F3" s="19">
        <v>1974</v>
      </c>
      <c r="G3" s="19">
        <v>1975</v>
      </c>
      <c r="H3" s="19">
        <v>1976</v>
      </c>
      <c r="I3" s="19">
        <v>1977</v>
      </c>
      <c r="J3" s="19">
        <v>1978</v>
      </c>
      <c r="K3" s="19">
        <v>1979</v>
      </c>
      <c r="L3" s="19">
        <v>1980</v>
      </c>
      <c r="M3" s="19">
        <v>1981</v>
      </c>
      <c r="N3" s="19">
        <v>1982</v>
      </c>
      <c r="O3" s="19">
        <v>1983</v>
      </c>
      <c r="P3" s="19">
        <v>1984</v>
      </c>
      <c r="Q3" s="19">
        <v>1985</v>
      </c>
      <c r="R3" s="19">
        <v>1986</v>
      </c>
      <c r="S3" s="19">
        <v>1987</v>
      </c>
      <c r="T3" s="19">
        <v>1988</v>
      </c>
      <c r="U3" s="19">
        <v>1989</v>
      </c>
      <c r="V3" s="19">
        <v>1990</v>
      </c>
      <c r="W3" s="19">
        <v>1991</v>
      </c>
      <c r="X3" s="19">
        <v>1992</v>
      </c>
      <c r="Y3" s="19">
        <v>1993</v>
      </c>
      <c r="Z3" s="19">
        <v>1994</v>
      </c>
      <c r="AA3" s="57">
        <v>1995</v>
      </c>
      <c r="AB3" s="57">
        <v>1995</v>
      </c>
      <c r="AC3" s="57">
        <v>1996</v>
      </c>
      <c r="AD3" s="57">
        <v>1997</v>
      </c>
      <c r="AE3" s="57">
        <v>1998</v>
      </c>
      <c r="AF3" s="57">
        <v>1999</v>
      </c>
      <c r="AG3" s="57">
        <v>2000</v>
      </c>
      <c r="AH3" s="57">
        <v>2001</v>
      </c>
      <c r="AI3" s="57">
        <v>2002</v>
      </c>
      <c r="AJ3" s="57">
        <v>2003</v>
      </c>
      <c r="AK3" s="57">
        <v>2004</v>
      </c>
      <c r="AL3" s="57">
        <v>2005</v>
      </c>
      <c r="AM3" s="57">
        <v>2006</v>
      </c>
      <c r="AN3" s="57">
        <v>2007</v>
      </c>
      <c r="AO3" s="57">
        <v>2008</v>
      </c>
      <c r="AP3" s="57">
        <v>2009</v>
      </c>
      <c r="AQ3" s="57">
        <v>2010</v>
      </c>
      <c r="AR3" s="57">
        <v>2011</v>
      </c>
      <c r="AS3" s="57">
        <v>2012</v>
      </c>
      <c r="AT3" s="57">
        <v>2013</v>
      </c>
      <c r="AU3" s="57">
        <v>2014</v>
      </c>
      <c r="AV3" s="57">
        <v>2015</v>
      </c>
      <c r="AW3" s="57">
        <v>2016</v>
      </c>
      <c r="AX3" s="57">
        <v>2017</v>
      </c>
      <c r="AY3" s="57">
        <v>2018</v>
      </c>
      <c r="AZ3" s="57">
        <v>2019</v>
      </c>
      <c r="BA3" s="57">
        <v>2020</v>
      </c>
      <c r="BB3" s="57">
        <v>2021</v>
      </c>
      <c r="BC3" s="57">
        <v>2022</v>
      </c>
      <c r="BD3" s="57">
        <v>2023</v>
      </c>
      <c r="BE3" s="57">
        <v>2024</v>
      </c>
      <c r="BF3" s="57">
        <v>2025</v>
      </c>
      <c r="BG3" s="57">
        <v>2026</v>
      </c>
      <c r="BH3" s="57">
        <v>2027</v>
      </c>
      <c r="BI3" s="57">
        <v>2028</v>
      </c>
    </row>
    <row r="4" spans="1:61" ht="15" customHeight="1" x14ac:dyDescent="0.35">
      <c r="A4" s="19" t="s">
        <v>499</v>
      </c>
      <c r="AA4" s="3" t="s">
        <v>296</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76" t="s">
        <v>500</v>
      </c>
      <c r="B5" s="62"/>
      <c r="C5" s="62"/>
      <c r="D5" s="62"/>
      <c r="E5" s="62"/>
      <c r="F5" s="62"/>
      <c r="G5" s="62"/>
      <c r="H5" s="62"/>
      <c r="I5" s="62"/>
      <c r="J5" s="62"/>
      <c r="K5" s="62"/>
      <c r="L5" s="62"/>
      <c r="M5" s="62"/>
      <c r="N5" s="62"/>
      <c r="O5" s="62"/>
      <c r="P5" s="62"/>
      <c r="Q5" s="62"/>
      <c r="R5" s="63"/>
      <c r="S5" s="63"/>
      <c r="T5" s="63"/>
      <c r="U5" s="63"/>
      <c r="V5" s="63"/>
      <c r="W5" s="63"/>
      <c r="X5" s="63"/>
      <c r="Y5" s="63"/>
      <c r="Z5" s="63"/>
      <c r="AA5" s="63"/>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row>
    <row r="6" spans="1:61" ht="15" customHeight="1" x14ac:dyDescent="0.35">
      <c r="A6" s="62" t="s">
        <v>66</v>
      </c>
      <c r="B6" s="64">
        <v>2029.79</v>
      </c>
      <c r="C6" s="64">
        <v>2080.1637000000001</v>
      </c>
      <c r="D6" s="64">
        <v>2186.7406000000001</v>
      </c>
      <c r="E6" s="64">
        <v>2262.8175000000001</v>
      </c>
      <c r="F6" s="64">
        <v>2370.3924999999999</v>
      </c>
      <c r="G6" s="64">
        <v>2520.08</v>
      </c>
      <c r="H6" s="64">
        <v>2633.12</v>
      </c>
      <c r="I6" s="64">
        <v>2780.14</v>
      </c>
      <c r="J6" s="64">
        <v>2877.2</v>
      </c>
      <c r="K6" s="64">
        <v>2981.36</v>
      </c>
      <c r="L6" s="64">
        <v>3059.4</v>
      </c>
      <c r="M6" s="64">
        <v>3240.88</v>
      </c>
      <c r="N6" s="65">
        <v>3426.38</v>
      </c>
      <c r="O6" s="65">
        <v>3568.18</v>
      </c>
      <c r="P6" s="65">
        <v>3664.32</v>
      </c>
      <c r="Q6" s="65">
        <v>3733.4</v>
      </c>
      <c r="R6" s="64">
        <v>3780.2</v>
      </c>
      <c r="S6" s="64">
        <v>3827.6</v>
      </c>
      <c r="T6" s="64">
        <v>3862.3</v>
      </c>
      <c r="U6" s="64">
        <v>3933.4</v>
      </c>
      <c r="V6" s="64">
        <v>3990.6970000000001</v>
      </c>
      <c r="W6" s="64">
        <v>4020.6469999999999</v>
      </c>
      <c r="X6" s="64">
        <v>4056.17</v>
      </c>
      <c r="Y6" s="64">
        <v>4141.8</v>
      </c>
      <c r="Z6" s="64">
        <v>4173.3999999999996</v>
      </c>
      <c r="AA6" s="64">
        <v>4180.72081710782</v>
      </c>
      <c r="AB6" s="92">
        <v>4180.7208171078164</v>
      </c>
      <c r="AC6" s="92">
        <v>4158.5524734814371</v>
      </c>
      <c r="AD6" s="92">
        <v>4127.8159015674082</v>
      </c>
      <c r="AE6" s="92">
        <v>4073.584081</v>
      </c>
      <c r="AF6" s="92">
        <v>4046.6401503000002</v>
      </c>
      <c r="AG6" s="92">
        <v>4028.702401</v>
      </c>
      <c r="AH6" s="92">
        <v>3991.7871030397805</v>
      </c>
      <c r="AI6" s="92">
        <v>4033.4725002570372</v>
      </c>
      <c r="AJ6" s="92">
        <v>4090.377524769272</v>
      </c>
      <c r="AK6" s="92">
        <v>4131.3108851627176</v>
      </c>
      <c r="AL6" s="92">
        <v>4140.9091572872467</v>
      </c>
      <c r="AM6" s="92">
        <v>4110.2462948981474</v>
      </c>
      <c r="AN6" s="92">
        <v>4043.7062381711789</v>
      </c>
      <c r="AO6" s="92">
        <v>4011.8913686801216</v>
      </c>
      <c r="AP6" s="92">
        <v>4122.6368127692494</v>
      </c>
      <c r="AQ6" s="92">
        <v>4260.6836194443176</v>
      </c>
      <c r="AR6" s="92">
        <v>4345.9182069671797</v>
      </c>
      <c r="AS6" s="92">
        <v>4450.4041510391453</v>
      </c>
      <c r="AT6" s="92">
        <v>4614.5868430769733</v>
      </c>
      <c r="AU6" s="92">
        <v>4727.216893479489</v>
      </c>
      <c r="AV6" s="92">
        <v>4784.0196212577312</v>
      </c>
      <c r="AW6" s="92">
        <v>4883.6695801626774</v>
      </c>
      <c r="AX6" s="92">
        <v>4882.2</v>
      </c>
      <c r="AY6" s="92">
        <v>4963.1000000000004</v>
      </c>
      <c r="AZ6" s="92">
        <v>4940.4000000000005</v>
      </c>
      <c r="BA6" s="92">
        <v>5047.3</v>
      </c>
      <c r="BB6" s="92">
        <v>5100.7000000000007</v>
      </c>
      <c r="BC6" s="92">
        <v>5089.6000000000004</v>
      </c>
      <c r="BD6" s="92">
        <v>5094.6000000000004</v>
      </c>
      <c r="BE6" s="92">
        <v>5155</v>
      </c>
      <c r="BF6" s="92">
        <v>5245</v>
      </c>
      <c r="BG6" s="92">
        <v>5345</v>
      </c>
      <c r="BH6" s="92">
        <v>5445</v>
      </c>
      <c r="BI6" s="92">
        <v>5500</v>
      </c>
    </row>
    <row r="7" spans="1:61" ht="15" customHeight="1" x14ac:dyDescent="0.35">
      <c r="A7" s="66" t="s">
        <v>501</v>
      </c>
      <c r="B7" s="64">
        <v>1328.64</v>
      </c>
      <c r="C7" s="64">
        <v>1355.2511999999999</v>
      </c>
      <c r="D7" s="64">
        <v>1382.2655999999999</v>
      </c>
      <c r="E7" s="64">
        <v>1409.28</v>
      </c>
      <c r="F7" s="64">
        <v>1441.28</v>
      </c>
      <c r="G7" s="64">
        <v>1473.28</v>
      </c>
      <c r="H7" s="64">
        <v>1502.72</v>
      </c>
      <c r="I7" s="64">
        <v>1533.44</v>
      </c>
      <c r="J7" s="64">
        <v>1568</v>
      </c>
      <c r="K7" s="64">
        <v>1602.56</v>
      </c>
      <c r="L7" s="64">
        <v>1638.4</v>
      </c>
      <c r="M7" s="64">
        <v>1671.68</v>
      </c>
      <c r="N7" s="65">
        <v>1697.28</v>
      </c>
      <c r="O7" s="65">
        <v>1716.48</v>
      </c>
      <c r="P7" s="65">
        <v>1733.12</v>
      </c>
      <c r="Q7" s="65">
        <v>1781</v>
      </c>
      <c r="R7" s="64">
        <v>1820</v>
      </c>
      <c r="S7" s="64">
        <v>1856.3</v>
      </c>
      <c r="T7" s="64">
        <v>1893.5</v>
      </c>
      <c r="U7" s="64">
        <v>1927.8</v>
      </c>
      <c r="V7" s="64">
        <v>1955.9</v>
      </c>
      <c r="W7" s="64">
        <v>1981.9</v>
      </c>
      <c r="X7" s="64">
        <v>2007.2</v>
      </c>
      <c r="Y7" s="64">
        <v>2032.4</v>
      </c>
      <c r="Z7" s="64">
        <v>2055.5</v>
      </c>
      <c r="AA7" s="64">
        <v>2079.3000000000002</v>
      </c>
      <c r="AB7" s="92">
        <v>2079.3000000000002</v>
      </c>
      <c r="AC7" s="92">
        <v>2103.4</v>
      </c>
      <c r="AD7" s="92">
        <v>2126.6</v>
      </c>
      <c r="AE7" s="92">
        <v>2150.1999999999998</v>
      </c>
      <c r="AF7" s="92">
        <v>2171.4</v>
      </c>
      <c r="AG7" s="92">
        <v>2191.886</v>
      </c>
      <c r="AH7" s="92">
        <v>2212.7804999999998</v>
      </c>
      <c r="AI7" s="92">
        <v>2235.6440000001598</v>
      </c>
      <c r="AJ7" s="92">
        <v>2264.259</v>
      </c>
      <c r="AK7" s="92">
        <v>2299.5129999999999</v>
      </c>
      <c r="AL7" s="92">
        <v>2339.8164999999999</v>
      </c>
      <c r="AM7" s="92">
        <v>2380.4743384100002</v>
      </c>
      <c r="AN7" s="92">
        <v>2426.8930000000701</v>
      </c>
      <c r="AO7" s="92">
        <v>2480.2816233499998</v>
      </c>
      <c r="AP7" s="92">
        <v>2543.6109597899999</v>
      </c>
      <c r="AQ7" s="92">
        <v>2605.200915000029</v>
      </c>
      <c r="AR7" s="92">
        <v>2695.3263078999871</v>
      </c>
      <c r="AS7" s="92">
        <v>2811.041069099977</v>
      </c>
      <c r="AT7" s="92">
        <v>2896.1287417416602</v>
      </c>
      <c r="AU7" s="92">
        <v>2972.7534958976112</v>
      </c>
      <c r="AV7" s="92">
        <v>3043.3313794857668</v>
      </c>
      <c r="AW7" s="92">
        <v>3071.7965196439518</v>
      </c>
      <c r="AX7" s="92">
        <v>3093.7000000000003</v>
      </c>
      <c r="AY7" s="92">
        <v>3113.9</v>
      </c>
      <c r="AZ7" s="92">
        <v>3126.7000000000003</v>
      </c>
      <c r="BA7" s="92">
        <v>3185.2000000000003</v>
      </c>
      <c r="BB7" s="92">
        <v>3240.4</v>
      </c>
      <c r="BC7" s="92">
        <v>3256.9</v>
      </c>
      <c r="BD7" s="92">
        <v>3268.2000000000003</v>
      </c>
      <c r="BE7" s="92">
        <v>3295</v>
      </c>
      <c r="BF7" s="92">
        <v>3365</v>
      </c>
      <c r="BG7" s="92">
        <v>3440</v>
      </c>
      <c r="BH7" s="92">
        <v>3515</v>
      </c>
      <c r="BI7" s="92">
        <v>3545</v>
      </c>
    </row>
    <row r="8" spans="1:61" ht="15" customHeight="1" x14ac:dyDescent="0.35">
      <c r="A8" s="66" t="s">
        <v>72</v>
      </c>
      <c r="B8" s="64">
        <v>146.15</v>
      </c>
      <c r="C8" s="64">
        <v>149.11250000000001</v>
      </c>
      <c r="D8" s="64">
        <v>152.07499999999999</v>
      </c>
      <c r="E8" s="64">
        <v>155.03749999999999</v>
      </c>
      <c r="F8" s="64">
        <v>157.01249999999999</v>
      </c>
      <c r="G8" s="64">
        <v>158</v>
      </c>
      <c r="H8" s="64">
        <v>161</v>
      </c>
      <c r="I8" s="64">
        <v>162</v>
      </c>
      <c r="J8" s="64">
        <v>163</v>
      </c>
      <c r="K8" s="64">
        <v>164</v>
      </c>
      <c r="L8" s="64">
        <v>165</v>
      </c>
      <c r="M8" s="64">
        <v>165</v>
      </c>
      <c r="N8" s="65">
        <v>166</v>
      </c>
      <c r="O8" s="65">
        <v>168</v>
      </c>
      <c r="P8" s="65">
        <v>169</v>
      </c>
      <c r="Q8" s="65">
        <v>168</v>
      </c>
      <c r="R8" s="64">
        <v>166</v>
      </c>
      <c r="S8" s="64">
        <v>164.9</v>
      </c>
      <c r="T8" s="64">
        <v>163.6</v>
      </c>
      <c r="U8" s="64">
        <v>172.7</v>
      </c>
      <c r="V8" s="64">
        <v>184.7</v>
      </c>
      <c r="W8" s="64">
        <v>187.8</v>
      </c>
      <c r="X8" s="64">
        <v>188.5</v>
      </c>
      <c r="Y8" s="64">
        <v>188.5</v>
      </c>
      <c r="Z8" s="64">
        <v>188.5</v>
      </c>
      <c r="AA8" s="64">
        <v>187.97480519949599</v>
      </c>
      <c r="AB8" s="92">
        <v>187.9748051994963</v>
      </c>
      <c r="AC8" s="92">
        <v>186.99780013427815</v>
      </c>
      <c r="AD8" s="92">
        <v>179.76801825634465</v>
      </c>
      <c r="AE8" s="92">
        <v>146.51092</v>
      </c>
      <c r="AF8" s="92">
        <v>143.1411493</v>
      </c>
      <c r="AG8" s="92">
        <v>138.4</v>
      </c>
      <c r="AH8" s="92">
        <v>133.96954593579574</v>
      </c>
      <c r="AI8" s="92">
        <v>129.68487271000001</v>
      </c>
      <c r="AJ8" s="92">
        <v>124.91219104</v>
      </c>
      <c r="AK8" s="92">
        <v>119.763804140001</v>
      </c>
      <c r="AL8" s="92">
        <v>113.77578088999999</v>
      </c>
      <c r="AM8" s="92">
        <v>110.20715190999999</v>
      </c>
      <c r="AN8" s="92">
        <v>103</v>
      </c>
      <c r="AO8" s="92">
        <v>96.999999999999801</v>
      </c>
      <c r="AP8" s="92">
        <v>90</v>
      </c>
      <c r="AQ8" s="92">
        <v>83.100000000000506</v>
      </c>
      <c r="AR8" s="92">
        <v>75.772588716196367</v>
      </c>
      <c r="AS8" s="92">
        <v>65.815551721702604</v>
      </c>
      <c r="AT8" s="92">
        <v>52.855798621475003</v>
      </c>
      <c r="AU8" s="92">
        <v>34.8800586965653</v>
      </c>
      <c r="AV8" s="92">
        <v>28.4065131590691</v>
      </c>
      <c r="AW8" s="92">
        <v>27.635066597795198</v>
      </c>
      <c r="AX8" s="92">
        <v>26.1</v>
      </c>
      <c r="AY8" s="92">
        <v>24.400000000000002</v>
      </c>
      <c r="AZ8" s="92">
        <v>22.900000000000002</v>
      </c>
      <c r="BA8" s="92">
        <v>21.3</v>
      </c>
      <c r="BB8" s="92">
        <v>19.5</v>
      </c>
      <c r="BC8" s="92">
        <v>18.600000000000001</v>
      </c>
      <c r="BD8" s="92">
        <v>19.200000000000003</v>
      </c>
      <c r="BE8" s="92">
        <v>20</v>
      </c>
      <c r="BF8" s="92">
        <v>15</v>
      </c>
      <c r="BG8" s="92">
        <v>15</v>
      </c>
      <c r="BH8" s="92">
        <v>15</v>
      </c>
      <c r="BI8" s="92">
        <v>15</v>
      </c>
    </row>
    <row r="9" spans="1:61" ht="15" customHeight="1" x14ac:dyDescent="0.35">
      <c r="A9" s="67" t="s">
        <v>62</v>
      </c>
      <c r="B9" s="64">
        <v>218.2</v>
      </c>
      <c r="C9" s="64">
        <v>218.6</v>
      </c>
      <c r="D9" s="64">
        <v>228.5</v>
      </c>
      <c r="E9" s="64">
        <v>241.2</v>
      </c>
      <c r="F9" s="64">
        <v>258</v>
      </c>
      <c r="G9" s="64">
        <v>264.7</v>
      </c>
      <c r="H9" s="64">
        <v>271.3</v>
      </c>
      <c r="I9" s="64">
        <v>274.60000000000002</v>
      </c>
      <c r="J9" s="64">
        <v>287</v>
      </c>
      <c r="K9" s="64">
        <v>291.7</v>
      </c>
      <c r="L9" s="64">
        <v>291.8</v>
      </c>
      <c r="M9" s="64">
        <v>274.60000000000002</v>
      </c>
      <c r="N9" s="65">
        <v>259.3</v>
      </c>
      <c r="O9" s="65">
        <v>247.3</v>
      </c>
      <c r="P9" s="65">
        <v>248.5</v>
      </c>
      <c r="Q9" s="65">
        <v>243.8</v>
      </c>
      <c r="R9" s="64">
        <v>262.10000000000002</v>
      </c>
      <c r="S9" s="64">
        <v>275.8</v>
      </c>
      <c r="T9" s="64">
        <v>287</v>
      </c>
      <c r="U9" s="64">
        <v>315.3</v>
      </c>
      <c r="V9" s="64">
        <v>344.8</v>
      </c>
      <c r="W9" s="64">
        <v>345.1</v>
      </c>
      <c r="X9" s="64">
        <v>340.1</v>
      </c>
      <c r="Y9" s="64">
        <v>342.7</v>
      </c>
      <c r="Z9" s="64">
        <v>291</v>
      </c>
      <c r="AA9" s="64">
        <v>306.10000000000002</v>
      </c>
      <c r="AB9" s="92">
        <v>306.10000000000002</v>
      </c>
      <c r="AC9" s="92">
        <v>288.10000000000002</v>
      </c>
      <c r="AD9" s="92">
        <v>300.8</v>
      </c>
      <c r="AE9" s="92">
        <v>333.7</v>
      </c>
      <c r="AF9" s="92">
        <v>363.3</v>
      </c>
      <c r="AG9" s="92">
        <v>381.4</v>
      </c>
      <c r="AH9" s="92">
        <v>352.45885710398483</v>
      </c>
      <c r="AI9" s="92">
        <v>352.51236416303198</v>
      </c>
      <c r="AJ9" s="92">
        <v>314.86189685167398</v>
      </c>
      <c r="AK9" s="92">
        <v>285.68849426382798</v>
      </c>
      <c r="AL9" s="92">
        <v>279.11657936308001</v>
      </c>
      <c r="AM9" s="92">
        <v>321.24073315078999</v>
      </c>
      <c r="AN9" s="92">
        <v>318.53949898696999</v>
      </c>
      <c r="AO9" s="92">
        <v>305.739075926054</v>
      </c>
      <c r="AP9" s="92">
        <v>312.70569092923199</v>
      </c>
      <c r="AQ9" s="92">
        <v>326.27822505048192</v>
      </c>
      <c r="AR9" s="92">
        <v>323.40217379865811</v>
      </c>
      <c r="AS9" s="92">
        <v>315.27212401997798</v>
      </c>
      <c r="AT9" s="92">
        <v>301.53921356646367</v>
      </c>
      <c r="AU9" s="92">
        <v>295.64713461131481</v>
      </c>
      <c r="AV9" s="92">
        <v>298.43475416359593</v>
      </c>
      <c r="AW9" s="92">
        <v>361.46621871143611</v>
      </c>
      <c r="AX9" s="92">
        <v>374.6</v>
      </c>
      <c r="AY9" s="92">
        <v>405.90000000000003</v>
      </c>
      <c r="AZ9" s="92">
        <v>421.70000000000005</v>
      </c>
      <c r="BA9" s="92">
        <v>454.20000000000005</v>
      </c>
      <c r="BB9" s="92">
        <v>479.1</v>
      </c>
      <c r="BC9" s="92">
        <v>527.80000000000007</v>
      </c>
      <c r="BD9" s="92">
        <v>523.1</v>
      </c>
      <c r="BE9" s="92">
        <v>525</v>
      </c>
      <c r="BF9" s="92">
        <v>525</v>
      </c>
      <c r="BG9" s="92">
        <v>530</v>
      </c>
      <c r="BH9" s="92">
        <v>535</v>
      </c>
      <c r="BI9" s="92">
        <v>535</v>
      </c>
    </row>
    <row r="10" spans="1:61" ht="15" customHeight="1" x14ac:dyDescent="0.35">
      <c r="A10" s="62" t="s">
        <v>73</v>
      </c>
      <c r="B10" s="64">
        <v>195.6</v>
      </c>
      <c r="C10" s="64">
        <v>210.1</v>
      </c>
      <c r="D10" s="64">
        <v>229.2</v>
      </c>
      <c r="E10" s="64">
        <v>253</v>
      </c>
      <c r="F10" s="64">
        <v>279.89999999999998</v>
      </c>
      <c r="G10" s="64">
        <v>311.3</v>
      </c>
      <c r="H10" s="64">
        <v>359.2</v>
      </c>
      <c r="I10" s="64">
        <v>490.2</v>
      </c>
      <c r="J10" s="64">
        <v>543.1</v>
      </c>
      <c r="K10" s="64">
        <v>572.29999999999995</v>
      </c>
      <c r="L10" s="64">
        <v>610.79999999999995</v>
      </c>
      <c r="M10" s="64">
        <v>637.20000000000005</v>
      </c>
      <c r="N10" s="65">
        <v>650.70000000000005</v>
      </c>
      <c r="O10" s="65">
        <v>665.6</v>
      </c>
      <c r="P10" s="65">
        <v>684.6</v>
      </c>
      <c r="Q10" s="65">
        <v>702.5</v>
      </c>
      <c r="R10" s="64">
        <v>718</v>
      </c>
      <c r="S10" s="64">
        <v>725</v>
      </c>
      <c r="T10" s="64">
        <v>739</v>
      </c>
      <c r="U10" s="64">
        <v>758.4</v>
      </c>
      <c r="V10" s="64">
        <v>790.49699999999996</v>
      </c>
      <c r="W10" s="64">
        <v>801.34699999999998</v>
      </c>
      <c r="X10" s="64">
        <v>805.47</v>
      </c>
      <c r="Y10" s="64">
        <v>805.1</v>
      </c>
      <c r="Z10" s="64">
        <v>788.9</v>
      </c>
      <c r="AA10" s="64">
        <v>752.04601185831996</v>
      </c>
      <c r="AB10" s="92">
        <v>752.04601185832007</v>
      </c>
      <c r="AC10" s="92">
        <v>737.05467316215868</v>
      </c>
      <c r="AD10" s="92">
        <v>742.74788345356387</v>
      </c>
      <c r="AE10" s="92">
        <v>756.97316000000001</v>
      </c>
      <c r="AF10" s="92">
        <v>766.49899999999991</v>
      </c>
      <c r="AG10" s="92">
        <v>788.1164</v>
      </c>
      <c r="AH10" s="92">
        <v>797.56820000000005</v>
      </c>
      <c r="AI10" s="92">
        <v>811.37179635997495</v>
      </c>
      <c r="AJ10" s="92">
        <v>815.74577021093103</v>
      </c>
      <c r="AK10" s="92">
        <v>801.04969787000005</v>
      </c>
      <c r="AL10" s="92">
        <v>777.91738036749996</v>
      </c>
      <c r="AM10" s="92">
        <v>729.87282142735705</v>
      </c>
      <c r="AN10" s="92">
        <v>715.36540585080604</v>
      </c>
      <c r="AO10" s="92">
        <v>706.398836070735</v>
      </c>
      <c r="AP10" s="92">
        <v>701.31499538335095</v>
      </c>
      <c r="AQ10" s="92">
        <v>704.15947939380658</v>
      </c>
      <c r="AR10" s="92">
        <v>700.29630321900493</v>
      </c>
      <c r="AS10" s="92">
        <v>665.74873953081965</v>
      </c>
      <c r="AT10" s="92">
        <v>667.49308914737469</v>
      </c>
      <c r="AU10" s="92">
        <v>671.76120427399758</v>
      </c>
      <c r="AV10" s="92">
        <v>671.68430778263303</v>
      </c>
      <c r="AW10" s="92">
        <v>670.97794186616113</v>
      </c>
      <c r="AX10" s="92">
        <v>673</v>
      </c>
      <c r="AY10" s="92">
        <v>768.40000000000009</v>
      </c>
      <c r="AZ10" s="92">
        <v>779.5</v>
      </c>
      <c r="BA10" s="92">
        <v>779.30000000000007</v>
      </c>
      <c r="BB10" s="92">
        <v>782.7</v>
      </c>
      <c r="BC10" s="92">
        <v>792.30000000000007</v>
      </c>
      <c r="BD10" s="92">
        <v>802</v>
      </c>
      <c r="BE10" s="92">
        <v>815</v>
      </c>
      <c r="BF10" s="92">
        <v>820</v>
      </c>
      <c r="BG10" s="92">
        <v>825</v>
      </c>
      <c r="BH10" s="92">
        <v>825</v>
      </c>
      <c r="BI10" s="92">
        <v>840</v>
      </c>
    </row>
    <row r="11" spans="1:61" ht="15" customHeight="1" x14ac:dyDescent="0.35">
      <c r="A11" s="66" t="s">
        <v>63</v>
      </c>
      <c r="B11" s="64">
        <v>64.2</v>
      </c>
      <c r="C11" s="64">
        <v>64.099999999999994</v>
      </c>
      <c r="D11" s="64">
        <v>99.7</v>
      </c>
      <c r="E11" s="64">
        <v>95.3</v>
      </c>
      <c r="F11" s="64">
        <v>110.2</v>
      </c>
      <c r="G11" s="64">
        <v>158.80000000000001</v>
      </c>
      <c r="H11" s="64">
        <v>167.9</v>
      </c>
      <c r="I11" s="64">
        <v>149.9</v>
      </c>
      <c r="J11" s="64">
        <v>144.1</v>
      </c>
      <c r="K11" s="64">
        <v>169.8</v>
      </c>
      <c r="L11" s="64">
        <v>161.4</v>
      </c>
      <c r="M11" s="64">
        <v>260.39999999999998</v>
      </c>
      <c r="N11" s="65">
        <v>352.1</v>
      </c>
      <c r="O11" s="65">
        <v>368.8</v>
      </c>
      <c r="P11" s="65">
        <v>314.10000000000002</v>
      </c>
      <c r="Q11" s="65">
        <v>266.10000000000002</v>
      </c>
      <c r="R11" s="64">
        <v>231.1</v>
      </c>
      <c r="S11" s="64">
        <v>228</v>
      </c>
      <c r="T11" s="64">
        <v>207.5</v>
      </c>
      <c r="U11" s="64">
        <v>195.7</v>
      </c>
      <c r="V11" s="64">
        <v>184.7</v>
      </c>
      <c r="W11" s="64">
        <v>205.3</v>
      </c>
      <c r="X11" s="64">
        <v>232.8</v>
      </c>
      <c r="Y11" s="64">
        <v>296.5</v>
      </c>
      <c r="Z11" s="64">
        <v>364.2</v>
      </c>
      <c r="AA11" s="64">
        <v>340.40000005000002</v>
      </c>
      <c r="AB11" s="92">
        <v>340.40000005000002</v>
      </c>
      <c r="AC11" s="92">
        <v>336.00000018499998</v>
      </c>
      <c r="AD11" s="92">
        <v>288.99999985750003</v>
      </c>
      <c r="AE11" s="92">
        <v>235.70000100000001</v>
      </c>
      <c r="AF11" s="92">
        <v>193.30000100000001</v>
      </c>
      <c r="AG11" s="92">
        <v>156.70000099999999</v>
      </c>
      <c r="AH11" s="92">
        <v>144.91</v>
      </c>
      <c r="AI11" s="92">
        <v>163.22999999999999</v>
      </c>
      <c r="AJ11" s="92">
        <v>222.89999999999998</v>
      </c>
      <c r="AK11" s="92">
        <v>270.7</v>
      </c>
      <c r="AL11" s="92">
        <v>280.67</v>
      </c>
      <c r="AM11" s="92">
        <v>240.39999999999998</v>
      </c>
      <c r="AN11" s="92">
        <v>184</v>
      </c>
      <c r="AO11" s="92">
        <v>147.90100000000001</v>
      </c>
      <c r="AP11" s="92">
        <v>197.00099999999998</v>
      </c>
      <c r="AQ11" s="92">
        <v>234.4</v>
      </c>
      <c r="AR11" s="92">
        <v>225.4</v>
      </c>
      <c r="AS11" s="92">
        <v>261.59999999999997</v>
      </c>
      <c r="AT11" s="92">
        <v>335</v>
      </c>
      <c r="AU11" s="92">
        <v>363.8</v>
      </c>
      <c r="AV11" s="92">
        <v>339.02100000000002</v>
      </c>
      <c r="AW11" s="92">
        <v>332.72300001000002</v>
      </c>
      <c r="AX11" s="92">
        <v>291</v>
      </c>
      <c r="AY11" s="92">
        <v>245.5</v>
      </c>
      <c r="AZ11" s="92">
        <v>204.60000000000002</v>
      </c>
      <c r="BA11" s="92">
        <v>223.5</v>
      </c>
      <c r="BB11" s="92">
        <v>198.60000000000002</v>
      </c>
      <c r="BC11" s="92">
        <v>135.4</v>
      </c>
      <c r="BD11" s="92">
        <v>128.9</v>
      </c>
      <c r="BE11" s="92">
        <v>140</v>
      </c>
      <c r="BF11" s="92">
        <v>155</v>
      </c>
      <c r="BG11" s="92">
        <v>170</v>
      </c>
      <c r="BH11" s="92">
        <v>185</v>
      </c>
      <c r="BI11" s="92">
        <v>200</v>
      </c>
    </row>
    <row r="12" spans="1:61" ht="15" customHeight="1" x14ac:dyDescent="0.35">
      <c r="A12" s="62" t="s">
        <v>64</v>
      </c>
      <c r="B12" s="64">
        <v>77</v>
      </c>
      <c r="C12" s="64">
        <v>83</v>
      </c>
      <c r="D12" s="64">
        <v>95</v>
      </c>
      <c r="E12" s="64">
        <v>109</v>
      </c>
      <c r="F12" s="64">
        <v>124</v>
      </c>
      <c r="G12" s="64">
        <v>154</v>
      </c>
      <c r="H12" s="64">
        <v>171</v>
      </c>
      <c r="I12" s="64">
        <v>170</v>
      </c>
      <c r="J12" s="64">
        <v>172</v>
      </c>
      <c r="K12" s="64">
        <v>181</v>
      </c>
      <c r="L12" s="64">
        <v>192</v>
      </c>
      <c r="M12" s="64">
        <v>232</v>
      </c>
      <c r="N12" s="65">
        <v>301</v>
      </c>
      <c r="O12" s="65">
        <v>402</v>
      </c>
      <c r="P12" s="65">
        <v>515</v>
      </c>
      <c r="Q12" s="65">
        <v>572</v>
      </c>
      <c r="R12" s="64">
        <v>583</v>
      </c>
      <c r="S12" s="64">
        <v>577.6</v>
      </c>
      <c r="T12" s="64">
        <v>571.70000000000005</v>
      </c>
      <c r="U12" s="64">
        <v>563.5</v>
      </c>
      <c r="V12" s="64">
        <v>530.1</v>
      </c>
      <c r="W12" s="64">
        <v>499.2</v>
      </c>
      <c r="X12" s="64">
        <v>482.1</v>
      </c>
      <c r="Y12" s="64">
        <v>476.6</v>
      </c>
      <c r="Z12" s="64">
        <v>485.3</v>
      </c>
      <c r="AA12" s="64">
        <v>514.9</v>
      </c>
      <c r="AB12" s="92">
        <v>514.9</v>
      </c>
      <c r="AC12" s="92">
        <v>507</v>
      </c>
      <c r="AD12" s="92">
        <v>488.9</v>
      </c>
      <c r="AE12" s="92">
        <v>450.5</v>
      </c>
      <c r="AF12" s="92">
        <v>409</v>
      </c>
      <c r="AG12" s="92">
        <v>372.2</v>
      </c>
      <c r="AH12" s="92">
        <v>350.1</v>
      </c>
      <c r="AI12" s="92">
        <v>341.02946702386998</v>
      </c>
      <c r="AJ12" s="92">
        <v>347.69866666666701</v>
      </c>
      <c r="AK12" s="92">
        <v>354.59588888888902</v>
      </c>
      <c r="AL12" s="92">
        <v>349.61291666666699</v>
      </c>
      <c r="AM12" s="92">
        <v>328.05124999999998</v>
      </c>
      <c r="AN12" s="92">
        <v>295.90833333333296</v>
      </c>
      <c r="AO12" s="92">
        <v>274.57083333333304</v>
      </c>
      <c r="AP12" s="92">
        <v>278.004166666667</v>
      </c>
      <c r="AQ12" s="92">
        <v>307.54500000000002</v>
      </c>
      <c r="AR12" s="92">
        <v>325.72083333333302</v>
      </c>
      <c r="AS12" s="92">
        <v>330.92666666666696</v>
      </c>
      <c r="AT12" s="92">
        <v>361.57</v>
      </c>
      <c r="AU12" s="92">
        <v>388.375</v>
      </c>
      <c r="AV12" s="92">
        <v>403.14166666666659</v>
      </c>
      <c r="AW12" s="92">
        <v>419.07083333333333</v>
      </c>
      <c r="AX12" s="92">
        <v>423.90000000000003</v>
      </c>
      <c r="AY12" s="92">
        <v>404.90000000000003</v>
      </c>
      <c r="AZ12" s="92">
        <v>384.90000000000003</v>
      </c>
      <c r="BA12" s="92">
        <v>383.90000000000003</v>
      </c>
      <c r="BB12" s="92">
        <v>380.3</v>
      </c>
      <c r="BC12" s="92">
        <v>358.6</v>
      </c>
      <c r="BD12" s="92">
        <v>353.1</v>
      </c>
      <c r="BE12" s="92">
        <v>360</v>
      </c>
      <c r="BF12" s="92">
        <v>360</v>
      </c>
      <c r="BG12" s="92">
        <v>365</v>
      </c>
      <c r="BH12" s="92">
        <v>365</v>
      </c>
      <c r="BI12" s="92">
        <v>365</v>
      </c>
    </row>
    <row r="13" spans="1:61" ht="15" customHeight="1" x14ac:dyDescent="0.35">
      <c r="A13" s="62" t="s">
        <v>502</v>
      </c>
      <c r="B13" s="64">
        <v>4720.6803363987801</v>
      </c>
      <c r="C13" s="64">
        <v>4764.9795021354903</v>
      </c>
      <c r="D13" s="64">
        <v>4733.8706612426204</v>
      </c>
      <c r="E13" s="64">
        <v>4769.1317796412304</v>
      </c>
      <c r="F13" s="64">
        <v>4782.68497088401</v>
      </c>
      <c r="G13" s="64">
        <v>4759.3694853041197</v>
      </c>
      <c r="H13" s="64">
        <v>4780.6354648144998</v>
      </c>
      <c r="I13" s="64">
        <v>4803.3868852633304</v>
      </c>
      <c r="J13" s="64">
        <v>4836.9193515039497</v>
      </c>
      <c r="K13" s="64">
        <v>4922.9188952538898</v>
      </c>
      <c r="L13" s="64">
        <v>4987.7520164181396</v>
      </c>
      <c r="M13" s="64">
        <v>4955.86047116177</v>
      </c>
      <c r="N13" s="65">
        <v>4858.9097555744802</v>
      </c>
      <c r="O13" s="65">
        <v>4788.0458557644897</v>
      </c>
      <c r="P13" s="65">
        <v>4801.7414335429203</v>
      </c>
      <c r="Q13" s="65">
        <v>4897.0737258730296</v>
      </c>
      <c r="R13" s="64">
        <v>4995.7063078146102</v>
      </c>
      <c r="S13" s="64">
        <v>5068.9505954556298</v>
      </c>
      <c r="T13" s="64">
        <v>5141.3537444705798</v>
      </c>
      <c r="U13" s="64">
        <v>5234.50738676725</v>
      </c>
      <c r="V13" s="64">
        <v>5350.5961830329097</v>
      </c>
      <c r="W13" s="64">
        <v>5424.6738928959003</v>
      </c>
      <c r="X13" s="64">
        <v>5505.3947959781999</v>
      </c>
      <c r="Y13" s="64">
        <v>5509.4010539303899</v>
      </c>
      <c r="Z13" s="64">
        <v>5561.7727305185099</v>
      </c>
      <c r="AA13" s="64">
        <v>5653.1861832151599</v>
      </c>
      <c r="AB13" s="92">
        <v>5653.186183215159</v>
      </c>
      <c r="AC13" s="92">
        <v>5810.2547145455246</v>
      </c>
      <c r="AD13" s="92">
        <v>5985.4206524612846</v>
      </c>
      <c r="AE13" s="92">
        <v>6130.7415168946682</v>
      </c>
      <c r="AF13" s="92">
        <v>6265.4566417931446</v>
      </c>
      <c r="AG13" s="92">
        <v>6346.8092509481103</v>
      </c>
      <c r="AH13" s="92">
        <v>6479.9520570520617</v>
      </c>
      <c r="AI13" s="92">
        <v>6466.8836905957896</v>
      </c>
      <c r="AJ13" s="92">
        <v>6425.4414388161804</v>
      </c>
      <c r="AK13" s="92">
        <v>6407.3595401528901</v>
      </c>
      <c r="AL13" s="92">
        <v>6432.4199898976103</v>
      </c>
      <c r="AM13" s="92">
        <v>6538.4246764851496</v>
      </c>
      <c r="AN13" s="92">
        <v>6732.1811922258503</v>
      </c>
      <c r="AO13" s="92">
        <v>6875.1944754952001</v>
      </c>
      <c r="AP13" s="92">
        <v>6786.0464986869902</v>
      </c>
      <c r="AQ13" s="92">
        <v>6729.4377869432283</v>
      </c>
      <c r="AR13" s="92">
        <v>6775.139513287967</v>
      </c>
      <c r="AS13" s="92">
        <v>6739.7723356182814</v>
      </c>
      <c r="AT13" s="92">
        <v>6635.5498316895109</v>
      </c>
      <c r="AU13" s="92">
        <v>6631.729388519454</v>
      </c>
      <c r="AV13" s="92">
        <v>6716.1306088959154</v>
      </c>
      <c r="AW13" s="92">
        <v>6798.4439667286624</v>
      </c>
      <c r="AX13" s="92">
        <v>6952.6</v>
      </c>
      <c r="AY13" s="92">
        <v>7119.3</v>
      </c>
      <c r="AZ13" s="92">
        <v>7303.7000000000007</v>
      </c>
      <c r="BA13" s="92">
        <v>7147.2000000000007</v>
      </c>
      <c r="BB13" s="92">
        <v>7296.8</v>
      </c>
      <c r="BC13" s="92">
        <v>7453</v>
      </c>
      <c r="BD13" s="92">
        <v>7498</v>
      </c>
      <c r="BE13" s="92">
        <v>7545</v>
      </c>
      <c r="BF13" s="92">
        <v>7590</v>
      </c>
      <c r="BG13" s="92">
        <v>7615</v>
      </c>
      <c r="BH13" s="92">
        <v>7630</v>
      </c>
      <c r="BI13" s="92">
        <v>7645</v>
      </c>
    </row>
    <row r="14" spans="1:61" ht="15" customHeight="1" x14ac:dyDescent="0.35">
      <c r="A14" s="68"/>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row>
    <row r="15" spans="1:61" ht="15" customHeight="1" x14ac:dyDescent="0.35">
      <c r="A15" s="62" t="s">
        <v>503</v>
      </c>
      <c r="B15" s="69">
        <v>42.997827756929802</v>
      </c>
      <c r="C15" s="69">
        <v>43.655249703965097</v>
      </c>
      <c r="D15" s="69">
        <v>46.1935011850533</v>
      </c>
      <c r="E15" s="69">
        <v>47.447158194698197</v>
      </c>
      <c r="F15" s="69">
        <v>49.561961835882101</v>
      </c>
      <c r="G15" s="69">
        <v>52.949870939447997</v>
      </c>
      <c r="H15" s="69">
        <v>55.078870149790298</v>
      </c>
      <c r="I15" s="69">
        <v>57.878744028081499</v>
      </c>
      <c r="J15" s="69">
        <v>59.484142507056497</v>
      </c>
      <c r="K15" s="69">
        <v>60.560818966046497</v>
      </c>
      <c r="L15" s="69">
        <v>61.338253985550999</v>
      </c>
      <c r="M15" s="69">
        <v>65.394900015017299</v>
      </c>
      <c r="N15" s="70">
        <v>70.517465282597996</v>
      </c>
      <c r="O15" s="70">
        <v>74.522678092235594</v>
      </c>
      <c r="P15" s="70">
        <v>76.312313995139803</v>
      </c>
      <c r="Q15" s="70">
        <v>76.237365598052705</v>
      </c>
      <c r="R15" s="69">
        <v>75.668979861501597</v>
      </c>
      <c r="S15" s="69">
        <v>75.510698475370603</v>
      </c>
      <c r="T15" s="69">
        <v>75.1222380711271</v>
      </c>
      <c r="U15" s="69">
        <v>75.143651720571995</v>
      </c>
      <c r="V15" s="69">
        <v>74.584155923685003</v>
      </c>
      <c r="W15" s="69">
        <v>74.117764116021803</v>
      </c>
      <c r="X15" s="69">
        <v>73.676278456235593</v>
      </c>
      <c r="Y15" s="69">
        <v>75.176955887886393</v>
      </c>
      <c r="Z15" s="69">
        <v>75.037226478165096</v>
      </c>
      <c r="AA15" s="69">
        <v>73.953354473283895</v>
      </c>
      <c r="AB15" s="91">
        <v>73.953354473283923</v>
      </c>
      <c r="AC15" s="91">
        <v>71.57263627480603</v>
      </c>
      <c r="AD15" s="91">
        <v>68.964507947657708</v>
      </c>
      <c r="AE15" s="91">
        <v>66.445210090399371</v>
      </c>
      <c r="AF15" s="91">
        <v>64.586515902245083</v>
      </c>
      <c r="AG15" s="91">
        <v>63.476027744148396</v>
      </c>
      <c r="AH15" s="91">
        <v>61.60210859423816</v>
      </c>
      <c r="AI15" s="91">
        <v>62.371192884179372</v>
      </c>
      <c r="AJ15" s="91">
        <v>63.659089631713783</v>
      </c>
      <c r="AK15" s="91">
        <v>64.477587987268421</v>
      </c>
      <c r="AL15" s="91">
        <v>64.375603020180918</v>
      </c>
      <c r="AM15" s="91">
        <v>62.862944795866113</v>
      </c>
      <c r="AN15" s="91">
        <v>60.065320922151457</v>
      </c>
      <c r="AO15" s="91">
        <v>58.353132889250482</v>
      </c>
      <c r="AP15" s="91">
        <v>60.751673504844462</v>
      </c>
      <c r="AQ15" s="91">
        <v>63.314109652831576</v>
      </c>
      <c r="AR15" s="91">
        <v>64.145073299872323</v>
      </c>
      <c r="AS15" s="91">
        <v>66.031965612839684</v>
      </c>
      <c r="AT15" s="91">
        <v>69.543398213046501</v>
      </c>
      <c r="AU15" s="91">
        <v>71.281812277549051</v>
      </c>
      <c r="AV15" s="91">
        <v>71.231783594574708</v>
      </c>
      <c r="AW15" s="91">
        <v>71.83510821098443</v>
      </c>
      <c r="AX15" s="91">
        <v>70.221212208382468</v>
      </c>
      <c r="AY15" s="91">
        <v>69.7</v>
      </c>
      <c r="AZ15" s="91">
        <v>67.599999999999994</v>
      </c>
      <c r="BA15" s="91">
        <v>70.599999999999994</v>
      </c>
      <c r="BB15" s="91">
        <v>69.900000000000006</v>
      </c>
      <c r="BC15" s="91">
        <v>68.3</v>
      </c>
      <c r="BD15" s="91">
        <v>67.900000000000006</v>
      </c>
      <c r="BE15" s="91">
        <v>68.3</v>
      </c>
      <c r="BF15" s="91">
        <v>69.099999999999994</v>
      </c>
      <c r="BG15" s="91">
        <v>70.2</v>
      </c>
      <c r="BH15" s="91">
        <v>71.400000000000006</v>
      </c>
      <c r="BI15" s="91">
        <v>71.900000000000006</v>
      </c>
    </row>
    <row r="16" spans="1:61" ht="15" customHeight="1" x14ac:dyDescent="0.35">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92"/>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row>
    <row r="17" spans="1:61" ht="15" customHeight="1" x14ac:dyDescent="0.35">
      <c r="A17" s="71" t="s">
        <v>504</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92"/>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row>
    <row r="18" spans="1:61" ht="15" customHeight="1" x14ac:dyDescent="0.35">
      <c r="A18" s="61" t="s">
        <v>605</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92"/>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row>
    <row r="19" spans="1:61" ht="15" customHeight="1" x14ac:dyDescent="0.35">
      <c r="A19" s="62" t="s">
        <v>102</v>
      </c>
      <c r="B19" s="72" t="s">
        <v>34</v>
      </c>
      <c r="C19" s="72" t="s">
        <v>34</v>
      </c>
      <c r="D19" s="72" t="s">
        <v>34</v>
      </c>
      <c r="E19" s="72" t="s">
        <v>34</v>
      </c>
      <c r="F19" s="72" t="s">
        <v>34</v>
      </c>
      <c r="G19" s="72" t="s">
        <v>34</v>
      </c>
      <c r="H19" s="72" t="s">
        <v>34</v>
      </c>
      <c r="I19" s="72" t="s">
        <v>34</v>
      </c>
      <c r="J19" s="72" t="s">
        <v>34</v>
      </c>
      <c r="K19" s="72" t="s">
        <v>34</v>
      </c>
      <c r="L19" s="72" t="s">
        <v>34</v>
      </c>
      <c r="M19" s="72" t="s">
        <v>34</v>
      </c>
      <c r="N19" s="72" t="s">
        <v>34</v>
      </c>
      <c r="O19" s="72" t="s">
        <v>34</v>
      </c>
      <c r="P19" s="72" t="s">
        <v>34</v>
      </c>
      <c r="Q19" s="72" t="s">
        <v>34</v>
      </c>
      <c r="R19" s="72" t="s">
        <v>34</v>
      </c>
      <c r="S19" s="72" t="s">
        <v>34</v>
      </c>
      <c r="T19" s="72" t="s">
        <v>34</v>
      </c>
      <c r="U19" s="72" t="s">
        <v>34</v>
      </c>
      <c r="V19" s="72" t="s">
        <v>34</v>
      </c>
      <c r="W19" s="72" t="s">
        <v>34</v>
      </c>
      <c r="X19" s="72" t="s">
        <v>34</v>
      </c>
      <c r="Y19" s="72" t="s">
        <v>34</v>
      </c>
      <c r="Z19" s="72" t="s">
        <v>34</v>
      </c>
      <c r="AA19" s="72" t="s">
        <v>34</v>
      </c>
      <c r="AB19" s="93">
        <v>-0.25</v>
      </c>
      <c r="AC19" s="93">
        <v>-0.25</v>
      </c>
      <c r="AD19" s="93">
        <v>-0.75</v>
      </c>
      <c r="AE19" s="93">
        <v>-0.5</v>
      </c>
      <c r="AF19" s="93">
        <v>0</v>
      </c>
      <c r="AG19" s="93">
        <v>1.25</v>
      </c>
      <c r="AH19" s="93">
        <v>2.25</v>
      </c>
      <c r="AI19" s="93">
        <v>3.75</v>
      </c>
      <c r="AJ19" s="93">
        <v>4.25</v>
      </c>
      <c r="AK19" s="93">
        <v>4</v>
      </c>
      <c r="AL19" s="93">
        <v>2.75</v>
      </c>
      <c r="AM19" s="93">
        <v>2.25</v>
      </c>
      <c r="AN19" s="93">
        <v>1.75</v>
      </c>
      <c r="AO19" s="93">
        <v>1.25</v>
      </c>
      <c r="AP19" s="93">
        <v>1.75</v>
      </c>
      <c r="AQ19" s="93">
        <v>3</v>
      </c>
      <c r="AR19" s="93">
        <v>3</v>
      </c>
      <c r="AS19" s="93">
        <v>3.75</v>
      </c>
      <c r="AT19" s="93">
        <v>2.75</v>
      </c>
      <c r="AU19" s="93">
        <v>1.75</v>
      </c>
      <c r="AV19" s="93">
        <v>2</v>
      </c>
      <c r="AW19" s="93">
        <v>4</v>
      </c>
      <c r="AX19" s="93">
        <v>6.25</v>
      </c>
      <c r="AY19" s="93">
        <v>9.25</v>
      </c>
      <c r="AZ19" s="93">
        <v>12.5</v>
      </c>
      <c r="BA19" s="93">
        <v>15.75</v>
      </c>
      <c r="BB19" s="93">
        <v>20</v>
      </c>
      <c r="BC19" s="93">
        <v>24.5</v>
      </c>
      <c r="BD19" s="93">
        <v>28</v>
      </c>
      <c r="BE19" s="93">
        <v>32.5</v>
      </c>
      <c r="BF19" s="93">
        <v>37.75</v>
      </c>
      <c r="BG19" s="93">
        <v>43</v>
      </c>
      <c r="BH19" s="93">
        <v>49.25</v>
      </c>
      <c r="BI19" s="93">
        <v>55.25</v>
      </c>
    </row>
    <row r="20" spans="1:61" ht="15" customHeight="1" x14ac:dyDescent="0.35">
      <c r="A20" s="62" t="s">
        <v>505</v>
      </c>
      <c r="B20" s="72" t="s">
        <v>34</v>
      </c>
      <c r="C20" s="72" t="s">
        <v>34</v>
      </c>
      <c r="D20" s="72" t="s">
        <v>34</v>
      </c>
      <c r="E20" s="72" t="s">
        <v>34</v>
      </c>
      <c r="F20" s="72" t="s">
        <v>34</v>
      </c>
      <c r="G20" s="72" t="s">
        <v>34</v>
      </c>
      <c r="H20" s="72" t="s">
        <v>34</v>
      </c>
      <c r="I20" s="72" t="s">
        <v>34</v>
      </c>
      <c r="J20" s="72" t="s">
        <v>34</v>
      </c>
      <c r="K20" s="72" t="s">
        <v>34</v>
      </c>
      <c r="L20" s="72" t="s">
        <v>34</v>
      </c>
      <c r="M20" s="72" t="s">
        <v>34</v>
      </c>
      <c r="N20" s="72" t="s">
        <v>34</v>
      </c>
      <c r="O20" s="72" t="s">
        <v>34</v>
      </c>
      <c r="P20" s="72" t="s">
        <v>34</v>
      </c>
      <c r="Q20" s="72" t="s">
        <v>34</v>
      </c>
      <c r="R20" s="72" t="s">
        <v>34</v>
      </c>
      <c r="S20" s="72" t="s">
        <v>34</v>
      </c>
      <c r="T20" s="72" t="s">
        <v>34</v>
      </c>
      <c r="U20" s="72" t="s">
        <v>34</v>
      </c>
      <c r="V20" s="72" t="s">
        <v>34</v>
      </c>
      <c r="W20" s="72" t="s">
        <v>34</v>
      </c>
      <c r="X20" s="72" t="s">
        <v>34</v>
      </c>
      <c r="Y20" s="72" t="s">
        <v>34</v>
      </c>
      <c r="Z20" s="72" t="s">
        <v>34</v>
      </c>
      <c r="AA20" s="72" t="s">
        <v>34</v>
      </c>
      <c r="AB20" s="93">
        <v>-2</v>
      </c>
      <c r="AC20" s="93">
        <v>-2.5</v>
      </c>
      <c r="AD20" s="93">
        <v>-2.25</v>
      </c>
      <c r="AE20" s="93">
        <v>-1.25</v>
      </c>
      <c r="AF20" s="93">
        <v>0.25</v>
      </c>
      <c r="AG20" s="93">
        <v>2.5</v>
      </c>
      <c r="AH20" s="93">
        <v>5</v>
      </c>
      <c r="AI20" s="93">
        <v>4.5</v>
      </c>
      <c r="AJ20" s="93">
        <v>4.25</v>
      </c>
      <c r="AK20" s="93">
        <v>4.25</v>
      </c>
      <c r="AL20" s="93">
        <v>4.5</v>
      </c>
      <c r="AM20" s="93">
        <v>4.5</v>
      </c>
      <c r="AN20" s="93">
        <v>5.5</v>
      </c>
      <c r="AO20" s="93">
        <v>7.5</v>
      </c>
      <c r="AP20" s="93">
        <v>4.75</v>
      </c>
      <c r="AQ20" s="93">
        <v>0.75</v>
      </c>
      <c r="AR20" s="93">
        <v>-2.75</v>
      </c>
      <c r="AS20" s="93">
        <v>-6</v>
      </c>
      <c r="AT20" s="93">
        <v>-10.25</v>
      </c>
      <c r="AU20" s="93">
        <v>-12.75</v>
      </c>
      <c r="AV20" s="93">
        <v>-15</v>
      </c>
      <c r="AW20" s="93">
        <v>-16</v>
      </c>
      <c r="AX20" s="93">
        <v>-15.5</v>
      </c>
      <c r="AY20" s="93">
        <v>-13.75</v>
      </c>
      <c r="AZ20" s="93">
        <v>-9.5</v>
      </c>
      <c r="BA20" s="93">
        <v>-8.75</v>
      </c>
      <c r="BB20" s="93">
        <v>-8</v>
      </c>
      <c r="BC20" s="93">
        <v>-3</v>
      </c>
      <c r="BD20" s="93">
        <v>1.75</v>
      </c>
      <c r="BE20" s="93">
        <v>7</v>
      </c>
      <c r="BF20" s="93">
        <v>11.75</v>
      </c>
      <c r="BG20" s="93">
        <v>16.25</v>
      </c>
      <c r="BH20" s="93">
        <v>20.5</v>
      </c>
      <c r="BI20" s="93">
        <v>24.25</v>
      </c>
    </row>
    <row r="21" spans="1:61" ht="15" customHeight="1" x14ac:dyDescent="0.35">
      <c r="A21" s="66"/>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row>
    <row r="22" spans="1:61" ht="15" customHeight="1" x14ac:dyDescent="0.35">
      <c r="A22" s="61" t="s">
        <v>606</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row>
    <row r="23" spans="1:61" ht="15" customHeight="1" x14ac:dyDescent="0.35">
      <c r="A23" s="62" t="s">
        <v>506</v>
      </c>
      <c r="B23" s="72" t="s">
        <v>34</v>
      </c>
      <c r="C23" s="72" t="s">
        <v>34</v>
      </c>
      <c r="D23" s="72" t="s">
        <v>34</v>
      </c>
      <c r="E23" s="72" t="s">
        <v>34</v>
      </c>
      <c r="F23" s="72" t="s">
        <v>34</v>
      </c>
      <c r="G23" s="72" t="s">
        <v>34</v>
      </c>
      <c r="H23" s="72" t="s">
        <v>34</v>
      </c>
      <c r="I23" s="72" t="s">
        <v>34</v>
      </c>
      <c r="J23" s="72" t="s">
        <v>34</v>
      </c>
      <c r="K23" s="72" t="s">
        <v>34</v>
      </c>
      <c r="L23" s="72" t="s">
        <v>34</v>
      </c>
      <c r="M23" s="72" t="s">
        <v>34</v>
      </c>
      <c r="N23" s="72" t="s">
        <v>34</v>
      </c>
      <c r="O23" s="72" t="s">
        <v>34</v>
      </c>
      <c r="P23" s="72" t="s">
        <v>34</v>
      </c>
      <c r="Q23" s="72" t="s">
        <v>34</v>
      </c>
      <c r="R23" s="72" t="s">
        <v>34</v>
      </c>
      <c r="S23" s="72" t="s">
        <v>34</v>
      </c>
      <c r="T23" s="72" t="s">
        <v>34</v>
      </c>
      <c r="U23" s="72" t="s">
        <v>34</v>
      </c>
      <c r="V23" s="72" t="s">
        <v>34</v>
      </c>
      <c r="W23" s="72" t="s">
        <v>34</v>
      </c>
      <c r="X23" s="72" t="s">
        <v>34</v>
      </c>
      <c r="Y23" s="72" t="s">
        <v>34</v>
      </c>
      <c r="Z23" s="72" t="s">
        <v>34</v>
      </c>
      <c r="AA23" s="72" t="s">
        <v>34</v>
      </c>
      <c r="AB23" s="93">
        <v>-0.5</v>
      </c>
      <c r="AC23" s="93">
        <v>0</v>
      </c>
      <c r="AD23" s="93">
        <v>0</v>
      </c>
      <c r="AE23" s="93">
        <v>0</v>
      </c>
      <c r="AF23" s="93">
        <v>0.75</v>
      </c>
      <c r="AG23" s="93">
        <v>0.75</v>
      </c>
      <c r="AH23" s="93">
        <v>-1.5</v>
      </c>
      <c r="AI23" s="93">
        <v>-2.5</v>
      </c>
      <c r="AJ23" s="93">
        <v>-2.75</v>
      </c>
      <c r="AK23" s="93">
        <v>-0.75</v>
      </c>
      <c r="AL23" s="93">
        <v>0.25</v>
      </c>
      <c r="AM23" s="93">
        <v>0.25</v>
      </c>
      <c r="AN23" s="93">
        <v>0.75</v>
      </c>
      <c r="AO23" s="93">
        <v>-0.75</v>
      </c>
      <c r="AP23" s="93">
        <v>-4</v>
      </c>
      <c r="AQ23" s="93">
        <v>-7.25</v>
      </c>
      <c r="AR23" s="93">
        <v>-10.5</v>
      </c>
      <c r="AS23" s="93">
        <v>-15</v>
      </c>
      <c r="AT23" s="93">
        <v>-18.25</v>
      </c>
      <c r="AU23" s="93">
        <v>-21</v>
      </c>
      <c r="AV23" s="93">
        <v>-20.5</v>
      </c>
      <c r="AW23" s="93">
        <v>-17.25</v>
      </c>
      <c r="AX23" s="93">
        <v>-15.75</v>
      </c>
      <c r="AY23" s="93">
        <v>-14.5</v>
      </c>
      <c r="AZ23" s="93">
        <v>-15.25</v>
      </c>
      <c r="BA23" s="93">
        <v>-15.25</v>
      </c>
      <c r="BB23" s="93">
        <v>-14.75</v>
      </c>
      <c r="BC23" s="93">
        <v>-13.75</v>
      </c>
      <c r="BD23" s="93">
        <v>-15</v>
      </c>
      <c r="BE23" s="93">
        <v>-15</v>
      </c>
      <c r="BF23" s="93">
        <v>-15</v>
      </c>
      <c r="BG23" s="93">
        <v>-15</v>
      </c>
      <c r="BH23" s="93">
        <v>-15</v>
      </c>
      <c r="BI23" s="93">
        <v>-15</v>
      </c>
    </row>
    <row r="24" spans="1:61" ht="15" customHeight="1" x14ac:dyDescent="0.35">
      <c r="A24" s="62" t="s">
        <v>147</v>
      </c>
      <c r="B24" s="72" t="s">
        <v>34</v>
      </c>
      <c r="C24" s="72" t="s">
        <v>34</v>
      </c>
      <c r="D24" s="72" t="s">
        <v>34</v>
      </c>
      <c r="E24" s="72" t="s">
        <v>34</v>
      </c>
      <c r="F24" s="72" t="s">
        <v>34</v>
      </c>
      <c r="G24" s="72" t="s">
        <v>34</v>
      </c>
      <c r="H24" s="72" t="s">
        <v>34</v>
      </c>
      <c r="I24" s="72" t="s">
        <v>34</v>
      </c>
      <c r="J24" s="72" t="s">
        <v>34</v>
      </c>
      <c r="K24" s="72" t="s">
        <v>34</v>
      </c>
      <c r="L24" s="72" t="s">
        <v>34</v>
      </c>
      <c r="M24" s="72" t="s">
        <v>34</v>
      </c>
      <c r="N24" s="72" t="s">
        <v>34</v>
      </c>
      <c r="O24" s="72" t="s">
        <v>34</v>
      </c>
      <c r="P24" s="72" t="s">
        <v>34</v>
      </c>
      <c r="Q24" s="72" t="s">
        <v>34</v>
      </c>
      <c r="R24" s="72" t="s">
        <v>34</v>
      </c>
      <c r="S24" s="72" t="s">
        <v>34</v>
      </c>
      <c r="T24" s="72" t="s">
        <v>34</v>
      </c>
      <c r="U24" s="72" t="s">
        <v>34</v>
      </c>
      <c r="V24" s="72" t="s">
        <v>34</v>
      </c>
      <c r="W24" s="72" t="s">
        <v>34</v>
      </c>
      <c r="X24" s="72" t="s">
        <v>34</v>
      </c>
      <c r="Y24" s="72" t="s">
        <v>34</v>
      </c>
      <c r="Z24" s="72" t="s">
        <v>34</v>
      </c>
      <c r="AA24" s="72" t="s">
        <v>34</v>
      </c>
      <c r="AB24" s="93">
        <v>-1.25</v>
      </c>
      <c r="AC24" s="93">
        <v>-1.25</v>
      </c>
      <c r="AD24" s="93">
        <v>-1.75</v>
      </c>
      <c r="AE24" s="93">
        <v>-1.75</v>
      </c>
      <c r="AF24" s="93">
        <v>-1.25</v>
      </c>
      <c r="AG24" s="93">
        <v>0</v>
      </c>
      <c r="AH24" s="93">
        <v>0.25</v>
      </c>
      <c r="AI24" s="93">
        <v>-2</v>
      </c>
      <c r="AJ24" s="93">
        <v>-2.25</v>
      </c>
      <c r="AK24" s="93">
        <v>-3.75</v>
      </c>
      <c r="AL24" s="93">
        <v>-5.75</v>
      </c>
      <c r="AM24" s="93">
        <v>-7.25</v>
      </c>
      <c r="AN24" s="93">
        <v>-7.5</v>
      </c>
      <c r="AO24" s="93">
        <v>-6.75</v>
      </c>
      <c r="AP24" s="93">
        <v>-9.25</v>
      </c>
      <c r="AQ24" s="93">
        <v>-5.25</v>
      </c>
      <c r="AR24" s="93">
        <v>-4.5</v>
      </c>
      <c r="AS24" s="93">
        <v>-3.5</v>
      </c>
      <c r="AT24" s="93">
        <v>-1.5</v>
      </c>
      <c r="AU24" s="93">
        <v>-1.5</v>
      </c>
      <c r="AV24" s="93">
        <v>-2.5</v>
      </c>
      <c r="AW24" s="93">
        <v>-0.75</v>
      </c>
      <c r="AX24" s="93">
        <v>-0.25</v>
      </c>
      <c r="AY24" s="93">
        <v>0</v>
      </c>
      <c r="AZ24" s="93">
        <v>0</v>
      </c>
      <c r="BA24" s="93">
        <v>-0.75</v>
      </c>
      <c r="BB24" s="93">
        <v>-1.25</v>
      </c>
      <c r="BC24" s="93">
        <v>-0.75</v>
      </c>
      <c r="BD24" s="93">
        <v>-0.25</v>
      </c>
      <c r="BE24" s="93">
        <v>-1</v>
      </c>
      <c r="BF24" s="93">
        <v>-1</v>
      </c>
      <c r="BG24" s="93">
        <v>-1</v>
      </c>
      <c r="BH24" s="93">
        <v>-1</v>
      </c>
      <c r="BI24" s="93">
        <v>-1</v>
      </c>
    </row>
    <row r="25" spans="1:61" ht="15" customHeight="1" x14ac:dyDescent="0.2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row>
    <row r="26" spans="1:61" ht="15" customHeight="1" x14ac:dyDescent="0.35">
      <c r="A26" s="75" t="s">
        <v>65</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row>
    <row r="27" spans="1:61" ht="15" customHeight="1" x14ac:dyDescent="0.35">
      <c r="A27" s="75" t="s">
        <v>507</v>
      </c>
      <c r="B27" s="74"/>
      <c r="C27" s="74"/>
      <c r="D27" s="74"/>
      <c r="E27" s="74"/>
      <c r="F27" s="74"/>
      <c r="G27" s="74"/>
      <c r="H27" s="74"/>
      <c r="I27" s="74"/>
      <c r="J27" s="74"/>
      <c r="K27" s="74"/>
      <c r="L27" s="74"/>
      <c r="M27" s="74"/>
      <c r="N27" s="74"/>
      <c r="O27" s="74"/>
      <c r="P27" s="74"/>
      <c r="Q27" s="74"/>
      <c r="R27" s="74"/>
      <c r="S27" s="74"/>
      <c r="T27" s="74"/>
      <c r="U27" s="74"/>
      <c r="V27" s="74"/>
      <c r="W27" s="74"/>
      <c r="X27" s="74"/>
      <c r="Y27" s="74"/>
      <c r="Z27" s="3"/>
      <c r="AA27" s="3"/>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row>
    <row r="28" spans="1:61" ht="15" customHeight="1" x14ac:dyDescent="0.35">
      <c r="A28" s="75" t="s">
        <v>607</v>
      </c>
      <c r="B28" s="74"/>
      <c r="C28" s="74"/>
      <c r="D28" s="74"/>
      <c r="E28" s="74"/>
      <c r="F28" s="74"/>
      <c r="G28" s="74"/>
      <c r="H28" s="74"/>
      <c r="I28" s="74"/>
      <c r="J28" s="74"/>
      <c r="K28" s="74"/>
      <c r="L28" s="74"/>
      <c r="M28" s="74"/>
      <c r="N28" s="74"/>
      <c r="O28" s="74"/>
      <c r="P28" s="74"/>
      <c r="Q28" s="74"/>
      <c r="R28" s="74"/>
      <c r="S28" s="74"/>
      <c r="T28" s="74"/>
      <c r="U28" s="74"/>
      <c r="V28" s="74"/>
      <c r="W28" s="74"/>
      <c r="X28" s="74"/>
      <c r="Y28" s="74"/>
      <c r="Z28" s="3"/>
      <c r="AA28" s="3"/>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row>
    <row r="29" spans="1:61" ht="14.5" x14ac:dyDescent="0.3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row>
  </sheetData>
  <hyperlinks>
    <hyperlink ref="A1" location="inhoudsopgave!A1" display="naar inhoudsopgave" xr:uid="{00000000-0004-0000-1900-000000000000}"/>
  </hyperlink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4"/>
  <sheetViews>
    <sheetView workbookViewId="0"/>
  </sheetViews>
  <sheetFormatPr defaultColWidth="11.453125" defaultRowHeight="14.5" x14ac:dyDescent="0.35"/>
  <cols>
    <col min="1" max="1" width="60.7265625" style="90" customWidth="1"/>
    <col min="2" max="29" width="7.7265625" style="90" customWidth="1"/>
    <col min="30" max="16384" width="11.453125" style="90"/>
  </cols>
  <sheetData>
    <row r="1" spans="1:29" ht="15" customHeight="1" x14ac:dyDescent="0.35">
      <c r="A1" s="4" t="s">
        <v>100</v>
      </c>
    </row>
    <row r="2" spans="1:29" ht="33" customHeight="1" x14ac:dyDescent="0.35">
      <c r="A2" s="77" t="s">
        <v>508</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row>
    <row r="3" spans="1:29" ht="16.5" customHeight="1" x14ac:dyDescent="0.35">
      <c r="A3" s="3"/>
      <c r="B3" s="78">
        <v>2001</v>
      </c>
      <c r="C3" s="78">
        <v>2002</v>
      </c>
      <c r="D3" s="78">
        <v>2003</v>
      </c>
      <c r="E3" s="78">
        <v>2004</v>
      </c>
      <c r="F3" s="78">
        <v>2005</v>
      </c>
      <c r="G3" s="78">
        <v>2006</v>
      </c>
      <c r="H3" s="78">
        <v>2007</v>
      </c>
      <c r="I3" s="78">
        <v>2008</v>
      </c>
      <c r="J3" s="78">
        <v>2009</v>
      </c>
      <c r="K3" s="78">
        <v>2010</v>
      </c>
      <c r="L3" s="78">
        <v>2011</v>
      </c>
      <c r="M3" s="78">
        <v>2012</v>
      </c>
      <c r="N3" s="78">
        <v>2013</v>
      </c>
      <c r="O3" s="78">
        <v>2014</v>
      </c>
      <c r="P3" s="78">
        <v>2015</v>
      </c>
      <c r="Q3" s="78">
        <v>2016</v>
      </c>
      <c r="R3" s="78">
        <v>2017</v>
      </c>
      <c r="S3" s="78">
        <v>2018</v>
      </c>
      <c r="T3" s="78">
        <v>2019</v>
      </c>
      <c r="U3" s="78">
        <v>2020</v>
      </c>
      <c r="V3" s="78">
        <v>2021</v>
      </c>
      <c r="W3" s="78">
        <v>2022</v>
      </c>
      <c r="X3" s="78">
        <v>2023</v>
      </c>
      <c r="Y3" s="78">
        <v>2024</v>
      </c>
      <c r="Z3" s="78">
        <v>2025</v>
      </c>
      <c r="AA3" s="78">
        <v>2026</v>
      </c>
      <c r="AB3" s="78">
        <v>2027</v>
      </c>
      <c r="AC3" s="78">
        <v>2028</v>
      </c>
    </row>
    <row r="4" spans="1:29" ht="15" customHeight="1" x14ac:dyDescent="0.35">
      <c r="A4" s="71" t="s">
        <v>509</v>
      </c>
      <c r="B4" s="66"/>
      <c r="C4" s="66"/>
      <c r="D4" s="66"/>
      <c r="E4" s="66"/>
      <c r="F4" s="66"/>
      <c r="G4" s="66"/>
      <c r="H4" s="66"/>
      <c r="I4" s="66"/>
      <c r="J4" s="66"/>
      <c r="K4" s="66"/>
      <c r="L4" s="66"/>
      <c r="M4" s="66"/>
      <c r="N4" s="66"/>
      <c r="O4" s="66"/>
      <c r="P4" s="66"/>
      <c r="Q4" s="66"/>
      <c r="R4" s="66"/>
    </row>
    <row r="5" spans="1:29" ht="15" customHeight="1" x14ac:dyDescent="0.35">
      <c r="A5" s="61" t="s">
        <v>510</v>
      </c>
      <c r="B5" s="66"/>
      <c r="C5" s="66"/>
      <c r="D5" s="66"/>
      <c r="E5" s="66"/>
      <c r="F5" s="66"/>
      <c r="G5" s="66"/>
      <c r="H5" s="66"/>
      <c r="I5" s="66"/>
      <c r="J5" s="66"/>
      <c r="K5" s="66"/>
      <c r="L5" s="66"/>
      <c r="M5" s="66"/>
      <c r="N5" s="66"/>
      <c r="O5" s="66"/>
      <c r="P5" s="66"/>
      <c r="Q5" s="66"/>
      <c r="R5" s="66"/>
    </row>
    <row r="6" spans="1:29" ht="15" customHeight="1" x14ac:dyDescent="0.35">
      <c r="A6" s="66" t="s">
        <v>608</v>
      </c>
      <c r="B6" s="94">
        <v>17.899997011006</v>
      </c>
      <c r="C6" s="94">
        <v>17.899996218445001</v>
      </c>
      <c r="D6" s="94">
        <v>17.899987754522002</v>
      </c>
      <c r="E6" s="94">
        <v>17.899996218445001</v>
      </c>
      <c r="F6" s="94">
        <v>17.899999999999999</v>
      </c>
      <c r="G6" s="94">
        <v>17.899999999999999</v>
      </c>
      <c r="H6" s="94">
        <v>17.899999999999999</v>
      </c>
      <c r="I6" s="94">
        <v>17.899999999999999</v>
      </c>
      <c r="J6" s="94">
        <v>17.899999999999999</v>
      </c>
      <c r="K6" s="94">
        <v>17.899999999999999</v>
      </c>
      <c r="L6" s="94">
        <v>17.899999999999999</v>
      </c>
      <c r="M6" s="94">
        <v>17.899999999999999</v>
      </c>
      <c r="N6" s="94">
        <v>17.899999999999999</v>
      </c>
      <c r="O6" s="94">
        <v>17.899999999999999</v>
      </c>
      <c r="P6" s="94">
        <v>17.899999999999999</v>
      </c>
      <c r="Q6" s="94">
        <v>17.899999999999999</v>
      </c>
      <c r="R6" s="94">
        <v>17.899999999999999</v>
      </c>
      <c r="S6" s="93">
        <v>17.899999999999999</v>
      </c>
      <c r="T6" s="93">
        <v>17.899999999999999</v>
      </c>
      <c r="U6" s="93">
        <v>17.899999999999999</v>
      </c>
      <c r="V6" s="93">
        <v>17.899999999999999</v>
      </c>
      <c r="W6" s="93">
        <v>17.899999999999999</v>
      </c>
      <c r="X6" s="93">
        <v>17.899999999999999</v>
      </c>
      <c r="Y6" s="93">
        <v>17.899999999999999</v>
      </c>
      <c r="Z6" s="93">
        <v>17.899999999999999</v>
      </c>
      <c r="AA6" s="93">
        <v>17.899999999999999</v>
      </c>
      <c r="AB6" s="93">
        <v>17.899999999999999</v>
      </c>
      <c r="AC6" s="93">
        <v>17.899999999999999</v>
      </c>
    </row>
    <row r="7" spans="1:29" ht="15" customHeight="1" x14ac:dyDescent="0.35">
      <c r="A7" s="66" t="s">
        <v>511</v>
      </c>
      <c r="B7" s="94">
        <v>1.2499997503554101</v>
      </c>
      <c r="C7" s="94">
        <v>1.2499996114909999</v>
      </c>
      <c r="D7" s="94">
        <v>1.249996209946</v>
      </c>
      <c r="E7" s="94">
        <v>1.2499996114909999</v>
      </c>
      <c r="F7" s="94">
        <v>1.2499996114909999</v>
      </c>
      <c r="G7" s="94">
        <v>1.2499996114909999</v>
      </c>
      <c r="H7" s="94">
        <v>1.2499996114909999</v>
      </c>
      <c r="I7" s="94">
        <v>1.1000000000000001</v>
      </c>
      <c r="J7" s="94">
        <v>1.1000000000000001</v>
      </c>
      <c r="K7" s="94">
        <v>1.1000000000000001</v>
      </c>
      <c r="L7" s="94">
        <v>1.1000000000000001</v>
      </c>
      <c r="M7" s="94">
        <v>1.1000000000000001</v>
      </c>
      <c r="N7" s="94">
        <v>0.6</v>
      </c>
      <c r="O7" s="94">
        <v>0.6</v>
      </c>
      <c r="P7" s="94">
        <v>0.6</v>
      </c>
      <c r="Q7" s="94">
        <v>0.6</v>
      </c>
      <c r="R7" s="94">
        <v>0.1</v>
      </c>
      <c r="S7" s="93">
        <v>0.1</v>
      </c>
      <c r="T7" s="93">
        <v>0.1</v>
      </c>
      <c r="U7" s="93">
        <v>0.1</v>
      </c>
      <c r="V7" s="93">
        <v>0.1</v>
      </c>
      <c r="W7" s="93">
        <v>0.1</v>
      </c>
      <c r="X7" s="93">
        <v>0.1</v>
      </c>
      <c r="Y7" s="93">
        <v>0.1</v>
      </c>
      <c r="Z7" s="93">
        <v>0.1</v>
      </c>
      <c r="AA7" s="93">
        <v>0.1</v>
      </c>
      <c r="AB7" s="93">
        <v>0.1</v>
      </c>
      <c r="AC7" s="93">
        <v>0.1</v>
      </c>
    </row>
    <row r="8" spans="1:29" ht="15" customHeight="1" x14ac:dyDescent="0.35">
      <c r="A8" s="62" t="s">
        <v>512</v>
      </c>
      <c r="B8" s="94">
        <v>10.2499982391332</v>
      </c>
      <c r="C8" s="94">
        <v>10.249997689576</v>
      </c>
      <c r="D8" s="94">
        <v>12.300006721239001</v>
      </c>
      <c r="E8" s="94">
        <v>13.4</v>
      </c>
      <c r="F8" s="94">
        <v>13.449997689576</v>
      </c>
      <c r="G8" s="94">
        <v>12.55</v>
      </c>
      <c r="H8" s="94">
        <v>12</v>
      </c>
      <c r="I8" s="94">
        <v>12.15</v>
      </c>
      <c r="J8" s="94">
        <v>12.15</v>
      </c>
      <c r="K8" s="94">
        <v>12.15</v>
      </c>
      <c r="L8" s="94">
        <v>12.15</v>
      </c>
      <c r="M8" s="94">
        <v>12.15</v>
      </c>
      <c r="N8" s="94">
        <v>12.65</v>
      </c>
      <c r="O8" s="94">
        <v>12.65</v>
      </c>
      <c r="P8" s="94">
        <v>9.65</v>
      </c>
      <c r="Q8" s="94">
        <v>9.65</v>
      </c>
      <c r="R8" s="94">
        <v>9.65</v>
      </c>
      <c r="S8" s="93">
        <v>9.65</v>
      </c>
      <c r="T8" s="93">
        <v>9.65</v>
      </c>
      <c r="U8" s="93">
        <v>9.65</v>
      </c>
      <c r="V8" s="93">
        <v>9.65</v>
      </c>
      <c r="W8" s="93">
        <v>9.65</v>
      </c>
      <c r="X8" s="93">
        <v>9.65</v>
      </c>
      <c r="Y8" s="93">
        <v>9.65</v>
      </c>
      <c r="Z8" s="93">
        <v>9.65</v>
      </c>
      <c r="AA8" s="93">
        <v>9.65</v>
      </c>
      <c r="AB8" s="93">
        <v>9.65</v>
      </c>
      <c r="AC8" s="93">
        <v>9.65</v>
      </c>
    </row>
    <row r="9" spans="1:29" ht="15" customHeight="1" x14ac:dyDescent="0.35">
      <c r="A9" s="62" t="s">
        <v>513</v>
      </c>
      <c r="B9" s="94">
        <v>2.95</v>
      </c>
      <c r="C9" s="94">
        <v>2.95</v>
      </c>
      <c r="D9" s="94">
        <v>1.7</v>
      </c>
      <c r="E9" s="94">
        <v>1</v>
      </c>
      <c r="F9" s="94">
        <v>1.8</v>
      </c>
      <c r="G9" s="94">
        <v>2.4500000000000002</v>
      </c>
      <c r="H9" s="94">
        <v>2.5</v>
      </c>
      <c r="I9" s="94">
        <v>2.4500000000000002</v>
      </c>
      <c r="J9" s="94">
        <v>2.35</v>
      </c>
      <c r="K9" s="94">
        <v>2.2999999999999998</v>
      </c>
      <c r="L9" s="94">
        <v>1.85</v>
      </c>
      <c r="M9" s="94">
        <v>1.95</v>
      </c>
      <c r="N9" s="94">
        <v>5.85</v>
      </c>
      <c r="O9" s="94">
        <v>5.0999999999999996</v>
      </c>
      <c r="P9" s="94">
        <v>8.35</v>
      </c>
      <c r="Q9" s="94">
        <v>8.4</v>
      </c>
      <c r="R9" s="94">
        <v>8.9</v>
      </c>
      <c r="S9" s="93">
        <v>8.9</v>
      </c>
      <c r="T9" s="93">
        <v>9</v>
      </c>
      <c r="U9" s="93">
        <v>9.7000000000000011</v>
      </c>
      <c r="V9" s="93">
        <v>9.4500000000000028</v>
      </c>
      <c r="W9" s="93">
        <v>9.42</v>
      </c>
      <c r="X9" s="93">
        <v>9.2799999999999994</v>
      </c>
      <c r="Y9" s="93">
        <v>9.32</v>
      </c>
      <c r="Z9" s="93">
        <v>9.4</v>
      </c>
      <c r="AA9" s="93">
        <v>9.39</v>
      </c>
      <c r="AB9" s="93">
        <v>9.41</v>
      </c>
      <c r="AC9" s="93">
        <v>9.31</v>
      </c>
    </row>
    <row r="10" spans="1:29" ht="15" customHeight="1" x14ac:dyDescent="0.35">
      <c r="A10" s="62" t="s">
        <v>514</v>
      </c>
      <c r="B10" s="94">
        <v>8.1999999999999993</v>
      </c>
      <c r="C10" s="94">
        <v>8.4499999999999993</v>
      </c>
      <c r="D10" s="94">
        <v>7.2</v>
      </c>
      <c r="E10" s="94">
        <v>7.95</v>
      </c>
      <c r="F10" s="94">
        <v>9.35</v>
      </c>
      <c r="G10" s="94">
        <v>9.75</v>
      </c>
      <c r="H10" s="94">
        <v>10.25</v>
      </c>
      <c r="I10" s="94">
        <v>10.7</v>
      </c>
      <c r="J10" s="94">
        <v>10.85</v>
      </c>
      <c r="K10" s="94">
        <v>10.8</v>
      </c>
      <c r="L10" s="94">
        <v>10.8</v>
      </c>
      <c r="M10" s="94">
        <v>10.8</v>
      </c>
      <c r="N10" s="94">
        <v>10.85</v>
      </c>
      <c r="O10" s="94">
        <v>10.85</v>
      </c>
      <c r="P10" s="94">
        <v>13.85</v>
      </c>
      <c r="Q10" s="94">
        <v>12.25</v>
      </c>
      <c r="R10" s="94">
        <v>13.15</v>
      </c>
      <c r="S10" s="93">
        <v>13.200000000000001</v>
      </c>
      <c r="T10" s="93">
        <v>10.45</v>
      </c>
      <c r="U10" s="93">
        <v>9.6999999999999993</v>
      </c>
      <c r="V10" s="93">
        <v>9.4499999999999993</v>
      </c>
      <c r="W10" s="93">
        <v>9.42</v>
      </c>
      <c r="X10" s="93">
        <v>9.2799999999999994</v>
      </c>
      <c r="Y10" s="93">
        <v>9.32</v>
      </c>
      <c r="Z10" s="93">
        <v>9.4</v>
      </c>
      <c r="AA10" s="93">
        <v>9.39</v>
      </c>
      <c r="AB10" s="93">
        <v>9.41</v>
      </c>
      <c r="AC10" s="93">
        <v>9.31</v>
      </c>
    </row>
    <row r="11" spans="1:29" ht="15" customHeight="1" x14ac:dyDescent="0.35">
      <c r="A11" s="62" t="s">
        <v>515</v>
      </c>
      <c r="B11" s="94">
        <v>42</v>
      </c>
      <c r="C11" s="94">
        <v>42</v>
      </c>
      <c r="D11" s="94">
        <v>42</v>
      </c>
      <c r="E11" s="94">
        <v>42</v>
      </c>
      <c r="F11" s="94">
        <v>42</v>
      </c>
      <c r="G11" s="94">
        <v>42</v>
      </c>
      <c r="H11" s="94">
        <v>42</v>
      </c>
      <c r="I11" s="94">
        <v>42</v>
      </c>
      <c r="J11" s="94">
        <v>42</v>
      </c>
      <c r="K11" s="94">
        <v>42</v>
      </c>
      <c r="L11" s="94">
        <v>42</v>
      </c>
      <c r="M11" s="94">
        <v>42</v>
      </c>
      <c r="N11" s="94">
        <v>42</v>
      </c>
      <c r="O11" s="94">
        <v>42</v>
      </c>
      <c r="P11" s="94">
        <v>42</v>
      </c>
      <c r="Q11" s="94">
        <v>40.400000000000006</v>
      </c>
      <c r="R11" s="94">
        <v>40.799999999999997</v>
      </c>
      <c r="S11" s="93">
        <v>40.849999999999994</v>
      </c>
      <c r="T11" s="93">
        <v>38.1</v>
      </c>
      <c r="U11" s="93">
        <v>37.35</v>
      </c>
      <c r="V11" s="93">
        <v>37.1</v>
      </c>
      <c r="W11" s="93">
        <v>37.07</v>
      </c>
      <c r="X11" s="93">
        <v>36.93</v>
      </c>
      <c r="Y11" s="93">
        <v>36.97</v>
      </c>
      <c r="Z11" s="93">
        <v>37.049999999999997</v>
      </c>
      <c r="AA11" s="93">
        <v>37.04</v>
      </c>
      <c r="AB11" s="93">
        <v>37.059999999999995</v>
      </c>
      <c r="AC11" s="93">
        <v>36.96</v>
      </c>
    </row>
    <row r="12" spans="1:29" ht="15" customHeight="1" x14ac:dyDescent="0.35">
      <c r="A12" s="62" t="s">
        <v>516</v>
      </c>
      <c r="B12" s="94">
        <v>52</v>
      </c>
      <c r="C12" s="94">
        <v>52</v>
      </c>
      <c r="D12" s="94">
        <v>52</v>
      </c>
      <c r="E12" s="94">
        <v>52</v>
      </c>
      <c r="F12" s="94">
        <v>52</v>
      </c>
      <c r="G12" s="94">
        <v>52</v>
      </c>
      <c r="H12" s="94">
        <v>52</v>
      </c>
      <c r="I12" s="94">
        <v>52</v>
      </c>
      <c r="J12" s="94">
        <v>52</v>
      </c>
      <c r="K12" s="94">
        <v>52</v>
      </c>
      <c r="L12" s="94">
        <v>52</v>
      </c>
      <c r="M12" s="94">
        <v>52</v>
      </c>
      <c r="N12" s="94">
        <v>52</v>
      </c>
      <c r="O12" s="94">
        <v>52</v>
      </c>
      <c r="P12" s="94">
        <v>52</v>
      </c>
      <c r="Q12" s="94">
        <v>52</v>
      </c>
      <c r="R12" s="94">
        <v>52</v>
      </c>
      <c r="S12" s="93">
        <v>51.949999999999996</v>
      </c>
      <c r="T12" s="93">
        <v>51.749999999999993</v>
      </c>
      <c r="U12" s="93">
        <v>49.5</v>
      </c>
      <c r="V12" s="93">
        <v>49.5</v>
      </c>
      <c r="W12" s="93">
        <v>49.5</v>
      </c>
      <c r="X12" s="93">
        <v>49.5</v>
      </c>
      <c r="Y12" s="93">
        <v>49.5</v>
      </c>
      <c r="Z12" s="93">
        <v>49.5</v>
      </c>
      <c r="AA12" s="93">
        <v>49.5</v>
      </c>
      <c r="AB12" s="93">
        <v>49.5</v>
      </c>
      <c r="AC12" s="93">
        <v>49.5</v>
      </c>
    </row>
    <row r="13" spans="1:29" ht="15" customHeight="1" x14ac:dyDescent="0.35">
      <c r="A13" s="62"/>
      <c r="B13" s="94"/>
      <c r="C13" s="94"/>
      <c r="D13" s="94"/>
      <c r="E13" s="94"/>
      <c r="F13" s="94"/>
      <c r="G13" s="94"/>
      <c r="H13" s="94"/>
      <c r="I13" s="94"/>
      <c r="J13" s="94"/>
      <c r="K13" s="94"/>
      <c r="L13" s="94"/>
      <c r="M13" s="94"/>
      <c r="N13" s="94"/>
      <c r="O13" s="94"/>
      <c r="P13" s="94"/>
      <c r="Q13" s="94"/>
      <c r="R13" s="94"/>
      <c r="S13" s="93"/>
      <c r="T13" s="93"/>
      <c r="U13" s="93"/>
      <c r="V13" s="93"/>
      <c r="W13" s="93"/>
      <c r="X13" s="93"/>
      <c r="Y13" s="93"/>
      <c r="Z13" s="93"/>
      <c r="AA13" s="93"/>
      <c r="AB13" s="93"/>
      <c r="AC13" s="93"/>
    </row>
    <row r="14" spans="1:29" ht="15" customHeight="1" x14ac:dyDescent="0.35">
      <c r="A14" s="61" t="s">
        <v>517</v>
      </c>
      <c r="B14" s="94"/>
      <c r="C14" s="94"/>
      <c r="D14" s="94"/>
      <c r="E14" s="94"/>
      <c r="F14" s="94"/>
      <c r="G14" s="94"/>
      <c r="H14" s="94"/>
      <c r="I14" s="94"/>
      <c r="J14" s="94"/>
      <c r="K14" s="94"/>
      <c r="L14" s="94"/>
      <c r="M14" s="94"/>
      <c r="N14" s="94"/>
      <c r="O14" s="94"/>
      <c r="P14" s="94"/>
      <c r="Q14" s="94"/>
      <c r="R14" s="94"/>
      <c r="S14" s="93"/>
      <c r="T14" s="93"/>
      <c r="U14" s="93"/>
      <c r="V14" s="93"/>
      <c r="W14" s="93"/>
      <c r="X14" s="93"/>
      <c r="Y14" s="93"/>
      <c r="Z14" s="93"/>
      <c r="AA14" s="93"/>
      <c r="AB14" s="93"/>
      <c r="AC14" s="93"/>
    </row>
    <row r="15" spans="1:29" ht="15" customHeight="1" x14ac:dyDescent="0.35">
      <c r="A15" s="62" t="s">
        <v>518</v>
      </c>
      <c r="B15" s="94">
        <v>6.1</v>
      </c>
      <c r="C15" s="94">
        <v>5.85</v>
      </c>
      <c r="D15" s="94">
        <v>5.05</v>
      </c>
      <c r="E15" s="94">
        <v>5.3</v>
      </c>
      <c r="F15" s="94">
        <v>5.6</v>
      </c>
      <c r="G15" s="94">
        <v>5.4</v>
      </c>
      <c r="H15" s="94">
        <v>5.15</v>
      </c>
      <c r="I15" s="94">
        <v>5.65</v>
      </c>
      <c r="J15" s="94">
        <v>5.7</v>
      </c>
      <c r="K15" s="94">
        <v>5.7</v>
      </c>
      <c r="L15" s="94">
        <v>5.0999999999999996</v>
      </c>
      <c r="M15" s="94">
        <v>5.05</v>
      </c>
      <c r="N15" s="94">
        <v>4</v>
      </c>
      <c r="O15" s="94">
        <v>4.95</v>
      </c>
      <c r="P15" s="94">
        <v>5.25</v>
      </c>
      <c r="Q15" s="94">
        <v>5.88</v>
      </c>
      <c r="R15" s="94">
        <v>6.16</v>
      </c>
      <c r="S15" s="93">
        <v>6.2700000000000005</v>
      </c>
      <c r="T15" s="93">
        <v>6.46</v>
      </c>
      <c r="U15" s="93">
        <v>6.7700000000000005</v>
      </c>
      <c r="V15" s="93">
        <v>7.03</v>
      </c>
      <c r="W15" s="93">
        <v>6.76</v>
      </c>
      <c r="X15" s="93">
        <v>6.87</v>
      </c>
      <c r="Y15" s="93">
        <v>7.29</v>
      </c>
      <c r="Z15" s="93">
        <v>7.33</v>
      </c>
      <c r="AA15" s="93">
        <v>7.3500000000000005</v>
      </c>
      <c r="AB15" s="93">
        <v>7.57</v>
      </c>
      <c r="AC15" s="93">
        <v>7.51</v>
      </c>
    </row>
    <row r="16" spans="1:29" ht="15" customHeight="1" x14ac:dyDescent="0.35">
      <c r="A16" s="62" t="s">
        <v>519</v>
      </c>
      <c r="B16" s="94">
        <v>1.6</v>
      </c>
      <c r="C16" s="94">
        <v>2</v>
      </c>
      <c r="D16" s="94">
        <v>2.35</v>
      </c>
      <c r="E16" s="94">
        <v>2.35</v>
      </c>
      <c r="F16" s="94">
        <v>1.65</v>
      </c>
      <c r="G16" s="94">
        <v>1</v>
      </c>
      <c r="H16" s="94">
        <v>0.5</v>
      </c>
      <c r="I16" s="94">
        <v>0.15</v>
      </c>
      <c r="J16" s="94">
        <v>0.15</v>
      </c>
      <c r="K16" s="94">
        <v>0.05</v>
      </c>
      <c r="L16" s="94">
        <v>0</v>
      </c>
      <c r="M16" s="94">
        <v>0</v>
      </c>
      <c r="N16" s="94">
        <v>0</v>
      </c>
      <c r="O16" s="94">
        <v>0</v>
      </c>
      <c r="P16" s="94">
        <v>0</v>
      </c>
      <c r="Q16" s="94">
        <v>0</v>
      </c>
      <c r="R16" s="94">
        <v>0</v>
      </c>
      <c r="S16" s="93">
        <v>0</v>
      </c>
      <c r="T16" s="93">
        <v>0</v>
      </c>
      <c r="U16" s="93">
        <v>0</v>
      </c>
      <c r="V16" s="93">
        <v>0</v>
      </c>
      <c r="W16" s="93">
        <v>0</v>
      </c>
      <c r="X16" s="93">
        <v>0</v>
      </c>
      <c r="Y16" s="93">
        <v>0</v>
      </c>
      <c r="Z16" s="93">
        <v>0</v>
      </c>
      <c r="AA16" s="93">
        <v>0</v>
      </c>
      <c r="AB16" s="93">
        <v>0</v>
      </c>
      <c r="AC16" s="93">
        <v>0</v>
      </c>
    </row>
    <row r="17" spans="1:29" ht="15" customHeight="1" x14ac:dyDescent="0.35">
      <c r="A17" s="62" t="s">
        <v>520</v>
      </c>
      <c r="B17" s="94">
        <v>0</v>
      </c>
      <c r="C17" s="94">
        <v>0</v>
      </c>
      <c r="D17" s="94">
        <v>0</v>
      </c>
      <c r="E17" s="94">
        <v>0</v>
      </c>
      <c r="F17" s="94">
        <v>0</v>
      </c>
      <c r="G17" s="94">
        <v>0</v>
      </c>
      <c r="H17" s="94">
        <v>0.75</v>
      </c>
      <c r="I17" s="94">
        <v>0.55000000000000004</v>
      </c>
      <c r="J17" s="94">
        <v>0.45</v>
      </c>
      <c r="K17" s="94">
        <v>0.6</v>
      </c>
      <c r="L17" s="94">
        <v>0.6</v>
      </c>
      <c r="M17" s="94">
        <v>0.55000000000000004</v>
      </c>
      <c r="N17" s="94">
        <v>0.55000000000000004</v>
      </c>
      <c r="O17" s="94">
        <v>1.03</v>
      </c>
      <c r="P17" s="94">
        <v>1.1499999999999999</v>
      </c>
      <c r="Q17" s="94">
        <v>1.1200000000000001</v>
      </c>
      <c r="R17" s="94">
        <v>1.1599999999999999</v>
      </c>
      <c r="S17" s="93">
        <v>1.22</v>
      </c>
      <c r="T17" s="93">
        <v>1.24</v>
      </c>
      <c r="U17" s="93">
        <v>1.28</v>
      </c>
      <c r="V17" s="93">
        <v>1.36</v>
      </c>
      <c r="W17" s="93">
        <v>1.52</v>
      </c>
      <c r="X17" s="93">
        <v>1.53</v>
      </c>
      <c r="Y17" s="93">
        <v>1.22</v>
      </c>
      <c r="Z17" s="93">
        <v>1.22</v>
      </c>
      <c r="AA17" s="93">
        <v>1.22</v>
      </c>
      <c r="AB17" s="93">
        <v>1.22</v>
      </c>
      <c r="AC17" s="93">
        <v>1.22</v>
      </c>
    </row>
    <row r="18" spans="1:29" ht="15" customHeight="1" x14ac:dyDescent="0.35">
      <c r="A18" s="62" t="s">
        <v>521</v>
      </c>
      <c r="B18" s="94">
        <v>0</v>
      </c>
      <c r="C18" s="94">
        <v>0</v>
      </c>
      <c r="D18" s="94">
        <v>0</v>
      </c>
      <c r="E18" s="94">
        <v>0</v>
      </c>
      <c r="F18" s="94">
        <v>0</v>
      </c>
      <c r="G18" s="94">
        <v>0</v>
      </c>
      <c r="H18" s="94">
        <v>0.3</v>
      </c>
      <c r="I18" s="94">
        <v>0.35</v>
      </c>
      <c r="J18" s="94">
        <v>0.35</v>
      </c>
      <c r="K18" s="94">
        <v>0.35</v>
      </c>
      <c r="L18" s="94">
        <v>0.35</v>
      </c>
      <c r="M18" s="94">
        <v>0.5</v>
      </c>
      <c r="N18" s="94">
        <v>0.5</v>
      </c>
      <c r="O18" s="94">
        <v>0.5</v>
      </c>
      <c r="P18" s="94">
        <v>0.5</v>
      </c>
      <c r="Q18" s="94">
        <v>0.5</v>
      </c>
      <c r="R18" s="94">
        <v>0.5</v>
      </c>
      <c r="S18" s="93">
        <v>0.5</v>
      </c>
      <c r="T18" s="93">
        <v>0.5</v>
      </c>
      <c r="U18" s="93">
        <v>0.5</v>
      </c>
      <c r="V18" s="93">
        <v>0.5</v>
      </c>
      <c r="W18" s="93">
        <v>0.5</v>
      </c>
      <c r="X18" s="93">
        <v>0.5</v>
      </c>
      <c r="Y18" s="93">
        <v>0.5</v>
      </c>
      <c r="Z18" s="93">
        <v>0.5</v>
      </c>
      <c r="AA18" s="93">
        <v>0.5</v>
      </c>
      <c r="AB18" s="93">
        <v>0.5</v>
      </c>
      <c r="AC18" s="93">
        <v>0.5</v>
      </c>
    </row>
    <row r="19" spans="1:29" ht="15" customHeight="1" x14ac:dyDescent="0.35">
      <c r="A19" s="62" t="s">
        <v>522</v>
      </c>
      <c r="B19" s="94">
        <v>0.7</v>
      </c>
      <c r="C19" s="94">
        <v>0.9</v>
      </c>
      <c r="D19" s="94">
        <v>1.3</v>
      </c>
      <c r="E19" s="94">
        <v>1.9</v>
      </c>
      <c r="F19" s="94">
        <v>1.75</v>
      </c>
      <c r="G19" s="94">
        <v>1.5</v>
      </c>
      <c r="H19" s="94">
        <v>0.95</v>
      </c>
      <c r="I19" s="94">
        <v>1</v>
      </c>
      <c r="J19" s="94">
        <v>1.05</v>
      </c>
      <c r="K19" s="94">
        <v>1.45</v>
      </c>
      <c r="L19" s="94">
        <v>1.9</v>
      </c>
      <c r="M19" s="94">
        <v>2.25</v>
      </c>
      <c r="N19" s="94">
        <v>2.75</v>
      </c>
      <c r="O19" s="94">
        <v>2.68</v>
      </c>
      <c r="P19" s="94">
        <v>2.16</v>
      </c>
      <c r="Q19" s="94">
        <v>1.78</v>
      </c>
      <c r="R19" s="94">
        <v>1.36</v>
      </c>
      <c r="S19" s="93">
        <v>1.28</v>
      </c>
      <c r="T19" s="93">
        <v>0.77</v>
      </c>
      <c r="U19" s="93">
        <v>0</v>
      </c>
      <c r="V19" s="93">
        <v>0</v>
      </c>
      <c r="W19" s="93">
        <v>0</v>
      </c>
      <c r="X19" s="93">
        <v>0</v>
      </c>
      <c r="Y19" s="93">
        <v>0</v>
      </c>
      <c r="Z19" s="93">
        <v>0</v>
      </c>
      <c r="AA19" s="93">
        <v>0</v>
      </c>
      <c r="AB19" s="93">
        <v>0</v>
      </c>
      <c r="AC19" s="93">
        <v>0</v>
      </c>
    </row>
    <row r="20" spans="1:29" ht="15" customHeight="1" x14ac:dyDescent="0.35">
      <c r="A20" s="62" t="s">
        <v>523</v>
      </c>
      <c r="B20" s="94">
        <v>3.6499998433752099</v>
      </c>
      <c r="C20" s="94">
        <v>3.599999502732</v>
      </c>
      <c r="D20" s="94">
        <v>1.55</v>
      </c>
      <c r="E20" s="94">
        <v>1.55</v>
      </c>
      <c r="F20" s="94">
        <v>2.4500000000000002</v>
      </c>
      <c r="G20" s="94">
        <v>3.45</v>
      </c>
      <c r="H20" s="94">
        <v>4.4000000000000004</v>
      </c>
      <c r="I20" s="94">
        <v>4.75</v>
      </c>
      <c r="J20" s="94">
        <v>4.1500000000000004</v>
      </c>
      <c r="K20" s="94">
        <v>4.2</v>
      </c>
      <c r="L20" s="94">
        <v>4.2</v>
      </c>
      <c r="M20" s="94">
        <v>4.55</v>
      </c>
      <c r="N20" s="94">
        <v>1.7</v>
      </c>
      <c r="O20" s="94">
        <v>2.15</v>
      </c>
      <c r="P20" s="94">
        <v>2.0699999999999998</v>
      </c>
      <c r="Q20" s="94">
        <v>2.44</v>
      </c>
      <c r="R20" s="94">
        <v>2.64</v>
      </c>
      <c r="S20" s="93">
        <v>2.85</v>
      </c>
      <c r="T20" s="93">
        <v>3.6</v>
      </c>
      <c r="U20" s="93">
        <v>4.1900000000000004</v>
      </c>
      <c r="V20" s="93">
        <v>2.91</v>
      </c>
      <c r="W20" s="93">
        <v>3.95</v>
      </c>
      <c r="X20" s="93">
        <v>3.89</v>
      </c>
      <c r="Y20" s="93">
        <v>3.89</v>
      </c>
      <c r="Z20" s="93">
        <v>3.89</v>
      </c>
      <c r="AA20" s="93">
        <v>3.89</v>
      </c>
      <c r="AB20" s="93">
        <v>3.89</v>
      </c>
      <c r="AC20" s="93">
        <v>3.89</v>
      </c>
    </row>
    <row r="21" spans="1:29" ht="15" customHeight="1" x14ac:dyDescent="0.35">
      <c r="A21" s="62" t="s">
        <v>524</v>
      </c>
      <c r="B21" s="94">
        <v>5.2499998004529598</v>
      </c>
      <c r="C21" s="94">
        <v>4.9499991871680002</v>
      </c>
      <c r="D21" s="94">
        <v>5.7999707762690003</v>
      </c>
      <c r="E21" s="94">
        <v>5.8</v>
      </c>
      <c r="F21" s="94">
        <v>5.85</v>
      </c>
      <c r="G21" s="94">
        <v>5.2</v>
      </c>
      <c r="H21" s="94">
        <v>3.85</v>
      </c>
      <c r="I21" s="94">
        <v>3.5</v>
      </c>
      <c r="J21" s="94">
        <v>9.9999999999399994E-5</v>
      </c>
      <c r="K21" s="94">
        <v>9.9999999999399994E-5</v>
      </c>
      <c r="L21" s="94">
        <v>9.9999999999399994E-5</v>
      </c>
      <c r="M21" s="94">
        <v>9.9999999999399994E-5</v>
      </c>
      <c r="N21" s="94">
        <v>9.9999999999399994E-5</v>
      </c>
      <c r="O21" s="94">
        <v>0</v>
      </c>
      <c r="P21" s="94">
        <v>0</v>
      </c>
      <c r="Q21" s="94">
        <v>0</v>
      </c>
      <c r="R21" s="94">
        <v>0</v>
      </c>
      <c r="S21" s="93">
        <v>0</v>
      </c>
      <c r="T21" s="93">
        <v>0</v>
      </c>
      <c r="U21" s="93">
        <v>0</v>
      </c>
      <c r="V21" s="93">
        <v>0</v>
      </c>
      <c r="W21" s="93">
        <v>0</v>
      </c>
      <c r="X21" s="93">
        <v>0</v>
      </c>
      <c r="Y21" s="93">
        <v>0</v>
      </c>
      <c r="Z21" s="93">
        <v>0</v>
      </c>
      <c r="AA21" s="93">
        <v>0</v>
      </c>
      <c r="AB21" s="93">
        <v>0</v>
      </c>
      <c r="AC21" s="93">
        <v>0</v>
      </c>
    </row>
    <row r="22" spans="1:29" ht="15" customHeight="1" x14ac:dyDescent="0.35">
      <c r="A22" s="62" t="s">
        <v>525</v>
      </c>
      <c r="B22" s="94">
        <v>6.25</v>
      </c>
      <c r="C22" s="94">
        <v>6.25</v>
      </c>
      <c r="D22" s="94">
        <v>6.75</v>
      </c>
      <c r="E22" s="94">
        <v>6.75</v>
      </c>
      <c r="F22" s="94">
        <v>6.75</v>
      </c>
      <c r="G22" s="94">
        <v>6.5</v>
      </c>
      <c r="H22" s="94">
        <v>6.5</v>
      </c>
      <c r="I22" s="94">
        <v>7.2</v>
      </c>
      <c r="J22" s="94">
        <v>6.9</v>
      </c>
      <c r="K22" s="94">
        <v>7.05</v>
      </c>
      <c r="L22" s="94">
        <v>7.75</v>
      </c>
      <c r="M22" s="94">
        <v>7.1</v>
      </c>
      <c r="N22" s="94">
        <v>7.75</v>
      </c>
      <c r="O22" s="94">
        <v>7.5</v>
      </c>
      <c r="P22" s="94">
        <v>6.95</v>
      </c>
      <c r="Q22" s="94">
        <v>6.75</v>
      </c>
      <c r="R22" s="94">
        <v>6.65</v>
      </c>
      <c r="S22" s="93">
        <v>6.9</v>
      </c>
      <c r="T22" s="93">
        <v>6.95</v>
      </c>
      <c r="U22" s="93">
        <v>6.7</v>
      </c>
      <c r="V22" s="93">
        <v>7</v>
      </c>
      <c r="W22" s="93">
        <v>6.75</v>
      </c>
      <c r="X22" s="93">
        <v>6.68</v>
      </c>
      <c r="Y22" s="93">
        <v>6.57</v>
      </c>
      <c r="Z22" s="93">
        <v>6.43</v>
      </c>
      <c r="AA22" s="93">
        <v>6.54</v>
      </c>
      <c r="AB22" s="93">
        <v>6.57</v>
      </c>
      <c r="AC22" s="93">
        <v>6.59</v>
      </c>
    </row>
    <row r="23" spans="1:29" ht="15" customHeight="1" x14ac:dyDescent="0.35">
      <c r="A23" s="62"/>
      <c r="B23" s="95"/>
      <c r="C23" s="95"/>
      <c r="D23" s="95"/>
      <c r="E23" s="95"/>
      <c r="F23" s="95"/>
      <c r="G23" s="95"/>
      <c r="H23" s="95"/>
      <c r="I23" s="95"/>
      <c r="J23" s="95"/>
      <c r="K23" s="95"/>
      <c r="L23" s="95"/>
      <c r="M23" s="95"/>
      <c r="N23" s="95"/>
      <c r="O23" s="95"/>
      <c r="P23" s="95"/>
      <c r="Q23" s="95"/>
      <c r="R23" s="95"/>
    </row>
    <row r="24" spans="1:29" ht="15" customHeight="1" x14ac:dyDescent="0.35">
      <c r="A24" s="71" t="s">
        <v>526</v>
      </c>
      <c r="B24" s="95"/>
      <c r="C24" s="95"/>
      <c r="D24" s="95"/>
      <c r="E24" s="95"/>
      <c r="F24" s="95"/>
      <c r="G24" s="95"/>
      <c r="H24" s="95"/>
      <c r="I24" s="95"/>
      <c r="J24" s="95"/>
      <c r="K24" s="95"/>
      <c r="L24" s="95"/>
      <c r="M24" s="95"/>
      <c r="N24" s="95"/>
      <c r="O24" s="95"/>
      <c r="P24" s="95"/>
      <c r="Q24" s="95"/>
      <c r="R24" s="95"/>
    </row>
    <row r="25" spans="1:29" ht="15" customHeight="1" x14ac:dyDescent="0.35">
      <c r="A25" s="61" t="s">
        <v>527</v>
      </c>
      <c r="B25" s="95"/>
      <c r="C25" s="95"/>
      <c r="D25" s="95"/>
      <c r="E25" s="95"/>
      <c r="F25" s="95"/>
      <c r="G25" s="95"/>
      <c r="H25" s="95"/>
      <c r="I25" s="95"/>
      <c r="J25" s="95"/>
      <c r="K25" s="95"/>
      <c r="L25" s="95"/>
      <c r="M25" s="95"/>
      <c r="N25" s="95"/>
      <c r="O25" s="95"/>
      <c r="P25" s="95"/>
      <c r="Q25" s="95"/>
      <c r="R25" s="95"/>
    </row>
    <row r="26" spans="1:29" ht="15" customHeight="1" x14ac:dyDescent="0.35">
      <c r="A26" s="62" t="s">
        <v>528</v>
      </c>
      <c r="B26" s="96">
        <v>14870</v>
      </c>
      <c r="C26" s="96">
        <v>15331</v>
      </c>
      <c r="D26" s="96">
        <v>15883</v>
      </c>
      <c r="E26" s="96">
        <v>16265</v>
      </c>
      <c r="F26" s="96">
        <v>16893</v>
      </c>
      <c r="G26" s="96">
        <v>17046</v>
      </c>
      <c r="H26" s="96">
        <v>17319</v>
      </c>
      <c r="I26" s="96">
        <v>17579</v>
      </c>
      <c r="J26" s="96">
        <v>17878</v>
      </c>
      <c r="K26" s="96">
        <v>18218</v>
      </c>
      <c r="L26" s="96">
        <v>18628</v>
      </c>
      <c r="M26" s="96">
        <v>18945</v>
      </c>
      <c r="N26" s="96">
        <v>19645</v>
      </c>
      <c r="O26" s="96">
        <v>19645</v>
      </c>
      <c r="P26" s="96">
        <v>19822</v>
      </c>
      <c r="Q26" s="96">
        <v>19922</v>
      </c>
      <c r="R26" s="96">
        <v>19982</v>
      </c>
      <c r="S26" s="90">
        <v>20142</v>
      </c>
      <c r="T26" s="90">
        <v>20384</v>
      </c>
      <c r="U26" s="90">
        <v>20711</v>
      </c>
      <c r="V26" s="90">
        <v>21043</v>
      </c>
      <c r="W26" s="90">
        <v>21317</v>
      </c>
      <c r="X26" s="90">
        <v>22660</v>
      </c>
      <c r="Y26" s="90">
        <v>24812</v>
      </c>
      <c r="Z26" s="90">
        <v>25135</v>
      </c>
      <c r="AA26" s="90">
        <v>25890</v>
      </c>
      <c r="AB26" s="90">
        <v>26564</v>
      </c>
      <c r="AC26" s="90">
        <v>27149</v>
      </c>
    </row>
    <row r="27" spans="1:29" ht="15" customHeight="1" x14ac:dyDescent="0.35">
      <c r="A27" s="62" t="s">
        <v>529</v>
      </c>
      <c r="B27" s="96">
        <v>12139</v>
      </c>
      <c r="C27" s="96">
        <v>12516</v>
      </c>
      <c r="D27" s="96">
        <v>12967</v>
      </c>
      <c r="E27" s="96">
        <v>13278</v>
      </c>
      <c r="F27" s="96">
        <v>13464</v>
      </c>
      <c r="G27" s="96">
        <v>13585</v>
      </c>
      <c r="H27" s="96">
        <v>13803</v>
      </c>
      <c r="I27" s="96">
        <v>14010</v>
      </c>
      <c r="J27" s="96">
        <v>14249</v>
      </c>
      <c r="K27" s="96">
        <v>14520</v>
      </c>
      <c r="L27" s="96">
        <v>14808</v>
      </c>
      <c r="M27" s="96">
        <v>14918</v>
      </c>
      <c r="N27" s="96">
        <v>13718</v>
      </c>
      <c r="O27" s="96">
        <v>13718</v>
      </c>
      <c r="P27" s="96">
        <v>13767</v>
      </c>
      <c r="Q27" s="96">
        <v>13793</v>
      </c>
      <c r="R27" s="96">
        <v>13809.000000000009</v>
      </c>
      <c r="S27" s="90">
        <v>13852</v>
      </c>
      <c r="T27" s="90">
        <v>13916</v>
      </c>
      <c r="U27" s="90">
        <v>14001</v>
      </c>
      <c r="V27" s="90">
        <v>14086</v>
      </c>
      <c r="W27" s="90">
        <v>14155</v>
      </c>
      <c r="X27" s="90">
        <v>14489</v>
      </c>
      <c r="Y27" s="90">
        <v>13286</v>
      </c>
      <c r="Z27" s="90">
        <v>13335</v>
      </c>
      <c r="AA27" s="90">
        <v>13446</v>
      </c>
      <c r="AB27" s="90">
        <v>13540</v>
      </c>
      <c r="AC27" s="90">
        <v>13617</v>
      </c>
    </row>
    <row r="28" spans="1:29" ht="15" customHeight="1" x14ac:dyDescent="0.35">
      <c r="A28" s="62" t="s">
        <v>530</v>
      </c>
      <c r="B28" s="96">
        <v>12139</v>
      </c>
      <c r="C28" s="96">
        <v>12516</v>
      </c>
      <c r="D28" s="96">
        <v>12967</v>
      </c>
      <c r="E28" s="96">
        <v>13278</v>
      </c>
      <c r="F28" s="96">
        <v>13064</v>
      </c>
      <c r="G28" s="96">
        <v>13181</v>
      </c>
      <c r="H28" s="96">
        <v>13392</v>
      </c>
      <c r="I28" s="96">
        <v>13593</v>
      </c>
      <c r="J28" s="96">
        <v>13824</v>
      </c>
      <c r="K28" s="96">
        <v>14520</v>
      </c>
      <c r="L28" s="96">
        <v>14857</v>
      </c>
      <c r="M28" s="96">
        <v>15110</v>
      </c>
      <c r="N28" s="96">
        <v>13910</v>
      </c>
      <c r="O28" s="96">
        <v>13910</v>
      </c>
      <c r="P28" s="96">
        <v>14035</v>
      </c>
      <c r="Q28" s="96">
        <v>14105</v>
      </c>
      <c r="R28" s="96">
        <v>14148</v>
      </c>
      <c r="S28" s="90">
        <v>14262</v>
      </c>
      <c r="T28" s="90">
        <v>14433</v>
      </c>
      <c r="U28" s="90">
        <v>14664</v>
      </c>
      <c r="V28" s="90">
        <v>14898</v>
      </c>
      <c r="W28" s="90">
        <v>15092</v>
      </c>
      <c r="X28" s="90">
        <v>16043</v>
      </c>
      <c r="Y28" s="90">
        <v>15209</v>
      </c>
      <c r="Z28" s="90">
        <v>15407</v>
      </c>
      <c r="AA28" s="90">
        <v>15869</v>
      </c>
      <c r="AB28" s="90">
        <v>16280.999999999998</v>
      </c>
      <c r="AC28" s="90">
        <v>16639</v>
      </c>
    </row>
    <row r="29" spans="1:29" ht="15" customHeight="1" x14ac:dyDescent="0.35">
      <c r="A29" s="62" t="s">
        <v>531</v>
      </c>
      <c r="B29" s="96">
        <v>19300</v>
      </c>
      <c r="C29" s="96">
        <v>19898</v>
      </c>
      <c r="D29" s="96">
        <v>20614</v>
      </c>
      <c r="E29" s="96">
        <v>21109</v>
      </c>
      <c r="F29" s="96">
        <v>21405</v>
      </c>
      <c r="G29" s="96">
        <v>21597</v>
      </c>
      <c r="H29" s="96">
        <v>21942</v>
      </c>
      <c r="I29" s="96">
        <v>22271</v>
      </c>
      <c r="J29" s="96">
        <v>22649</v>
      </c>
      <c r="K29" s="96">
        <v>21629</v>
      </c>
      <c r="L29" s="96">
        <v>22258</v>
      </c>
      <c r="M29" s="96">
        <v>22628</v>
      </c>
      <c r="N29" s="96">
        <v>22628</v>
      </c>
      <c r="O29" s="96">
        <v>23168</v>
      </c>
      <c r="P29" s="96">
        <v>23996</v>
      </c>
      <c r="Q29" s="96">
        <v>32706.000000000004</v>
      </c>
      <c r="R29" s="96">
        <v>33281</v>
      </c>
      <c r="S29" s="90">
        <v>34513.000000000015</v>
      </c>
      <c r="T29" s="90">
        <v>34207</v>
      </c>
      <c r="U29" s="90">
        <v>33795</v>
      </c>
      <c r="V29" s="90">
        <v>33378.000000000007</v>
      </c>
      <c r="W29" s="90">
        <v>33925.999999999985</v>
      </c>
      <c r="X29" s="90">
        <v>35882.000000000015</v>
      </c>
      <c r="Y29" s="90">
        <v>37420</v>
      </c>
      <c r="Z29" s="90">
        <v>38979</v>
      </c>
      <c r="AA29" s="90">
        <v>41583</v>
      </c>
      <c r="AB29" s="90">
        <v>44093.999999999985</v>
      </c>
      <c r="AC29" s="90">
        <v>46479.000000000015</v>
      </c>
    </row>
    <row r="30" spans="1:29" ht="15" customHeight="1" x14ac:dyDescent="0.35">
      <c r="A30" s="62" t="s">
        <v>532</v>
      </c>
      <c r="B30" s="96">
        <v>19300</v>
      </c>
      <c r="C30" s="96">
        <v>19898</v>
      </c>
      <c r="D30" s="96">
        <v>20614</v>
      </c>
      <c r="E30" s="96">
        <v>21109</v>
      </c>
      <c r="F30" s="96">
        <v>21805</v>
      </c>
      <c r="G30" s="96">
        <v>22001</v>
      </c>
      <c r="H30" s="96">
        <v>22353</v>
      </c>
      <c r="I30" s="96">
        <v>22688</v>
      </c>
      <c r="J30" s="96">
        <v>23074</v>
      </c>
      <c r="K30" s="96">
        <v>21629</v>
      </c>
      <c r="L30" s="96">
        <v>22209</v>
      </c>
      <c r="M30" s="96">
        <v>22436</v>
      </c>
      <c r="N30" s="96">
        <v>22436</v>
      </c>
      <c r="O30" s="96">
        <v>22976</v>
      </c>
      <c r="P30" s="96">
        <v>23728</v>
      </c>
      <c r="Q30" s="96">
        <v>32394.000000000011</v>
      </c>
      <c r="R30" s="96">
        <v>32942</v>
      </c>
      <c r="S30" s="90">
        <v>34103</v>
      </c>
      <c r="T30" s="90">
        <v>33690</v>
      </c>
      <c r="U30" s="90">
        <v>33132.000000000015</v>
      </c>
      <c r="V30" s="90">
        <v>32566.000000000004</v>
      </c>
      <c r="W30" s="90">
        <v>32989</v>
      </c>
      <c r="X30" s="90">
        <v>34328</v>
      </c>
      <c r="Y30" s="90">
        <v>35497</v>
      </c>
      <c r="Z30" s="90">
        <v>36907</v>
      </c>
      <c r="AA30" s="90">
        <v>39160</v>
      </c>
      <c r="AB30" s="90">
        <v>41352.999999999985</v>
      </c>
      <c r="AC30" s="90">
        <v>43457</v>
      </c>
    </row>
    <row r="31" spans="1:29" ht="15" customHeight="1" x14ac:dyDescent="0.35">
      <c r="A31" s="62" t="s">
        <v>533</v>
      </c>
      <c r="B31" s="96">
        <v>1576</v>
      </c>
      <c r="C31" s="96">
        <v>1647</v>
      </c>
      <c r="D31" s="96">
        <v>1766</v>
      </c>
      <c r="E31" s="96">
        <v>1825</v>
      </c>
      <c r="F31" s="96">
        <v>1894</v>
      </c>
      <c r="G31" s="96">
        <v>1990</v>
      </c>
      <c r="H31" s="96">
        <v>2043</v>
      </c>
      <c r="I31" s="96">
        <v>2074</v>
      </c>
      <c r="J31" s="96">
        <v>2007</v>
      </c>
      <c r="K31" s="96">
        <v>1987</v>
      </c>
      <c r="L31" s="96">
        <v>1987</v>
      </c>
      <c r="M31" s="96">
        <v>2033</v>
      </c>
      <c r="N31" s="96">
        <v>2001</v>
      </c>
      <c r="O31" s="96">
        <v>2103</v>
      </c>
      <c r="P31" s="96">
        <v>2203</v>
      </c>
      <c r="Q31" s="96">
        <v>2242</v>
      </c>
      <c r="R31" s="96">
        <v>2254</v>
      </c>
      <c r="S31" s="90">
        <v>2265</v>
      </c>
      <c r="T31" s="90">
        <v>2477</v>
      </c>
      <c r="U31" s="90">
        <v>2711</v>
      </c>
      <c r="V31" s="90">
        <v>2837</v>
      </c>
      <c r="W31" s="90">
        <v>2888</v>
      </c>
      <c r="X31" s="90">
        <v>3070</v>
      </c>
      <c r="Y31" s="90">
        <v>3362</v>
      </c>
      <c r="Z31" s="90">
        <v>3406</v>
      </c>
      <c r="AA31" s="90">
        <v>3509</v>
      </c>
      <c r="AB31" s="90">
        <v>3601</v>
      </c>
      <c r="AC31" s="90">
        <v>3681</v>
      </c>
    </row>
    <row r="32" spans="1:29" ht="15" customHeight="1" x14ac:dyDescent="0.35">
      <c r="A32" s="62" t="s">
        <v>534</v>
      </c>
      <c r="B32" s="96">
        <v>704</v>
      </c>
      <c r="C32" s="96">
        <v>736</v>
      </c>
      <c r="D32" s="96">
        <v>813</v>
      </c>
      <c r="E32" s="96">
        <v>852</v>
      </c>
      <c r="F32" s="96">
        <v>909</v>
      </c>
      <c r="G32" s="96">
        <v>948</v>
      </c>
      <c r="H32" s="96">
        <v>957</v>
      </c>
      <c r="I32" s="96">
        <v>970</v>
      </c>
      <c r="J32" s="96">
        <v>935</v>
      </c>
      <c r="K32" s="96">
        <v>925</v>
      </c>
      <c r="L32" s="96">
        <v>910</v>
      </c>
      <c r="M32" s="96">
        <v>934</v>
      </c>
      <c r="N32" s="96">
        <v>1034</v>
      </c>
      <c r="O32" s="96">
        <v>1065</v>
      </c>
      <c r="P32" s="96">
        <v>1123</v>
      </c>
      <c r="Q32" s="96">
        <v>1145</v>
      </c>
      <c r="R32" s="96">
        <v>1151</v>
      </c>
      <c r="S32" s="90">
        <v>1157</v>
      </c>
      <c r="T32" s="90">
        <v>1268</v>
      </c>
      <c r="U32" s="90">
        <v>1413</v>
      </c>
      <c r="V32" s="90">
        <v>1469</v>
      </c>
      <c r="W32" s="90">
        <v>1494</v>
      </c>
      <c r="X32" s="90">
        <v>1583</v>
      </c>
      <c r="Y32" s="90">
        <v>1735</v>
      </c>
      <c r="Z32" s="90">
        <v>1762</v>
      </c>
      <c r="AA32" s="90">
        <v>1814</v>
      </c>
      <c r="AB32" s="90">
        <v>1863</v>
      </c>
      <c r="AC32" s="90">
        <v>1900</v>
      </c>
    </row>
    <row r="33" spans="1:29" ht="15" customHeight="1" x14ac:dyDescent="0.35">
      <c r="A33" s="62" t="s">
        <v>535</v>
      </c>
      <c r="B33" s="96">
        <v>920</v>
      </c>
      <c r="C33" s="96">
        <v>949</v>
      </c>
      <c r="D33" s="96">
        <v>1104</v>
      </c>
      <c r="E33" s="96">
        <v>1213</v>
      </c>
      <c r="F33" s="96">
        <v>1287</v>
      </c>
      <c r="G33" s="96">
        <v>1357</v>
      </c>
      <c r="H33" s="96">
        <v>1392</v>
      </c>
      <c r="I33" s="96">
        <v>1443</v>
      </c>
      <c r="J33" s="96">
        <v>1504</v>
      </c>
      <c r="K33" s="96">
        <v>1489</v>
      </c>
      <c r="L33" s="96">
        <v>1574</v>
      </c>
      <c r="M33" s="96">
        <v>1611</v>
      </c>
      <c r="N33" s="96">
        <v>1723</v>
      </c>
      <c r="O33" s="96">
        <v>2097</v>
      </c>
      <c r="P33" s="96">
        <v>2220</v>
      </c>
      <c r="Q33" s="96">
        <v>3103</v>
      </c>
      <c r="R33" s="96">
        <v>3223</v>
      </c>
      <c r="S33" s="90">
        <v>3249</v>
      </c>
      <c r="T33" s="90">
        <v>3399</v>
      </c>
      <c r="U33" s="90">
        <v>3595</v>
      </c>
      <c r="V33" s="90">
        <v>3837</v>
      </c>
      <c r="W33" s="90">
        <v>3887</v>
      </c>
      <c r="X33" s="90">
        <v>4605</v>
      </c>
      <c r="Y33" s="90">
        <v>5158</v>
      </c>
      <c r="Z33" s="90">
        <v>5226</v>
      </c>
      <c r="AA33" s="90">
        <v>5383</v>
      </c>
      <c r="AB33" s="90">
        <v>5523</v>
      </c>
      <c r="AC33" s="90">
        <v>5645</v>
      </c>
    </row>
    <row r="34" spans="1:29" ht="15" customHeight="1" x14ac:dyDescent="0.35">
      <c r="A34" s="62" t="s">
        <v>536</v>
      </c>
      <c r="B34" s="96">
        <v>1261</v>
      </c>
      <c r="C34" s="96">
        <v>1301</v>
      </c>
      <c r="D34" s="96">
        <v>1348</v>
      </c>
      <c r="E34" s="96">
        <v>1381</v>
      </c>
      <c r="F34" s="96">
        <v>1401</v>
      </c>
      <c r="G34" s="96">
        <v>1414</v>
      </c>
      <c r="H34" s="96">
        <v>1437</v>
      </c>
      <c r="I34" s="96">
        <v>1459</v>
      </c>
      <c r="J34" s="96">
        <v>902</v>
      </c>
      <c r="K34" s="96">
        <v>945</v>
      </c>
      <c r="L34" s="96">
        <v>931</v>
      </c>
      <c r="M34" s="96">
        <v>947</v>
      </c>
      <c r="N34" s="96">
        <v>947</v>
      </c>
      <c r="O34" s="96">
        <v>947</v>
      </c>
      <c r="P34" s="96">
        <v>0</v>
      </c>
      <c r="Q34" s="96">
        <v>0</v>
      </c>
      <c r="R34" s="96">
        <v>0</v>
      </c>
      <c r="S34" s="90">
        <v>0</v>
      </c>
      <c r="T34" s="90">
        <v>0</v>
      </c>
      <c r="U34" s="90">
        <v>0</v>
      </c>
      <c r="V34" s="90">
        <v>0</v>
      </c>
      <c r="W34" s="90">
        <v>0</v>
      </c>
      <c r="X34" s="90">
        <v>0</v>
      </c>
      <c r="Y34" s="90">
        <v>0</v>
      </c>
      <c r="Z34" s="90">
        <v>0</v>
      </c>
      <c r="AA34" s="90">
        <v>0</v>
      </c>
      <c r="AB34" s="90">
        <v>0</v>
      </c>
      <c r="AC34" s="90">
        <v>0</v>
      </c>
    </row>
    <row r="35" spans="1:29" ht="15" customHeight="1" x14ac:dyDescent="0.35">
      <c r="A35" s="62" t="s">
        <v>537</v>
      </c>
      <c r="B35" s="96">
        <v>138</v>
      </c>
      <c r="C35" s="96">
        <v>190</v>
      </c>
      <c r="D35" s="96">
        <v>214</v>
      </c>
      <c r="E35" s="96">
        <v>224</v>
      </c>
      <c r="F35" s="96">
        <v>228</v>
      </c>
      <c r="G35" s="96">
        <v>146</v>
      </c>
      <c r="H35" s="96">
        <v>149</v>
      </c>
      <c r="I35" s="96">
        <v>112</v>
      </c>
      <c r="J35" s="96">
        <v>0</v>
      </c>
      <c r="K35" s="96">
        <v>0</v>
      </c>
      <c r="L35" s="96">
        <v>0</v>
      </c>
      <c r="M35" s="96">
        <v>0</v>
      </c>
      <c r="N35" s="96">
        <v>0</v>
      </c>
      <c r="O35" s="96">
        <v>0</v>
      </c>
      <c r="P35" s="96">
        <v>0</v>
      </c>
      <c r="Q35" s="96">
        <v>0</v>
      </c>
      <c r="R35" s="96">
        <v>0</v>
      </c>
      <c r="S35" s="90">
        <v>0</v>
      </c>
      <c r="T35" s="90">
        <v>0</v>
      </c>
      <c r="U35" s="90">
        <v>0</v>
      </c>
      <c r="V35" s="90">
        <v>0</v>
      </c>
      <c r="W35" s="90">
        <v>0</v>
      </c>
      <c r="X35" s="90">
        <v>0</v>
      </c>
      <c r="Y35" s="90">
        <v>0</v>
      </c>
      <c r="Z35" s="90">
        <v>0</v>
      </c>
      <c r="AA35" s="90">
        <v>0</v>
      </c>
      <c r="AB35" s="90">
        <v>0</v>
      </c>
      <c r="AC35" s="90">
        <v>0</v>
      </c>
    </row>
    <row r="36" spans="1:29" ht="15" customHeight="1" x14ac:dyDescent="0.35">
      <c r="A36" s="62" t="s">
        <v>538</v>
      </c>
      <c r="B36" s="96">
        <v>0</v>
      </c>
      <c r="C36" s="96">
        <v>0</v>
      </c>
      <c r="D36" s="96">
        <v>0</v>
      </c>
      <c r="E36" s="96">
        <v>290</v>
      </c>
      <c r="F36" s="96">
        <v>389</v>
      </c>
      <c r="G36" s="96">
        <v>608</v>
      </c>
      <c r="H36" s="96">
        <v>700</v>
      </c>
      <c r="I36" s="96">
        <v>746</v>
      </c>
      <c r="J36" s="96">
        <v>770</v>
      </c>
      <c r="K36" s="96">
        <v>775</v>
      </c>
      <c r="L36" s="96">
        <v>780</v>
      </c>
      <c r="M36" s="96">
        <v>1024</v>
      </c>
      <c r="N36" s="96">
        <v>1024</v>
      </c>
      <c r="O36" s="96">
        <v>1024</v>
      </c>
      <c r="P36" s="96">
        <v>1033</v>
      </c>
      <c r="Q36" s="96">
        <v>1039</v>
      </c>
      <c r="R36" s="96">
        <v>1043</v>
      </c>
      <c r="S36" s="90">
        <v>1052</v>
      </c>
      <c r="T36" s="90">
        <v>0</v>
      </c>
      <c r="U36" s="90">
        <v>0</v>
      </c>
      <c r="V36" s="90">
        <v>0</v>
      </c>
      <c r="W36" s="90">
        <v>0</v>
      </c>
      <c r="X36" s="90">
        <v>0</v>
      </c>
      <c r="Y36" s="90">
        <v>0</v>
      </c>
      <c r="Z36" s="90">
        <v>0</v>
      </c>
      <c r="AA36" s="90">
        <v>0</v>
      </c>
      <c r="AB36" s="90">
        <v>0</v>
      </c>
      <c r="AC36" s="90">
        <v>0</v>
      </c>
    </row>
    <row r="37" spans="1:29" ht="15" customHeight="1" x14ac:dyDescent="0.35">
      <c r="A37" s="62" t="s">
        <v>539</v>
      </c>
      <c r="B37" s="96">
        <v>0</v>
      </c>
      <c r="C37" s="96">
        <v>0</v>
      </c>
      <c r="D37" s="96">
        <v>0</v>
      </c>
      <c r="E37" s="96">
        <v>0</v>
      </c>
      <c r="F37" s="96">
        <v>0</v>
      </c>
      <c r="G37" s="96">
        <v>0</v>
      </c>
      <c r="H37" s="96">
        <v>0</v>
      </c>
      <c r="I37" s="96">
        <v>0</v>
      </c>
      <c r="J37" s="96">
        <v>995</v>
      </c>
      <c r="K37" s="96">
        <v>1084</v>
      </c>
      <c r="L37" s="96">
        <v>1091</v>
      </c>
      <c r="M37" s="96">
        <v>1109</v>
      </c>
      <c r="N37" s="96">
        <v>1109</v>
      </c>
      <c r="O37" s="96">
        <v>1109</v>
      </c>
      <c r="P37" s="96">
        <v>1119</v>
      </c>
      <c r="Q37" s="96">
        <v>1729.75783278518</v>
      </c>
      <c r="R37" s="96">
        <v>1735</v>
      </c>
      <c r="S37" s="90">
        <v>1749</v>
      </c>
      <c r="T37" s="90">
        <v>2835</v>
      </c>
      <c r="U37" s="90">
        <v>2881</v>
      </c>
      <c r="V37" s="90">
        <v>2815</v>
      </c>
      <c r="W37" s="90">
        <v>2534</v>
      </c>
      <c r="X37" s="90">
        <v>2694</v>
      </c>
      <c r="Y37" s="90">
        <v>2950</v>
      </c>
      <c r="Z37" s="90">
        <v>2989</v>
      </c>
      <c r="AA37" s="90">
        <v>3079</v>
      </c>
      <c r="AB37" s="90">
        <v>3002</v>
      </c>
      <c r="AC37" s="90">
        <v>2685</v>
      </c>
    </row>
    <row r="38" spans="1:29" ht="15" customHeight="1" x14ac:dyDescent="0.35">
      <c r="A38" s="62" t="s">
        <v>540</v>
      </c>
      <c r="B38" s="96">
        <v>236</v>
      </c>
      <c r="C38" s="96">
        <v>289</v>
      </c>
      <c r="D38" s="96">
        <v>346</v>
      </c>
      <c r="E38" s="96">
        <v>418</v>
      </c>
      <c r="F38" s="96">
        <v>454</v>
      </c>
      <c r="G38" s="96">
        <v>374</v>
      </c>
      <c r="H38" s="96">
        <v>380</v>
      </c>
      <c r="I38" s="96">
        <v>486</v>
      </c>
      <c r="J38" s="96">
        <v>661</v>
      </c>
      <c r="K38" s="96">
        <v>684</v>
      </c>
      <c r="L38" s="96">
        <v>739</v>
      </c>
      <c r="M38" s="96">
        <v>762</v>
      </c>
      <c r="N38" s="96">
        <v>1032</v>
      </c>
      <c r="O38" s="96">
        <v>1032</v>
      </c>
      <c r="P38" s="96">
        <v>1042</v>
      </c>
      <c r="Q38" s="96">
        <v>1187</v>
      </c>
      <c r="R38" s="96">
        <v>1292</v>
      </c>
      <c r="S38" s="90">
        <v>1418</v>
      </c>
      <c r="T38" s="90">
        <v>1596</v>
      </c>
      <c r="U38" s="90">
        <v>1622</v>
      </c>
      <c r="V38" s="90">
        <v>1703</v>
      </c>
      <c r="W38" s="90">
        <v>1726</v>
      </c>
      <c r="X38" s="90">
        <v>1835</v>
      </c>
      <c r="Y38" s="90">
        <v>2009.9999999999998</v>
      </c>
      <c r="Z38" s="90">
        <v>2037</v>
      </c>
      <c r="AA38" s="90">
        <v>2099</v>
      </c>
      <c r="AB38" s="90">
        <v>2154</v>
      </c>
      <c r="AC38" s="90">
        <v>2202</v>
      </c>
    </row>
    <row r="39" spans="1:29" ht="15" customHeight="1" x14ac:dyDescent="0.35">
      <c r="A39" s="62" t="s">
        <v>541</v>
      </c>
      <c r="B39" s="96">
        <v>0</v>
      </c>
      <c r="C39" s="96">
        <v>0</v>
      </c>
      <c r="D39" s="96">
        <v>0</v>
      </c>
      <c r="E39" s="96">
        <v>0</v>
      </c>
      <c r="F39" s="96">
        <v>0</v>
      </c>
      <c r="G39" s="96">
        <v>0</v>
      </c>
      <c r="H39" s="96">
        <v>0</v>
      </c>
      <c r="I39" s="96">
        <v>0</v>
      </c>
      <c r="J39" s="96">
        <v>0</v>
      </c>
      <c r="K39" s="96">
        <v>0</v>
      </c>
      <c r="L39" s="96">
        <v>0</v>
      </c>
      <c r="M39" s="96">
        <v>0</v>
      </c>
      <c r="N39" s="96">
        <v>150</v>
      </c>
      <c r="O39" s="96">
        <v>150</v>
      </c>
      <c r="P39" s="96">
        <v>152</v>
      </c>
      <c r="Q39" s="96">
        <v>69.999999999999986</v>
      </c>
      <c r="R39" s="96">
        <v>71.000000000000014</v>
      </c>
      <c r="S39" s="90">
        <v>72.000000000000014</v>
      </c>
      <c r="T39" s="90">
        <v>0</v>
      </c>
      <c r="U39" s="90">
        <v>0</v>
      </c>
      <c r="V39" s="90">
        <v>0</v>
      </c>
      <c r="W39" s="90">
        <v>0</v>
      </c>
      <c r="X39" s="90">
        <v>0</v>
      </c>
      <c r="Y39" s="90">
        <v>0</v>
      </c>
      <c r="Z39" s="90">
        <v>0</v>
      </c>
      <c r="AA39" s="90">
        <v>0</v>
      </c>
      <c r="AB39" s="90">
        <v>0</v>
      </c>
      <c r="AC39" s="90">
        <v>0</v>
      </c>
    </row>
    <row r="40" spans="1:29" ht="15" customHeight="1" x14ac:dyDescent="0.35">
      <c r="A40" s="62" t="s">
        <v>542</v>
      </c>
      <c r="B40" s="96">
        <v>0</v>
      </c>
      <c r="C40" s="96">
        <v>0</v>
      </c>
      <c r="D40" s="96">
        <v>0</v>
      </c>
      <c r="E40" s="96">
        <v>0</v>
      </c>
      <c r="F40" s="96">
        <v>0</v>
      </c>
      <c r="G40" s="96">
        <v>562</v>
      </c>
      <c r="H40" s="96">
        <v>571</v>
      </c>
      <c r="I40" s="96">
        <v>555</v>
      </c>
      <c r="J40" s="96">
        <v>410</v>
      </c>
      <c r="K40" s="96">
        <v>418</v>
      </c>
      <c r="L40" s="96">
        <v>421</v>
      </c>
      <c r="M40" s="96">
        <v>429</v>
      </c>
      <c r="N40" s="96">
        <v>429</v>
      </c>
      <c r="O40" s="96">
        <v>429</v>
      </c>
      <c r="P40" s="96">
        <v>433</v>
      </c>
      <c r="Q40" s="96">
        <v>436</v>
      </c>
      <c r="R40" s="96">
        <v>438</v>
      </c>
      <c r="S40" s="90">
        <v>423</v>
      </c>
      <c r="T40" s="90">
        <v>429</v>
      </c>
      <c r="U40" s="90">
        <v>436</v>
      </c>
      <c r="V40" s="90">
        <v>443</v>
      </c>
      <c r="W40" s="90">
        <v>449</v>
      </c>
      <c r="X40" s="90">
        <v>478</v>
      </c>
      <c r="Y40" s="90">
        <v>524</v>
      </c>
      <c r="Z40" s="90">
        <v>531</v>
      </c>
      <c r="AA40" s="90">
        <v>547</v>
      </c>
      <c r="AB40" s="90">
        <v>562</v>
      </c>
      <c r="AC40" s="90">
        <v>575.00000000000011</v>
      </c>
    </row>
    <row r="41" spans="1:29" ht="15" customHeight="1" x14ac:dyDescent="0.35">
      <c r="A41" s="62" t="s">
        <v>543</v>
      </c>
      <c r="B41" s="96">
        <v>248</v>
      </c>
      <c r="C41" s="96">
        <v>256</v>
      </c>
      <c r="D41" s="96">
        <v>242</v>
      </c>
      <c r="E41" s="96">
        <v>248</v>
      </c>
      <c r="F41" s="96">
        <v>287</v>
      </c>
      <c r="G41" s="96">
        <v>0</v>
      </c>
      <c r="H41" s="96">
        <v>0</v>
      </c>
      <c r="I41" s="96">
        <v>0</v>
      </c>
      <c r="J41" s="96">
        <v>0</v>
      </c>
      <c r="K41" s="96">
        <v>0</v>
      </c>
      <c r="L41" s="96">
        <v>0</v>
      </c>
      <c r="M41" s="96">
        <v>0</v>
      </c>
      <c r="N41" s="96">
        <v>0</v>
      </c>
      <c r="O41" s="96">
        <v>0</v>
      </c>
      <c r="P41" s="96">
        <v>0</v>
      </c>
      <c r="Q41" s="96">
        <v>0</v>
      </c>
      <c r="R41" s="96">
        <v>0</v>
      </c>
      <c r="S41" s="96">
        <v>0</v>
      </c>
      <c r="T41" s="96">
        <v>0</v>
      </c>
      <c r="U41" s="96">
        <v>0</v>
      </c>
      <c r="V41" s="96">
        <v>0</v>
      </c>
      <c r="W41" s="96">
        <v>0</v>
      </c>
      <c r="X41" s="96">
        <v>0</v>
      </c>
      <c r="Y41" s="96">
        <v>0</v>
      </c>
      <c r="Z41" s="96">
        <v>0</v>
      </c>
      <c r="AA41" s="96">
        <v>0</v>
      </c>
      <c r="AB41" s="96">
        <v>0</v>
      </c>
      <c r="AC41" s="96">
        <v>0</v>
      </c>
    </row>
    <row r="42" spans="1:29" ht="15" customHeight="1" x14ac:dyDescent="0.35">
      <c r="A42" s="62"/>
      <c r="B42" s="96"/>
      <c r="C42" s="96"/>
      <c r="D42" s="96"/>
      <c r="E42" s="96"/>
      <c r="F42" s="96"/>
      <c r="G42" s="96"/>
      <c r="H42" s="96"/>
      <c r="I42" s="96"/>
      <c r="J42" s="96"/>
      <c r="K42" s="96"/>
      <c r="L42" s="96"/>
      <c r="M42" s="96"/>
      <c r="N42" s="96"/>
      <c r="O42" s="96"/>
      <c r="P42" s="96"/>
      <c r="Q42" s="96"/>
      <c r="R42" s="96"/>
    </row>
    <row r="43" spans="1:29" ht="15" customHeight="1" x14ac:dyDescent="0.35">
      <c r="A43" s="61" t="s">
        <v>544</v>
      </c>
      <c r="B43" s="96"/>
      <c r="C43" s="96"/>
      <c r="D43" s="96"/>
      <c r="E43" s="96"/>
      <c r="F43" s="96"/>
      <c r="G43" s="96"/>
      <c r="H43" s="96"/>
      <c r="I43" s="96"/>
      <c r="J43" s="96"/>
      <c r="K43" s="96"/>
      <c r="L43" s="96"/>
      <c r="M43" s="96"/>
      <c r="N43" s="96"/>
      <c r="O43" s="96"/>
      <c r="P43" s="96"/>
      <c r="Q43" s="96"/>
      <c r="R43" s="96"/>
    </row>
    <row r="44" spans="1:29" ht="15" customHeight="1" x14ac:dyDescent="0.35">
      <c r="A44" s="62" t="s">
        <v>545</v>
      </c>
      <c r="B44" s="96">
        <v>13857.086458744599</v>
      </c>
      <c r="C44" s="96">
        <v>14355</v>
      </c>
      <c r="D44" s="96">
        <v>14877</v>
      </c>
      <c r="E44" s="96">
        <v>15196</v>
      </c>
      <c r="F44" s="96">
        <v>15080</v>
      </c>
      <c r="G44" s="96">
        <v>15138</v>
      </c>
      <c r="H44" s="96">
        <v>15660</v>
      </c>
      <c r="I44" s="96">
        <v>15921</v>
      </c>
      <c r="J44" s="96">
        <v>16443</v>
      </c>
      <c r="K44" s="96">
        <v>16704</v>
      </c>
      <c r="L44" s="96">
        <v>16965</v>
      </c>
      <c r="M44" s="96">
        <v>17228.999999998799</v>
      </c>
      <c r="N44" s="96">
        <v>0</v>
      </c>
      <c r="O44" s="96">
        <v>0</v>
      </c>
      <c r="P44" s="96">
        <v>0</v>
      </c>
      <c r="Q44" s="96">
        <v>0</v>
      </c>
      <c r="R44" s="96">
        <v>0</v>
      </c>
      <c r="S44" s="90">
        <v>0</v>
      </c>
      <c r="T44" s="90">
        <v>0</v>
      </c>
      <c r="U44" s="90">
        <v>0</v>
      </c>
      <c r="V44" s="90">
        <v>0</v>
      </c>
      <c r="W44" s="90">
        <v>0</v>
      </c>
      <c r="X44" s="90">
        <v>0</v>
      </c>
      <c r="Y44" s="90">
        <v>0</v>
      </c>
      <c r="Z44" s="90">
        <v>0</v>
      </c>
      <c r="AA44" s="90">
        <v>0</v>
      </c>
      <c r="AB44" s="90">
        <v>0</v>
      </c>
      <c r="AC44" s="90">
        <v>0</v>
      </c>
    </row>
    <row r="45" spans="1:29" ht="15" customHeight="1" x14ac:dyDescent="0.35">
      <c r="A45" s="62" t="s">
        <v>546</v>
      </c>
      <c r="B45" s="96">
        <v>39933</v>
      </c>
      <c r="C45" s="96">
        <v>41498.999999992899</v>
      </c>
      <c r="D45" s="96">
        <v>43064.9999999914</v>
      </c>
      <c r="E45" s="96">
        <v>43577.999999988999</v>
      </c>
      <c r="F45" s="96">
        <v>43586.999999989603</v>
      </c>
      <c r="G45" s="96">
        <v>43847.999999989501</v>
      </c>
      <c r="H45" s="96">
        <v>45017.279999999999</v>
      </c>
      <c r="I45" s="96">
        <v>46204.83</v>
      </c>
      <c r="J45" s="96">
        <v>47802.15</v>
      </c>
      <c r="K45" s="96">
        <v>48715.65</v>
      </c>
      <c r="L45" s="96">
        <v>49297</v>
      </c>
      <c r="M45" s="96">
        <v>50064</v>
      </c>
      <c r="N45" s="96">
        <v>50853</v>
      </c>
      <c r="O45" s="96">
        <v>51414</v>
      </c>
      <c r="P45" s="96">
        <v>51976</v>
      </c>
      <c r="Q45" s="96">
        <v>52763</v>
      </c>
      <c r="R45" s="96">
        <v>53701</v>
      </c>
      <c r="S45" s="92">
        <v>54614</v>
      </c>
      <c r="T45" s="92">
        <v>55927</v>
      </c>
      <c r="U45" s="92">
        <v>57232</v>
      </c>
      <c r="V45" s="92">
        <v>58311</v>
      </c>
      <c r="W45" s="92">
        <v>59704</v>
      </c>
      <c r="X45" s="92">
        <v>66952</v>
      </c>
      <c r="Y45" s="92">
        <v>71624</v>
      </c>
      <c r="Z45" s="92">
        <v>76151</v>
      </c>
      <c r="AA45" s="92">
        <v>79059</v>
      </c>
      <c r="AB45" s="92">
        <v>81987</v>
      </c>
      <c r="AC45" s="92">
        <v>84935</v>
      </c>
    </row>
    <row r="46" spans="1:29" ht="15" customHeight="1" x14ac:dyDescent="0.35">
      <c r="A46" s="62" t="s">
        <v>547</v>
      </c>
      <c r="B46" s="96">
        <v>26883</v>
      </c>
      <c r="C46" s="96">
        <v>28188</v>
      </c>
      <c r="D46" s="96">
        <v>28971</v>
      </c>
      <c r="E46" s="96">
        <v>29493</v>
      </c>
      <c r="F46" s="96">
        <v>29754</v>
      </c>
      <c r="G46" s="96">
        <v>30015</v>
      </c>
      <c r="H46" s="96">
        <v>30623</v>
      </c>
      <c r="I46" s="96">
        <v>31231</v>
      </c>
      <c r="J46" s="96">
        <v>32369</v>
      </c>
      <c r="K46" s="96">
        <v>33189</v>
      </c>
      <c r="L46" s="96">
        <v>33427</v>
      </c>
      <c r="M46" s="96">
        <v>50064</v>
      </c>
      <c r="N46" s="96">
        <v>50853</v>
      </c>
      <c r="O46" s="96">
        <v>51414</v>
      </c>
      <c r="P46" s="96">
        <v>51976</v>
      </c>
      <c r="Q46" s="96">
        <v>52763</v>
      </c>
      <c r="R46" s="96">
        <v>53701</v>
      </c>
      <c r="S46" s="92">
        <v>54614</v>
      </c>
      <c r="T46" s="92">
        <v>55927</v>
      </c>
      <c r="U46" s="92">
        <v>57232</v>
      </c>
      <c r="V46" s="92">
        <v>58311</v>
      </c>
      <c r="W46" s="92">
        <v>59704</v>
      </c>
      <c r="X46" s="92">
        <v>66952</v>
      </c>
      <c r="Y46" s="92">
        <v>71624</v>
      </c>
      <c r="Z46" s="92">
        <v>76151</v>
      </c>
      <c r="AA46" s="92">
        <v>79059</v>
      </c>
      <c r="AB46" s="92">
        <v>81987</v>
      </c>
      <c r="AC46" s="92">
        <v>84935</v>
      </c>
    </row>
    <row r="47" spans="1:29" ht="15" customHeight="1" x14ac:dyDescent="0.35">
      <c r="A47" s="62" t="s">
        <v>548</v>
      </c>
      <c r="B47" s="96">
        <v>157</v>
      </c>
      <c r="C47" s="96">
        <v>181.39160000000001</v>
      </c>
      <c r="D47" s="96">
        <v>355.75</v>
      </c>
      <c r="E47" s="96">
        <v>307.89</v>
      </c>
      <c r="F47" s="96">
        <v>300.82</v>
      </c>
      <c r="G47" s="96">
        <v>926</v>
      </c>
      <c r="H47" s="96">
        <v>1001</v>
      </c>
      <c r="I47" s="96">
        <v>1049</v>
      </c>
      <c r="J47" s="96">
        <v>1059</v>
      </c>
      <c r="K47" s="96">
        <v>1095</v>
      </c>
      <c r="L47" s="96">
        <v>1199</v>
      </c>
      <c r="M47" s="96">
        <v>1226</v>
      </c>
      <c r="N47" s="96">
        <v>1213</v>
      </c>
      <c r="O47" s="96">
        <v>1098</v>
      </c>
      <c r="P47" s="96">
        <v>1158</v>
      </c>
      <c r="Q47" s="96">
        <v>1201</v>
      </c>
      <c r="R47" s="96">
        <v>1286</v>
      </c>
      <c r="S47" s="92">
        <v>1308</v>
      </c>
      <c r="T47" s="92">
        <v>1384</v>
      </c>
      <c r="U47" s="92">
        <v>1414</v>
      </c>
      <c r="V47" s="92">
        <v>1471</v>
      </c>
      <c r="W47" s="92">
        <v>1514</v>
      </c>
      <c r="X47" s="92">
        <v>1650</v>
      </c>
      <c r="Y47" s="92">
        <v>1752</v>
      </c>
      <c r="Z47" s="92">
        <v>1878</v>
      </c>
      <c r="AA47" s="92">
        <v>1989</v>
      </c>
      <c r="AB47" s="92">
        <v>2074</v>
      </c>
      <c r="AC47" s="92">
        <v>2152</v>
      </c>
    </row>
    <row r="48" spans="1:29" ht="15" customHeight="1" x14ac:dyDescent="0.35">
      <c r="A48" s="62" t="s">
        <v>549</v>
      </c>
      <c r="B48" s="96">
        <v>0</v>
      </c>
      <c r="C48" s="96">
        <v>0</v>
      </c>
      <c r="D48" s="96">
        <v>0</v>
      </c>
      <c r="E48" s="96">
        <v>0</v>
      </c>
      <c r="F48" s="96">
        <v>0</v>
      </c>
      <c r="G48" s="96">
        <v>1015</v>
      </c>
      <c r="H48" s="96">
        <v>1059</v>
      </c>
      <c r="I48" s="96">
        <v>1200</v>
      </c>
      <c r="J48" s="96">
        <v>1209</v>
      </c>
      <c r="K48" s="96">
        <v>1262</v>
      </c>
      <c r="L48" s="96">
        <v>1374</v>
      </c>
      <c r="M48" s="96">
        <v>1426</v>
      </c>
      <c r="N48" s="96">
        <v>1478</v>
      </c>
      <c r="O48" s="96">
        <v>1329</v>
      </c>
      <c r="P48" s="96">
        <v>1408</v>
      </c>
      <c r="Q48" s="96">
        <v>1468</v>
      </c>
      <c r="R48" s="96">
        <v>1530</v>
      </c>
      <c r="S48" s="92">
        <v>1545.925</v>
      </c>
      <c r="T48" s="92">
        <v>1609</v>
      </c>
      <c r="U48" s="92">
        <v>1642</v>
      </c>
      <c r="V48" s="92">
        <v>1705</v>
      </c>
      <c r="W48" s="92">
        <v>1749</v>
      </c>
      <c r="X48" s="92">
        <v>1889</v>
      </c>
      <c r="Y48" s="92">
        <v>1957</v>
      </c>
      <c r="Z48" s="92">
        <v>2077</v>
      </c>
      <c r="AA48" s="92">
        <v>2195</v>
      </c>
      <c r="AB48" s="92">
        <v>2288</v>
      </c>
      <c r="AC48" s="92">
        <v>2375</v>
      </c>
    </row>
    <row r="49" spans="1:29" ht="15" customHeight="1" x14ac:dyDescent="0.35">
      <c r="A49" s="73"/>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row>
    <row r="50" spans="1:29" x14ac:dyDescent="0.35">
      <c r="A50" s="75" t="s">
        <v>550</v>
      </c>
    </row>
    <row r="51" spans="1:29" x14ac:dyDescent="0.35">
      <c r="A51" s="123" t="s">
        <v>67</v>
      </c>
    </row>
    <row r="52" spans="1:29" x14ac:dyDescent="0.35">
      <c r="A52" s="75" t="s">
        <v>551</v>
      </c>
    </row>
    <row r="54" spans="1:29" x14ac:dyDescent="0.35">
      <c r="A54" s="11"/>
      <c r="B54" s="11"/>
      <c r="C54" s="11"/>
      <c r="D54" s="11"/>
      <c r="E54" s="11"/>
      <c r="F54" s="11"/>
      <c r="G54" s="11"/>
      <c r="H54" s="11"/>
      <c r="I54" s="11"/>
      <c r="J54" s="11"/>
      <c r="K54" s="11"/>
      <c r="L54" s="11"/>
      <c r="M54" s="11"/>
      <c r="N54" s="11"/>
      <c r="O54" s="11"/>
      <c r="P54" s="11"/>
      <c r="Q54" s="11"/>
      <c r="R54" s="11"/>
    </row>
  </sheetData>
  <hyperlinks>
    <hyperlink ref="A1" location="inhoudsopgave!A1" display="naar inhoudsopgave" xr:uid="{00000000-0004-0000-1A00-000000000000}"/>
  </hyperlink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3"/>
  <sheetViews>
    <sheetView workbookViewId="0"/>
  </sheetViews>
  <sheetFormatPr defaultColWidth="11.453125" defaultRowHeight="14.5" x14ac:dyDescent="0.35"/>
  <cols>
    <col min="1" max="1" width="35.7265625" style="90" customWidth="1"/>
    <col min="2" max="6" width="16.7265625" style="90" customWidth="1"/>
    <col min="7" max="7" width="21.7265625" style="90" customWidth="1"/>
    <col min="8" max="16384" width="11.453125" style="90"/>
  </cols>
  <sheetData>
    <row r="1" spans="1:7" ht="15" customHeight="1" x14ac:dyDescent="0.35">
      <c r="A1" s="4" t="s">
        <v>100</v>
      </c>
    </row>
    <row r="2" spans="1:7" ht="33" customHeight="1" x14ac:dyDescent="0.35">
      <c r="A2" s="82" t="s">
        <v>609</v>
      </c>
      <c r="B2" s="3"/>
      <c r="C2" s="3"/>
      <c r="D2" s="3"/>
      <c r="E2" s="3"/>
      <c r="F2" s="3"/>
      <c r="G2" s="3"/>
    </row>
    <row r="3" spans="1:7" ht="15" customHeight="1" x14ac:dyDescent="0.35">
      <c r="A3" s="21"/>
      <c r="B3" s="21"/>
      <c r="C3" s="21"/>
      <c r="D3" s="21"/>
      <c r="E3" s="21"/>
      <c r="F3" s="21"/>
      <c r="G3" s="21"/>
    </row>
    <row r="4" spans="1:7" ht="15" customHeight="1" x14ac:dyDescent="0.35">
      <c r="A4" s="3"/>
      <c r="B4" s="36"/>
      <c r="C4" s="36"/>
      <c r="D4" s="85">
        <v>2024</v>
      </c>
      <c r="E4" s="36"/>
      <c r="F4" s="36"/>
      <c r="G4" s="36"/>
    </row>
    <row r="5" spans="1:7" ht="15" customHeight="1" x14ac:dyDescent="0.35">
      <c r="A5" s="3"/>
      <c r="B5" s="21" t="s">
        <v>569</v>
      </c>
      <c r="C5" s="84"/>
      <c r="D5" s="21"/>
      <c r="E5" s="84"/>
      <c r="F5" s="84"/>
      <c r="G5" s="83" t="s">
        <v>575</v>
      </c>
    </row>
    <row r="6" spans="1:7" ht="15" customHeight="1" x14ac:dyDescent="0.35">
      <c r="A6" s="3"/>
      <c r="B6" s="79" t="s">
        <v>570</v>
      </c>
      <c r="C6" s="79" t="s">
        <v>571</v>
      </c>
      <c r="D6" s="79" t="s">
        <v>572</v>
      </c>
      <c r="E6" s="79" t="s">
        <v>573</v>
      </c>
      <c r="F6" s="79" t="s">
        <v>574</v>
      </c>
    </row>
    <row r="7" spans="1:7" ht="15" customHeight="1" x14ac:dyDescent="0.35">
      <c r="A7" s="20" t="s">
        <v>552</v>
      </c>
      <c r="B7" s="114">
        <v>20700</v>
      </c>
      <c r="C7" s="114">
        <v>31300</v>
      </c>
      <c r="D7" s="114">
        <v>48000</v>
      </c>
      <c r="E7" s="114">
        <v>71600</v>
      </c>
      <c r="F7" s="114">
        <v>117300</v>
      </c>
      <c r="G7" s="93"/>
    </row>
    <row r="8" spans="1:7" ht="15" customHeight="1" x14ac:dyDescent="0.35">
      <c r="A8" s="3"/>
      <c r="B8" s="93"/>
      <c r="C8" s="93"/>
      <c r="D8" s="93"/>
      <c r="E8" s="93"/>
      <c r="F8" s="93"/>
      <c r="G8" s="93"/>
    </row>
    <row r="9" spans="1:7" ht="15" customHeight="1" x14ac:dyDescent="0.35">
      <c r="A9" s="20" t="s">
        <v>553</v>
      </c>
      <c r="B9" s="93"/>
      <c r="C9" s="93"/>
      <c r="D9" s="93"/>
      <c r="E9" s="93"/>
      <c r="F9" s="93"/>
      <c r="G9" s="93"/>
    </row>
    <row r="10" spans="1:7" ht="15" customHeight="1" x14ac:dyDescent="0.35">
      <c r="A10" s="90" t="s">
        <v>610</v>
      </c>
      <c r="B10" s="114">
        <v>17200</v>
      </c>
      <c r="C10" s="114">
        <v>20800</v>
      </c>
      <c r="D10" s="114">
        <v>24500</v>
      </c>
      <c r="E10" s="114">
        <v>27400</v>
      </c>
      <c r="F10" s="114">
        <v>34000</v>
      </c>
      <c r="G10" s="114">
        <v>20</v>
      </c>
    </row>
    <row r="11" spans="1:7" ht="15" customHeight="1" x14ac:dyDescent="0.35">
      <c r="A11" s="90" t="s">
        <v>611</v>
      </c>
      <c r="B11" s="114">
        <v>26500</v>
      </c>
      <c r="C11" s="114">
        <v>29800</v>
      </c>
      <c r="D11" s="114">
        <v>33800</v>
      </c>
      <c r="E11" s="114">
        <v>38100</v>
      </c>
      <c r="F11" s="114">
        <v>44700</v>
      </c>
      <c r="G11" s="114">
        <v>20</v>
      </c>
    </row>
    <row r="12" spans="1:7" ht="15" customHeight="1" x14ac:dyDescent="0.35">
      <c r="A12" s="90" t="s">
        <v>612</v>
      </c>
      <c r="B12" s="114">
        <v>35600</v>
      </c>
      <c r="C12" s="114">
        <v>42500</v>
      </c>
      <c r="D12" s="114">
        <v>48100</v>
      </c>
      <c r="E12" s="114">
        <v>53900</v>
      </c>
      <c r="F12" s="114">
        <v>62200</v>
      </c>
      <c r="G12" s="114">
        <v>20</v>
      </c>
    </row>
    <row r="13" spans="1:7" ht="15" customHeight="1" x14ac:dyDescent="0.35">
      <c r="A13" s="90" t="s">
        <v>613</v>
      </c>
      <c r="B13" s="114">
        <v>51000</v>
      </c>
      <c r="C13" s="114">
        <v>59900</v>
      </c>
      <c r="D13" s="114">
        <v>66200</v>
      </c>
      <c r="E13" s="114">
        <v>72800</v>
      </c>
      <c r="F13" s="114">
        <v>83100</v>
      </c>
      <c r="G13" s="114">
        <v>20</v>
      </c>
    </row>
    <row r="14" spans="1:7" ht="15" customHeight="1" x14ac:dyDescent="0.35">
      <c r="A14" s="90" t="s">
        <v>614</v>
      </c>
      <c r="B14" s="114">
        <v>72500</v>
      </c>
      <c r="C14" s="114">
        <v>84700</v>
      </c>
      <c r="D14" s="114">
        <v>97000</v>
      </c>
      <c r="E14" s="114">
        <v>117200</v>
      </c>
      <c r="F14" s="114">
        <v>196200</v>
      </c>
      <c r="G14" s="114">
        <v>20</v>
      </c>
    </row>
    <row r="15" spans="1:7" ht="15" customHeight="1" x14ac:dyDescent="0.35">
      <c r="B15" s="93"/>
      <c r="C15" s="93"/>
      <c r="D15" s="93"/>
      <c r="E15" s="93"/>
      <c r="F15" s="93"/>
      <c r="G15" s="93"/>
    </row>
    <row r="16" spans="1:7" ht="15" customHeight="1" x14ac:dyDescent="0.35">
      <c r="A16" s="20" t="s">
        <v>554</v>
      </c>
      <c r="B16" s="93"/>
      <c r="C16" s="93"/>
      <c r="D16" s="93"/>
      <c r="E16" s="93"/>
      <c r="F16" s="93"/>
      <c r="G16" s="93"/>
    </row>
    <row r="17" spans="1:7" ht="15" customHeight="1" x14ac:dyDescent="0.35">
      <c r="A17" s="90" t="s">
        <v>555</v>
      </c>
      <c r="B17" s="114">
        <v>25500</v>
      </c>
      <c r="C17" s="114">
        <v>39200</v>
      </c>
      <c r="D17" s="114">
        <v>59400</v>
      </c>
      <c r="E17" s="114">
        <v>81500</v>
      </c>
      <c r="F17" s="114">
        <v>128100</v>
      </c>
      <c r="G17" s="114">
        <v>66</v>
      </c>
    </row>
    <row r="18" spans="1:7" ht="15" customHeight="1" x14ac:dyDescent="0.35">
      <c r="A18" s="90" t="s">
        <v>556</v>
      </c>
      <c r="B18" s="114">
        <v>17000</v>
      </c>
      <c r="C18" s="114">
        <v>19500</v>
      </c>
      <c r="D18" s="114">
        <v>23800</v>
      </c>
      <c r="E18" s="114">
        <v>34200</v>
      </c>
      <c r="F18" s="114">
        <v>62700</v>
      </c>
      <c r="G18" s="114">
        <v>8</v>
      </c>
    </row>
    <row r="19" spans="1:7" ht="15" customHeight="1" x14ac:dyDescent="0.35">
      <c r="A19" s="90" t="s">
        <v>557</v>
      </c>
      <c r="B19" s="114">
        <v>21700</v>
      </c>
      <c r="C19" s="114">
        <v>27100</v>
      </c>
      <c r="D19" s="114">
        <v>35100</v>
      </c>
      <c r="E19" s="114">
        <v>48000</v>
      </c>
      <c r="F19" s="114">
        <v>77700</v>
      </c>
      <c r="G19" s="114">
        <v>26</v>
      </c>
    </row>
    <row r="20" spans="1:7" ht="15" customHeight="1" x14ac:dyDescent="0.35">
      <c r="B20" s="93"/>
      <c r="C20" s="93"/>
      <c r="D20" s="93"/>
      <c r="E20" s="93"/>
      <c r="F20" s="93"/>
      <c r="G20" s="93"/>
    </row>
    <row r="21" spans="1:7" ht="15" customHeight="1" x14ac:dyDescent="0.35">
      <c r="A21" s="20" t="s">
        <v>558</v>
      </c>
      <c r="B21" s="93"/>
      <c r="C21" s="93"/>
      <c r="D21" s="93"/>
      <c r="E21" s="93"/>
      <c r="F21" s="93"/>
      <c r="G21" s="93"/>
    </row>
    <row r="22" spans="1:7" ht="15" customHeight="1" x14ac:dyDescent="0.35">
      <c r="A22" s="90" t="s">
        <v>559</v>
      </c>
      <c r="B22" s="114">
        <v>33000</v>
      </c>
      <c r="C22" s="114">
        <v>50900</v>
      </c>
      <c r="D22" s="114">
        <v>67600</v>
      </c>
      <c r="E22" s="114">
        <v>88100</v>
      </c>
      <c r="F22" s="114">
        <v>135300</v>
      </c>
      <c r="G22" s="114">
        <v>50</v>
      </c>
    </row>
    <row r="23" spans="1:7" ht="15" customHeight="1" x14ac:dyDescent="0.35">
      <c r="A23" s="90" t="s">
        <v>560</v>
      </c>
      <c r="B23" s="114">
        <v>18800</v>
      </c>
      <c r="C23" s="114">
        <v>25500</v>
      </c>
      <c r="D23" s="114">
        <v>31500</v>
      </c>
      <c r="E23" s="114">
        <v>42600</v>
      </c>
      <c r="F23" s="114">
        <v>69400</v>
      </c>
      <c r="G23" s="114">
        <v>46</v>
      </c>
    </row>
    <row r="24" spans="1:7" ht="15" customHeight="1" x14ac:dyDescent="0.35">
      <c r="A24" s="90" t="s">
        <v>561</v>
      </c>
      <c r="B24" s="114">
        <v>24200</v>
      </c>
      <c r="C24" s="114">
        <v>37000</v>
      </c>
      <c r="D24" s="114">
        <v>50400</v>
      </c>
      <c r="E24" s="114">
        <v>69200</v>
      </c>
      <c r="F24" s="114">
        <v>131500</v>
      </c>
      <c r="G24" s="114">
        <v>4</v>
      </c>
    </row>
    <row r="25" spans="1:7" ht="15" customHeight="1" x14ac:dyDescent="0.35">
      <c r="B25" s="93"/>
      <c r="C25" s="93"/>
      <c r="D25" s="93"/>
      <c r="E25" s="93"/>
      <c r="F25" s="93"/>
      <c r="G25" s="93"/>
    </row>
    <row r="26" spans="1:7" ht="15" customHeight="1" x14ac:dyDescent="0.35">
      <c r="A26" s="20" t="s">
        <v>562</v>
      </c>
      <c r="B26" s="93"/>
      <c r="C26" s="93"/>
      <c r="D26" s="93"/>
      <c r="E26" s="93"/>
      <c r="F26" s="93"/>
      <c r="G26" s="93"/>
    </row>
    <row r="27" spans="1:7" ht="15" customHeight="1" x14ac:dyDescent="0.35">
      <c r="A27" s="90" t="s">
        <v>563</v>
      </c>
      <c r="B27" s="114">
        <v>30800</v>
      </c>
      <c r="C27" s="114">
        <v>50600</v>
      </c>
      <c r="D27" s="114">
        <v>68200</v>
      </c>
      <c r="E27" s="114">
        <v>88300</v>
      </c>
      <c r="F27" s="114">
        <v>136900</v>
      </c>
      <c r="G27" s="114">
        <v>23</v>
      </c>
    </row>
    <row r="28" spans="1:7" ht="15" customHeight="1" x14ac:dyDescent="0.35">
      <c r="A28" s="3" t="s">
        <v>564</v>
      </c>
      <c r="B28" s="114">
        <v>19300</v>
      </c>
      <c r="C28" s="114">
        <v>30200</v>
      </c>
      <c r="D28" s="114">
        <v>48000</v>
      </c>
      <c r="E28" s="114">
        <v>71700</v>
      </c>
      <c r="F28" s="114">
        <v>118000</v>
      </c>
      <c r="G28" s="114">
        <v>52</v>
      </c>
    </row>
    <row r="29" spans="1:7" ht="15" customHeight="1" x14ac:dyDescent="0.35">
      <c r="A29" s="35"/>
      <c r="B29" s="19"/>
      <c r="C29" s="19"/>
      <c r="D29" s="19"/>
      <c r="E29" s="19"/>
      <c r="F29" s="19"/>
      <c r="G29" s="19"/>
    </row>
    <row r="30" spans="1:7" ht="15" customHeight="1" x14ac:dyDescent="0.35">
      <c r="A30" s="3"/>
      <c r="B30" s="36"/>
      <c r="C30" s="36"/>
      <c r="D30" s="85">
        <v>2025</v>
      </c>
      <c r="E30" s="36"/>
      <c r="F30" s="36"/>
      <c r="G30" s="36"/>
    </row>
    <row r="31" spans="1:7" ht="15" customHeight="1" x14ac:dyDescent="0.35">
      <c r="A31" s="3"/>
      <c r="B31" s="21" t="s">
        <v>569</v>
      </c>
      <c r="C31" s="84"/>
      <c r="D31" s="21"/>
      <c r="E31" s="84"/>
      <c r="F31" s="84"/>
      <c r="G31" s="83" t="s">
        <v>575</v>
      </c>
    </row>
    <row r="32" spans="1:7" ht="15" customHeight="1" x14ac:dyDescent="0.35">
      <c r="A32" s="3"/>
      <c r="B32" s="79" t="s">
        <v>570</v>
      </c>
      <c r="C32" s="79" t="s">
        <v>571</v>
      </c>
      <c r="D32" s="79" t="s">
        <v>572</v>
      </c>
      <c r="E32" s="79" t="s">
        <v>573</v>
      </c>
      <c r="F32" s="79" t="s">
        <v>574</v>
      </c>
      <c r="G32" s="80"/>
    </row>
    <row r="33" spans="1:7" ht="15" customHeight="1" x14ac:dyDescent="0.35">
      <c r="A33" s="20" t="s">
        <v>552</v>
      </c>
      <c r="B33" s="98">
        <v>21400</v>
      </c>
      <c r="C33" s="98">
        <v>32300</v>
      </c>
      <c r="D33" s="98">
        <v>49300</v>
      </c>
      <c r="E33" s="98">
        <v>73400</v>
      </c>
      <c r="F33" s="98">
        <v>119000</v>
      </c>
      <c r="G33" s="81"/>
    </row>
    <row r="34" spans="1:7" ht="15" customHeight="1" x14ac:dyDescent="0.35">
      <c r="A34" s="3"/>
      <c r="B34" s="81"/>
      <c r="C34" s="81"/>
      <c r="D34" s="81"/>
      <c r="E34" s="81"/>
      <c r="F34" s="81"/>
      <c r="G34" s="81"/>
    </row>
    <row r="35" spans="1:7" ht="15" customHeight="1" x14ac:dyDescent="0.35">
      <c r="A35" s="20" t="s">
        <v>553</v>
      </c>
      <c r="B35" s="81"/>
      <c r="C35" s="81"/>
      <c r="D35" s="81"/>
      <c r="E35" s="81"/>
      <c r="F35" s="81"/>
      <c r="G35" s="81"/>
    </row>
    <row r="36" spans="1:7" ht="15" customHeight="1" x14ac:dyDescent="0.35">
      <c r="A36" s="90" t="s">
        <v>615</v>
      </c>
      <c r="B36" s="98">
        <v>17700</v>
      </c>
      <c r="C36" s="98">
        <v>21500</v>
      </c>
      <c r="D36" s="98">
        <v>25200</v>
      </c>
      <c r="E36" s="98">
        <v>28200</v>
      </c>
      <c r="F36" s="98">
        <v>34800</v>
      </c>
      <c r="G36" s="98">
        <v>20</v>
      </c>
    </row>
    <row r="37" spans="1:7" ht="15" customHeight="1" x14ac:dyDescent="0.35">
      <c r="A37" s="90" t="s">
        <v>616</v>
      </c>
      <c r="B37" s="98">
        <v>27400</v>
      </c>
      <c r="C37" s="98">
        <v>30900</v>
      </c>
      <c r="D37" s="98">
        <v>34900</v>
      </c>
      <c r="E37" s="98">
        <v>39300</v>
      </c>
      <c r="F37" s="98">
        <v>46100</v>
      </c>
      <c r="G37" s="98">
        <v>20</v>
      </c>
    </row>
    <row r="38" spans="1:7" ht="15" customHeight="1" x14ac:dyDescent="0.35">
      <c r="A38" s="90" t="s">
        <v>617</v>
      </c>
      <c r="B38" s="98">
        <v>36900</v>
      </c>
      <c r="C38" s="98">
        <v>43900</v>
      </c>
      <c r="D38" s="98">
        <v>49400</v>
      </c>
      <c r="E38" s="98">
        <v>55300</v>
      </c>
      <c r="F38" s="98">
        <v>63800</v>
      </c>
      <c r="G38" s="98">
        <v>20</v>
      </c>
    </row>
    <row r="39" spans="1:7" ht="15" customHeight="1" x14ac:dyDescent="0.35">
      <c r="A39" s="90" t="s">
        <v>618</v>
      </c>
      <c r="B39" s="98">
        <v>52300</v>
      </c>
      <c r="C39" s="98">
        <v>61400</v>
      </c>
      <c r="D39" s="98">
        <v>67900</v>
      </c>
      <c r="E39" s="98">
        <v>74600</v>
      </c>
      <c r="F39" s="98">
        <v>85100</v>
      </c>
      <c r="G39" s="98">
        <v>20</v>
      </c>
    </row>
    <row r="40" spans="1:7" ht="15" customHeight="1" x14ac:dyDescent="0.35">
      <c r="A40" s="90" t="s">
        <v>619</v>
      </c>
      <c r="B40" s="98">
        <v>74400</v>
      </c>
      <c r="C40" s="98">
        <v>86800</v>
      </c>
      <c r="D40" s="98">
        <v>99100</v>
      </c>
      <c r="E40" s="98">
        <v>119000</v>
      </c>
      <c r="F40" s="98">
        <v>183900</v>
      </c>
      <c r="G40" s="98">
        <v>20</v>
      </c>
    </row>
    <row r="41" spans="1:7" ht="15" customHeight="1" x14ac:dyDescent="0.35">
      <c r="B41" s="81"/>
      <c r="C41" s="81"/>
      <c r="D41" s="81"/>
      <c r="E41" s="81"/>
      <c r="F41" s="81"/>
      <c r="G41" s="81"/>
    </row>
    <row r="42" spans="1:7" ht="15" customHeight="1" x14ac:dyDescent="0.35">
      <c r="A42" s="20" t="s">
        <v>554</v>
      </c>
      <c r="B42" s="81"/>
      <c r="C42" s="81"/>
      <c r="D42" s="81"/>
      <c r="E42" s="81"/>
      <c r="F42" s="81"/>
      <c r="G42" s="81"/>
    </row>
    <row r="43" spans="1:7" ht="15" customHeight="1" x14ac:dyDescent="0.35">
      <c r="A43" s="90" t="s">
        <v>555</v>
      </c>
      <c r="B43" s="98">
        <v>26100</v>
      </c>
      <c r="C43" s="98">
        <v>40500</v>
      </c>
      <c r="D43" s="98">
        <v>61100</v>
      </c>
      <c r="E43" s="98">
        <v>83800</v>
      </c>
      <c r="F43" s="98">
        <v>129900</v>
      </c>
      <c r="G43" s="98">
        <v>66</v>
      </c>
    </row>
    <row r="44" spans="1:7" ht="15" customHeight="1" x14ac:dyDescent="0.35">
      <c r="A44" s="90" t="s">
        <v>556</v>
      </c>
      <c r="B44" s="98">
        <v>17600</v>
      </c>
      <c r="C44" s="98">
        <v>20100</v>
      </c>
      <c r="D44" s="98">
        <v>24800</v>
      </c>
      <c r="E44" s="98">
        <v>35300</v>
      </c>
      <c r="F44" s="98">
        <v>65500</v>
      </c>
      <c r="G44" s="98">
        <v>8</v>
      </c>
    </row>
    <row r="45" spans="1:7" ht="15" customHeight="1" x14ac:dyDescent="0.35">
      <c r="A45" s="90" t="s">
        <v>557</v>
      </c>
      <c r="B45" s="98">
        <v>22400</v>
      </c>
      <c r="C45" s="98">
        <v>28000</v>
      </c>
      <c r="D45" s="98">
        <v>36400</v>
      </c>
      <c r="E45" s="98">
        <v>49400</v>
      </c>
      <c r="F45" s="98">
        <v>79000</v>
      </c>
      <c r="G45" s="98">
        <v>26</v>
      </c>
    </row>
    <row r="46" spans="1:7" ht="15" customHeight="1" x14ac:dyDescent="0.35">
      <c r="B46" s="81"/>
      <c r="C46" s="81"/>
      <c r="D46" s="81"/>
      <c r="E46" s="81"/>
      <c r="F46" s="81"/>
      <c r="G46" s="81"/>
    </row>
    <row r="47" spans="1:7" ht="15" customHeight="1" x14ac:dyDescent="0.35">
      <c r="A47" s="20" t="s">
        <v>558</v>
      </c>
      <c r="B47" s="81"/>
      <c r="C47" s="81"/>
      <c r="D47" s="81"/>
      <c r="E47" s="81"/>
      <c r="F47" s="81"/>
      <c r="G47" s="81"/>
    </row>
    <row r="48" spans="1:7" ht="15" customHeight="1" x14ac:dyDescent="0.35">
      <c r="A48" s="90" t="s">
        <v>559</v>
      </c>
      <c r="B48" s="98">
        <v>34000</v>
      </c>
      <c r="C48" s="98">
        <v>52000</v>
      </c>
      <c r="D48" s="98">
        <v>69100</v>
      </c>
      <c r="E48" s="98">
        <v>90000</v>
      </c>
      <c r="F48" s="98">
        <v>136200</v>
      </c>
      <c r="G48" s="98">
        <v>50</v>
      </c>
    </row>
    <row r="49" spans="1:8" ht="15" customHeight="1" x14ac:dyDescent="0.35">
      <c r="A49" s="90" t="s">
        <v>560</v>
      </c>
      <c r="B49" s="98">
        <v>19400</v>
      </c>
      <c r="C49" s="98">
        <v>26200</v>
      </c>
      <c r="D49" s="98">
        <v>32500</v>
      </c>
      <c r="E49" s="98">
        <v>44000</v>
      </c>
      <c r="F49" s="98">
        <v>70900</v>
      </c>
      <c r="G49" s="98">
        <v>46</v>
      </c>
    </row>
    <row r="50" spans="1:8" ht="15" customHeight="1" x14ac:dyDescent="0.35">
      <c r="A50" s="90" t="s">
        <v>561</v>
      </c>
      <c r="B50" s="98">
        <v>25300</v>
      </c>
      <c r="C50" s="98">
        <v>37700</v>
      </c>
      <c r="D50" s="98">
        <v>51900</v>
      </c>
      <c r="E50" s="98">
        <v>71400</v>
      </c>
      <c r="F50" s="98">
        <v>133700</v>
      </c>
      <c r="G50" s="98">
        <v>4</v>
      </c>
    </row>
    <row r="51" spans="1:8" ht="15" customHeight="1" x14ac:dyDescent="0.35">
      <c r="B51" s="81"/>
      <c r="C51" s="81"/>
      <c r="D51" s="81"/>
      <c r="E51" s="81"/>
      <c r="F51" s="81"/>
      <c r="G51" s="81"/>
    </row>
    <row r="52" spans="1:8" ht="15" customHeight="1" x14ac:dyDescent="0.35">
      <c r="A52" s="20" t="s">
        <v>562</v>
      </c>
      <c r="B52" s="81"/>
      <c r="C52" s="81"/>
      <c r="D52" s="81"/>
      <c r="E52" s="81"/>
      <c r="F52" s="81"/>
      <c r="G52" s="81"/>
    </row>
    <row r="53" spans="1:8" ht="15" customHeight="1" x14ac:dyDescent="0.35">
      <c r="A53" s="90" t="s">
        <v>563</v>
      </c>
      <c r="B53" s="98">
        <v>31300</v>
      </c>
      <c r="C53" s="98">
        <v>51800</v>
      </c>
      <c r="D53" s="98">
        <v>69800</v>
      </c>
      <c r="E53" s="98">
        <v>90400</v>
      </c>
      <c r="F53" s="98">
        <v>138400</v>
      </c>
      <c r="G53" s="98">
        <v>22</v>
      </c>
    </row>
    <row r="54" spans="1:8" ht="15" customHeight="1" x14ac:dyDescent="0.35">
      <c r="A54" s="90" t="s">
        <v>564</v>
      </c>
      <c r="B54" s="98">
        <v>19800</v>
      </c>
      <c r="C54" s="98">
        <v>31300</v>
      </c>
      <c r="D54" s="98">
        <v>49600</v>
      </c>
      <c r="E54" s="98">
        <v>73700</v>
      </c>
      <c r="F54" s="98">
        <v>120200</v>
      </c>
      <c r="G54" s="98">
        <v>52</v>
      </c>
    </row>
    <row r="55" spans="1:8" x14ac:dyDescent="0.35">
      <c r="A55" s="21"/>
      <c r="B55" s="86"/>
      <c r="C55" s="86"/>
      <c r="D55" s="86"/>
      <c r="E55" s="86"/>
      <c r="F55" s="86"/>
      <c r="G55" s="86"/>
    </row>
    <row r="56" spans="1:8" x14ac:dyDescent="0.35">
      <c r="A56" s="8" t="s">
        <v>620</v>
      </c>
      <c r="B56" s="79"/>
      <c r="C56" s="79"/>
      <c r="D56" s="79"/>
      <c r="E56" s="79"/>
      <c r="F56" s="79"/>
      <c r="G56" s="79"/>
    </row>
    <row r="57" spans="1:8" x14ac:dyDescent="0.35">
      <c r="A57" s="8" t="s">
        <v>621</v>
      </c>
      <c r="B57" s="79"/>
      <c r="C57" s="79"/>
      <c r="D57" s="79"/>
      <c r="E57" s="79"/>
      <c r="F57" s="79"/>
      <c r="G57" s="79"/>
    </row>
    <row r="58" spans="1:8" x14ac:dyDescent="0.35">
      <c r="A58" s="8" t="s">
        <v>565</v>
      </c>
      <c r="B58" s="79"/>
      <c r="C58" s="79"/>
      <c r="D58" s="79"/>
      <c r="E58" s="79"/>
      <c r="F58" s="79"/>
      <c r="G58" s="79"/>
    </row>
    <row r="59" spans="1:8" x14ac:dyDescent="0.35">
      <c r="A59" s="8" t="s">
        <v>566</v>
      </c>
      <c r="B59" s="79"/>
      <c r="C59" s="79"/>
      <c r="D59" s="79"/>
      <c r="E59" s="79"/>
      <c r="F59" s="79"/>
      <c r="G59" s="79"/>
    </row>
    <row r="60" spans="1:8" x14ac:dyDescent="0.35">
      <c r="A60" s="8" t="s">
        <v>567</v>
      </c>
      <c r="B60" s="79"/>
      <c r="C60" s="79"/>
      <c r="D60" s="79"/>
      <c r="E60" s="79"/>
      <c r="F60" s="79"/>
      <c r="G60" s="79"/>
    </row>
    <row r="61" spans="1:8" x14ac:dyDescent="0.35">
      <c r="A61" s="8" t="s">
        <v>568</v>
      </c>
      <c r="B61" s="79"/>
      <c r="C61" s="79"/>
      <c r="D61" s="79"/>
      <c r="E61" s="79"/>
      <c r="F61" s="79"/>
      <c r="G61" s="79"/>
    </row>
    <row r="63" spans="1:8" x14ac:dyDescent="0.35">
      <c r="A63" s="3"/>
      <c r="B63" s="3"/>
      <c r="C63" s="3"/>
      <c r="D63" s="3"/>
      <c r="E63" s="3"/>
      <c r="F63" s="3"/>
      <c r="G63" s="3"/>
      <c r="H63" s="3"/>
    </row>
  </sheetData>
  <hyperlinks>
    <hyperlink ref="A1" location="inhoudsopgave!A1" display="naar inhoudsopgave" xr:uid="{00000000-0004-0000-1B00-000000000000}"/>
  </hyperlink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I49"/>
  <sheetViews>
    <sheetView workbookViewId="0"/>
  </sheetViews>
  <sheetFormatPr defaultColWidth="11.453125" defaultRowHeight="14.5" x14ac:dyDescent="0.35"/>
  <cols>
    <col min="1" max="1" width="50.7265625" style="90" customWidth="1"/>
    <col min="2" max="26" width="7.7265625" style="90" customWidth="1"/>
    <col min="27" max="27" width="11.7265625" style="90" customWidth="1"/>
    <col min="28" max="28" width="11.453125" style="90"/>
    <col min="29" max="61" width="7.7265625" style="90" customWidth="1"/>
    <col min="62" max="16384" width="11.453125" style="90"/>
  </cols>
  <sheetData>
    <row r="1" spans="1:61" ht="15" customHeight="1" x14ac:dyDescent="0.35">
      <c r="A1" s="4" t="s">
        <v>100</v>
      </c>
    </row>
    <row r="2" spans="1:61" ht="33" customHeight="1" x14ac:dyDescent="0.35">
      <c r="A2" s="27" t="s">
        <v>576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row>
    <row r="3" spans="1:61" ht="15" customHeight="1" x14ac:dyDescent="0.35">
      <c r="A3" s="3"/>
      <c r="B3" s="100">
        <v>1970</v>
      </c>
      <c r="C3" s="100">
        <v>1971</v>
      </c>
      <c r="D3" s="100">
        <v>1972</v>
      </c>
      <c r="E3" s="100">
        <v>1973</v>
      </c>
      <c r="F3" s="100">
        <v>1974</v>
      </c>
      <c r="G3" s="100">
        <v>1975</v>
      </c>
      <c r="H3" s="100">
        <v>1976</v>
      </c>
      <c r="I3" s="100">
        <v>1977</v>
      </c>
      <c r="J3" s="100">
        <v>1978</v>
      </c>
      <c r="K3" s="100">
        <v>1979</v>
      </c>
      <c r="L3" s="100">
        <v>1980</v>
      </c>
      <c r="M3" s="100">
        <v>1981</v>
      </c>
      <c r="N3" s="100">
        <v>1982</v>
      </c>
      <c r="O3" s="100">
        <v>1983</v>
      </c>
      <c r="P3" s="100">
        <v>1984</v>
      </c>
      <c r="Q3" s="100">
        <v>1985</v>
      </c>
      <c r="R3" s="100">
        <v>1986</v>
      </c>
      <c r="S3" s="100">
        <v>1987</v>
      </c>
      <c r="T3" s="100">
        <v>1988</v>
      </c>
      <c r="U3" s="100">
        <v>1989</v>
      </c>
      <c r="V3" s="100">
        <v>1990</v>
      </c>
      <c r="W3" s="100">
        <v>1991</v>
      </c>
      <c r="X3" s="100">
        <v>1992</v>
      </c>
      <c r="Y3" s="100">
        <v>1993</v>
      </c>
      <c r="Z3" s="100">
        <v>1994</v>
      </c>
      <c r="AA3" s="100">
        <v>1995</v>
      </c>
      <c r="AB3" s="100">
        <v>1995</v>
      </c>
      <c r="AC3" s="100">
        <v>1996</v>
      </c>
      <c r="AD3" s="100">
        <v>1997</v>
      </c>
      <c r="AE3" s="100">
        <v>1998</v>
      </c>
      <c r="AF3" s="100">
        <v>1999</v>
      </c>
      <c r="AG3" s="101">
        <v>2000</v>
      </c>
      <c r="AH3" s="101">
        <v>2001</v>
      </c>
      <c r="AI3" s="101">
        <v>2002</v>
      </c>
      <c r="AJ3" s="101">
        <v>2003</v>
      </c>
      <c r="AK3" s="101">
        <v>2004</v>
      </c>
      <c r="AL3" s="101">
        <v>2005</v>
      </c>
      <c r="AM3" s="101">
        <v>2006</v>
      </c>
      <c r="AN3" s="101">
        <v>2007</v>
      </c>
      <c r="AO3" s="101">
        <v>2008</v>
      </c>
      <c r="AP3" s="101">
        <v>2009</v>
      </c>
      <c r="AQ3" s="101">
        <v>2010</v>
      </c>
      <c r="AR3" s="101">
        <v>2011</v>
      </c>
      <c r="AS3" s="101">
        <v>2012</v>
      </c>
      <c r="AT3" s="101">
        <v>2013</v>
      </c>
      <c r="AU3" s="101">
        <v>2014</v>
      </c>
      <c r="AV3" s="101">
        <v>2015</v>
      </c>
      <c r="AW3" s="101">
        <v>2016</v>
      </c>
      <c r="AX3" s="101">
        <v>2017</v>
      </c>
      <c r="AY3" s="101">
        <v>2018</v>
      </c>
      <c r="AZ3" s="101">
        <v>2019</v>
      </c>
      <c r="BA3" s="101">
        <v>2020</v>
      </c>
      <c r="BB3" s="101">
        <v>2021</v>
      </c>
      <c r="BC3" s="101">
        <v>2022</v>
      </c>
      <c r="BD3" s="101">
        <v>2023</v>
      </c>
      <c r="BE3" s="101">
        <v>2024</v>
      </c>
      <c r="BF3" s="101">
        <v>2025</v>
      </c>
      <c r="BG3" s="101">
        <v>2026</v>
      </c>
      <c r="BH3" s="101">
        <v>2027</v>
      </c>
      <c r="BI3" s="101">
        <v>2028</v>
      </c>
    </row>
    <row r="4" spans="1:61" ht="15" customHeight="1" x14ac:dyDescent="0.35">
      <c r="A4" s="19" t="s">
        <v>195</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t="s">
        <v>296</v>
      </c>
      <c r="AB4" s="102" t="s">
        <v>247</v>
      </c>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row>
    <row r="5" spans="1:61" ht="15" customHeight="1" x14ac:dyDescent="0.35">
      <c r="A5" s="20" t="s">
        <v>577</v>
      </c>
      <c r="B5" s="3"/>
      <c r="C5" s="3"/>
      <c r="D5" s="3"/>
      <c r="E5" s="3"/>
      <c r="F5" s="3"/>
      <c r="G5" s="3"/>
      <c r="H5" s="3"/>
      <c r="I5" s="3"/>
      <c r="J5" s="3"/>
      <c r="K5" s="3"/>
      <c r="L5" s="3"/>
      <c r="M5" s="3"/>
      <c r="N5" s="3"/>
      <c r="O5" s="3"/>
      <c r="P5" s="3"/>
      <c r="Q5" s="3"/>
      <c r="R5" s="3"/>
      <c r="S5" s="3"/>
      <c r="T5" s="3"/>
      <c r="U5" s="3"/>
      <c r="V5" s="3"/>
      <c r="W5" s="3"/>
      <c r="X5" s="13"/>
      <c r="Y5" s="13"/>
      <c r="Z5" s="13"/>
      <c r="AA5" s="13"/>
      <c r="AB5" s="91"/>
      <c r="AC5" s="91"/>
      <c r="AD5" s="91"/>
      <c r="AE5" s="93"/>
      <c r="AF5" s="93"/>
      <c r="AG5" s="95"/>
      <c r="AH5" s="95"/>
      <c r="AI5" s="95"/>
      <c r="AJ5" s="95"/>
      <c r="AK5" s="95"/>
      <c r="AL5" s="95"/>
      <c r="AM5" s="95"/>
      <c r="AN5" s="95"/>
      <c r="AO5" s="95"/>
      <c r="AP5" s="95"/>
      <c r="AQ5" s="95"/>
      <c r="AR5" s="95"/>
      <c r="AS5" s="95"/>
      <c r="AT5" s="95"/>
      <c r="AU5" s="95"/>
      <c r="AV5" s="95"/>
      <c r="AW5" s="95"/>
      <c r="AX5" s="95"/>
      <c r="AY5" s="95"/>
    </row>
    <row r="6" spans="1:61" ht="15" customHeight="1" x14ac:dyDescent="0.35">
      <c r="A6" s="3" t="s">
        <v>552</v>
      </c>
      <c r="B6" s="112" t="s">
        <v>295</v>
      </c>
      <c r="C6" s="112" t="s">
        <v>295</v>
      </c>
      <c r="D6" s="112" t="s">
        <v>295</v>
      </c>
      <c r="E6" s="112" t="s">
        <v>295</v>
      </c>
      <c r="F6" s="112" t="s">
        <v>295</v>
      </c>
      <c r="G6" s="112" t="s">
        <v>295</v>
      </c>
      <c r="H6" s="112" t="s">
        <v>295</v>
      </c>
      <c r="I6" s="112" t="s">
        <v>295</v>
      </c>
      <c r="J6" s="112" t="s">
        <v>295</v>
      </c>
      <c r="K6" s="112" t="s">
        <v>295</v>
      </c>
      <c r="L6" s="112" t="s">
        <v>295</v>
      </c>
      <c r="M6" s="112" t="s">
        <v>295</v>
      </c>
      <c r="N6" s="112" t="s">
        <v>295</v>
      </c>
      <c r="O6" s="112" t="s">
        <v>295</v>
      </c>
      <c r="P6" s="112" t="s">
        <v>295</v>
      </c>
      <c r="Q6" s="112" t="s">
        <v>295</v>
      </c>
      <c r="R6" s="112" t="s">
        <v>295</v>
      </c>
      <c r="S6" s="112" t="s">
        <v>295</v>
      </c>
      <c r="T6" s="112" t="s">
        <v>295</v>
      </c>
      <c r="U6" s="112" t="s">
        <v>295</v>
      </c>
      <c r="V6" s="112" t="s">
        <v>295</v>
      </c>
      <c r="W6" s="112" t="s">
        <v>295</v>
      </c>
      <c r="X6" s="112" t="s">
        <v>295</v>
      </c>
      <c r="Y6" s="112" t="s">
        <v>295</v>
      </c>
      <c r="Z6" s="112" t="s">
        <v>295</v>
      </c>
      <c r="AA6" s="112"/>
      <c r="AB6" s="91" t="s">
        <v>31</v>
      </c>
      <c r="AC6" s="91" t="s">
        <v>31</v>
      </c>
      <c r="AD6" s="91">
        <v>0.5</v>
      </c>
      <c r="AE6" s="91">
        <v>1.9</v>
      </c>
      <c r="AF6" s="91">
        <v>0.3</v>
      </c>
      <c r="AG6" s="95">
        <v>1.1000000000000001</v>
      </c>
      <c r="AH6" s="95">
        <v>3.3</v>
      </c>
      <c r="AI6" s="95">
        <v>0.5</v>
      </c>
      <c r="AJ6" s="95">
        <v>-1.2</v>
      </c>
      <c r="AK6" s="95">
        <v>0.2</v>
      </c>
      <c r="AL6" s="95">
        <v>-1.4</v>
      </c>
      <c r="AM6" s="95">
        <v>1.9</v>
      </c>
      <c r="AN6" s="95">
        <v>1.2</v>
      </c>
      <c r="AO6" s="95">
        <v>0.1</v>
      </c>
      <c r="AP6" s="95">
        <v>1.4</v>
      </c>
      <c r="AQ6" s="95">
        <v>-0.5</v>
      </c>
      <c r="AR6" s="97">
        <v>-1.2</v>
      </c>
      <c r="AS6" s="97">
        <v>-1.7</v>
      </c>
      <c r="AT6" s="97">
        <v>-1.4</v>
      </c>
      <c r="AU6" s="97">
        <v>1.1000000000000001</v>
      </c>
      <c r="AV6" s="97">
        <v>1</v>
      </c>
      <c r="AW6" s="97">
        <v>2.5</v>
      </c>
      <c r="AX6" s="97">
        <v>0.3</v>
      </c>
      <c r="AY6" s="97">
        <v>0</v>
      </c>
      <c r="AZ6" s="91">
        <v>1.1000000000000001</v>
      </c>
      <c r="BA6" s="91">
        <v>2.5</v>
      </c>
      <c r="BB6" s="91">
        <v>0.9</v>
      </c>
      <c r="BC6" s="91">
        <v>-2.7</v>
      </c>
      <c r="BD6" s="91">
        <v>-0.8</v>
      </c>
      <c r="BE6" s="91">
        <v>2.7</v>
      </c>
      <c r="BF6" s="91">
        <v>0</v>
      </c>
      <c r="BG6" s="91">
        <v>0.8</v>
      </c>
      <c r="BH6" s="91">
        <v>0.8</v>
      </c>
      <c r="BI6" s="91">
        <v>0.8</v>
      </c>
    </row>
    <row r="7" spans="1:61" ht="15" customHeight="1" x14ac:dyDescent="0.35">
      <c r="A7" s="3" t="s">
        <v>578</v>
      </c>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91" t="s">
        <v>31</v>
      </c>
      <c r="AC7" s="91" t="s">
        <v>31</v>
      </c>
      <c r="AD7" s="91" t="s">
        <v>31</v>
      </c>
      <c r="AE7" s="91" t="s">
        <v>31</v>
      </c>
      <c r="AF7" s="91" t="s">
        <v>31</v>
      </c>
      <c r="AG7" s="91" t="s">
        <v>31</v>
      </c>
      <c r="AH7" s="91" t="s">
        <v>31</v>
      </c>
      <c r="AI7" s="91" t="s">
        <v>31</v>
      </c>
      <c r="AJ7" s="91" t="s">
        <v>31</v>
      </c>
      <c r="AK7" s="91" t="s">
        <v>31</v>
      </c>
      <c r="AL7" s="91" t="s">
        <v>31</v>
      </c>
      <c r="AM7" s="91" t="s">
        <v>31</v>
      </c>
      <c r="AN7" s="91" t="s">
        <v>31</v>
      </c>
      <c r="AO7" s="91" t="s">
        <v>31</v>
      </c>
      <c r="AP7" s="91" t="s">
        <v>31</v>
      </c>
      <c r="AQ7" s="91" t="s">
        <v>31</v>
      </c>
      <c r="AR7" s="97">
        <v>-1.1000000000000001</v>
      </c>
      <c r="AS7" s="97">
        <v>-1.3</v>
      </c>
      <c r="AT7" s="97">
        <v>-1.3</v>
      </c>
      <c r="AU7" s="97">
        <v>0.5</v>
      </c>
      <c r="AV7" s="97">
        <v>1.5</v>
      </c>
      <c r="AW7" s="97">
        <v>1.5</v>
      </c>
      <c r="AX7" s="97">
        <v>0.7</v>
      </c>
      <c r="AY7" s="97">
        <v>0.1</v>
      </c>
      <c r="AZ7" s="91">
        <v>0.8</v>
      </c>
      <c r="BA7" s="91">
        <v>1.7</v>
      </c>
      <c r="BB7" s="91">
        <v>0.3</v>
      </c>
      <c r="BC7" s="91">
        <v>-0.7</v>
      </c>
      <c r="BD7" s="91">
        <v>-0.1</v>
      </c>
      <c r="BE7" s="91">
        <v>2.1</v>
      </c>
      <c r="BF7" s="91">
        <v>-0.2</v>
      </c>
      <c r="BG7" s="91">
        <v>0.7</v>
      </c>
      <c r="BH7" s="91">
        <v>0.7</v>
      </c>
      <c r="BI7" s="91">
        <v>0.6</v>
      </c>
    </row>
    <row r="8" spans="1:61" ht="15" customHeight="1" x14ac:dyDescent="0.35">
      <c r="A8" s="3" t="s">
        <v>579</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91" t="s">
        <v>31</v>
      </c>
      <c r="AC8" s="91" t="s">
        <v>31</v>
      </c>
      <c r="AD8" s="91" t="s">
        <v>31</v>
      </c>
      <c r="AE8" s="91" t="s">
        <v>31</v>
      </c>
      <c r="AF8" s="91" t="s">
        <v>31</v>
      </c>
      <c r="AG8" s="91" t="s">
        <v>31</v>
      </c>
      <c r="AH8" s="91" t="s">
        <v>31</v>
      </c>
      <c r="AI8" s="91" t="s">
        <v>31</v>
      </c>
      <c r="AJ8" s="91" t="s">
        <v>31</v>
      </c>
      <c r="AK8" s="91" t="s">
        <v>31</v>
      </c>
      <c r="AL8" s="91" t="s">
        <v>31</v>
      </c>
      <c r="AM8" s="91" t="s">
        <v>31</v>
      </c>
      <c r="AN8" s="91" t="s">
        <v>31</v>
      </c>
      <c r="AO8" s="91" t="s">
        <v>31</v>
      </c>
      <c r="AP8" s="91" t="s">
        <v>31</v>
      </c>
      <c r="AQ8" s="91" t="s">
        <v>31</v>
      </c>
      <c r="AR8" s="97">
        <v>-1.2</v>
      </c>
      <c r="AS8" s="97">
        <v>-1.4</v>
      </c>
      <c r="AT8" s="97">
        <v>-2.2000000000000002</v>
      </c>
      <c r="AU8" s="97">
        <v>0.6</v>
      </c>
      <c r="AV8" s="97">
        <v>2.1</v>
      </c>
      <c r="AW8" s="97">
        <v>2.1</v>
      </c>
      <c r="AX8" s="97">
        <v>0.2</v>
      </c>
      <c r="AY8" s="97">
        <v>-0.1</v>
      </c>
      <c r="AZ8" s="91">
        <v>1.2</v>
      </c>
      <c r="BA8" s="91">
        <v>2.2000000000000002</v>
      </c>
      <c r="BB8" s="91">
        <v>0.8</v>
      </c>
      <c r="BC8" s="91">
        <v>-2.5</v>
      </c>
      <c r="BD8" s="91">
        <v>0.3</v>
      </c>
      <c r="BE8" s="91">
        <v>2.6</v>
      </c>
      <c r="BF8" s="91">
        <v>0.1</v>
      </c>
      <c r="BG8" s="91">
        <v>0.8</v>
      </c>
      <c r="BH8" s="91">
        <v>0.7</v>
      </c>
      <c r="BI8" s="91">
        <v>0.6</v>
      </c>
    </row>
    <row r="9" spans="1:61" ht="15" customHeight="1" x14ac:dyDescent="0.35">
      <c r="A9" s="3" t="s">
        <v>580</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91" t="s">
        <v>31</v>
      </c>
      <c r="AC9" s="91" t="s">
        <v>31</v>
      </c>
      <c r="AD9" s="91" t="s">
        <v>31</v>
      </c>
      <c r="AE9" s="91" t="s">
        <v>31</v>
      </c>
      <c r="AF9" s="91" t="s">
        <v>31</v>
      </c>
      <c r="AG9" s="91" t="s">
        <v>31</v>
      </c>
      <c r="AH9" s="91" t="s">
        <v>31</v>
      </c>
      <c r="AI9" s="91" t="s">
        <v>31</v>
      </c>
      <c r="AJ9" s="91" t="s">
        <v>31</v>
      </c>
      <c r="AK9" s="91" t="s">
        <v>31</v>
      </c>
      <c r="AL9" s="91" t="s">
        <v>31</v>
      </c>
      <c r="AM9" s="91" t="s">
        <v>31</v>
      </c>
      <c r="AN9" s="91" t="s">
        <v>31</v>
      </c>
      <c r="AO9" s="91" t="s">
        <v>31</v>
      </c>
      <c r="AP9" s="91" t="s">
        <v>31</v>
      </c>
      <c r="AQ9" s="91" t="s">
        <v>31</v>
      </c>
      <c r="AR9" s="97">
        <v>-1.2</v>
      </c>
      <c r="AS9" s="97">
        <v>-1.8</v>
      </c>
      <c r="AT9" s="97">
        <v>-1.8</v>
      </c>
      <c r="AU9" s="97">
        <v>1.5</v>
      </c>
      <c r="AV9" s="97">
        <v>3.1</v>
      </c>
      <c r="AW9" s="97">
        <v>3.2</v>
      </c>
      <c r="AX9" s="97">
        <v>0</v>
      </c>
      <c r="AY9" s="97">
        <v>-0.1</v>
      </c>
      <c r="AZ9" s="91">
        <v>1.3</v>
      </c>
      <c r="BA9" s="91">
        <v>2.6</v>
      </c>
      <c r="BB9" s="91">
        <v>1</v>
      </c>
      <c r="BC9" s="91">
        <v>-2.9</v>
      </c>
      <c r="BD9" s="91">
        <v>-0.9</v>
      </c>
      <c r="BE9" s="91">
        <v>3</v>
      </c>
      <c r="BF9" s="91">
        <v>-0.1</v>
      </c>
      <c r="BG9" s="91">
        <v>0.7</v>
      </c>
      <c r="BH9" s="91">
        <v>0.7</v>
      </c>
      <c r="BI9" s="91">
        <v>0.7</v>
      </c>
    </row>
    <row r="10" spans="1:61" ht="15" customHeight="1" x14ac:dyDescent="0.35">
      <c r="A10" s="3" t="s">
        <v>581</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91" t="s">
        <v>31</v>
      </c>
      <c r="AC10" s="91" t="s">
        <v>31</v>
      </c>
      <c r="AD10" s="91" t="s">
        <v>31</v>
      </c>
      <c r="AE10" s="91" t="s">
        <v>31</v>
      </c>
      <c r="AF10" s="91" t="s">
        <v>31</v>
      </c>
      <c r="AG10" s="91" t="s">
        <v>31</v>
      </c>
      <c r="AH10" s="91" t="s">
        <v>31</v>
      </c>
      <c r="AI10" s="91" t="s">
        <v>31</v>
      </c>
      <c r="AJ10" s="91" t="s">
        <v>31</v>
      </c>
      <c r="AK10" s="91" t="s">
        <v>31</v>
      </c>
      <c r="AL10" s="91" t="s">
        <v>31</v>
      </c>
      <c r="AM10" s="91" t="s">
        <v>31</v>
      </c>
      <c r="AN10" s="91" t="s">
        <v>31</v>
      </c>
      <c r="AO10" s="91" t="s">
        <v>31</v>
      </c>
      <c r="AP10" s="91" t="s">
        <v>31</v>
      </c>
      <c r="AQ10" s="91" t="s">
        <v>31</v>
      </c>
      <c r="AR10" s="97">
        <v>-1.3</v>
      </c>
      <c r="AS10" s="97">
        <v>-2</v>
      </c>
      <c r="AT10" s="97">
        <v>-1</v>
      </c>
      <c r="AU10" s="97">
        <v>2.2000000000000002</v>
      </c>
      <c r="AV10" s="97">
        <v>3.3</v>
      </c>
      <c r="AW10" s="97">
        <v>3.5</v>
      </c>
      <c r="AX10" s="97">
        <v>0.1</v>
      </c>
      <c r="AY10" s="97">
        <v>0</v>
      </c>
      <c r="AZ10" s="91">
        <v>1.3</v>
      </c>
      <c r="BA10" s="91">
        <v>2.8</v>
      </c>
      <c r="BB10" s="91">
        <v>1.1000000000000001</v>
      </c>
      <c r="BC10" s="91">
        <v>-3</v>
      </c>
      <c r="BD10" s="91">
        <v>-1.1000000000000001</v>
      </c>
      <c r="BE10" s="91">
        <v>3</v>
      </c>
      <c r="BF10" s="91">
        <v>0</v>
      </c>
      <c r="BG10" s="91">
        <v>0.8</v>
      </c>
      <c r="BH10" s="91">
        <v>0.8</v>
      </c>
      <c r="BI10" s="91">
        <v>0.8</v>
      </c>
    </row>
    <row r="11" spans="1:61" ht="15" customHeight="1" x14ac:dyDescent="0.35">
      <c r="A11" s="3" t="s">
        <v>582</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91" t="s">
        <v>31</v>
      </c>
      <c r="AC11" s="91" t="s">
        <v>31</v>
      </c>
      <c r="AD11" s="91" t="s">
        <v>31</v>
      </c>
      <c r="AE11" s="91" t="s">
        <v>31</v>
      </c>
      <c r="AF11" s="91" t="s">
        <v>31</v>
      </c>
      <c r="AG11" s="91" t="s">
        <v>31</v>
      </c>
      <c r="AH11" s="91" t="s">
        <v>31</v>
      </c>
      <c r="AI11" s="91" t="s">
        <v>31</v>
      </c>
      <c r="AJ11" s="91" t="s">
        <v>31</v>
      </c>
      <c r="AK11" s="91" t="s">
        <v>31</v>
      </c>
      <c r="AL11" s="91" t="s">
        <v>31</v>
      </c>
      <c r="AM11" s="91" t="s">
        <v>31</v>
      </c>
      <c r="AN11" s="91" t="s">
        <v>31</v>
      </c>
      <c r="AO11" s="91" t="s">
        <v>31</v>
      </c>
      <c r="AP11" s="91" t="s">
        <v>31</v>
      </c>
      <c r="AQ11" s="91" t="s">
        <v>31</v>
      </c>
      <c r="AR11" s="97">
        <v>-1.4</v>
      </c>
      <c r="AS11" s="97">
        <v>-2.2999999999999998</v>
      </c>
      <c r="AT11" s="97">
        <v>-1.3</v>
      </c>
      <c r="AU11" s="97">
        <v>1</v>
      </c>
      <c r="AV11" s="97">
        <v>2.6</v>
      </c>
      <c r="AW11" s="97">
        <v>2.8</v>
      </c>
      <c r="AX11" s="97">
        <v>0.1</v>
      </c>
      <c r="AY11" s="97">
        <v>0</v>
      </c>
      <c r="AZ11" s="91">
        <v>1.1000000000000001</v>
      </c>
      <c r="BA11" s="91">
        <v>2.8</v>
      </c>
      <c r="BB11" s="91">
        <v>0.8</v>
      </c>
      <c r="BC11" s="91">
        <v>-3.2</v>
      </c>
      <c r="BD11" s="91">
        <v>-1.9</v>
      </c>
      <c r="BE11" s="91">
        <v>2.2999999999999998</v>
      </c>
      <c r="BF11" s="91">
        <v>0.1</v>
      </c>
      <c r="BG11" s="91">
        <v>0.8</v>
      </c>
      <c r="BH11" s="91">
        <v>0.9</v>
      </c>
      <c r="BI11" s="91">
        <v>0.9</v>
      </c>
    </row>
    <row r="12" spans="1:61" ht="15" customHeight="1" x14ac:dyDescent="0.35">
      <c r="A12" s="3" t="s">
        <v>583</v>
      </c>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91" t="s">
        <v>31</v>
      </c>
      <c r="AC12" s="91" t="s">
        <v>31</v>
      </c>
      <c r="AD12" s="91" t="s">
        <v>31</v>
      </c>
      <c r="AE12" s="91" t="s">
        <v>31</v>
      </c>
      <c r="AF12" s="91" t="s">
        <v>31</v>
      </c>
      <c r="AG12" s="91" t="s">
        <v>31</v>
      </c>
      <c r="AH12" s="91" t="s">
        <v>31</v>
      </c>
      <c r="AI12" s="91" t="s">
        <v>31</v>
      </c>
      <c r="AJ12" s="91" t="s">
        <v>31</v>
      </c>
      <c r="AK12" s="91" t="s">
        <v>31</v>
      </c>
      <c r="AL12" s="91" t="s">
        <v>31</v>
      </c>
      <c r="AM12" s="91" t="s">
        <v>31</v>
      </c>
      <c r="AN12" s="91" t="s">
        <v>31</v>
      </c>
      <c r="AO12" s="91" t="s">
        <v>31</v>
      </c>
      <c r="AP12" s="91" t="s">
        <v>31</v>
      </c>
      <c r="AQ12" s="91" t="s">
        <v>31</v>
      </c>
      <c r="AR12" s="97">
        <v>-1.1000000000000001</v>
      </c>
      <c r="AS12" s="97">
        <v>-1.8</v>
      </c>
      <c r="AT12" s="97">
        <v>-1.1000000000000001</v>
      </c>
      <c r="AU12" s="97">
        <v>2</v>
      </c>
      <c r="AV12" s="97">
        <v>3.7</v>
      </c>
      <c r="AW12" s="97">
        <v>3.8</v>
      </c>
      <c r="AX12" s="97">
        <v>0.3</v>
      </c>
      <c r="AY12" s="97">
        <v>0.1</v>
      </c>
      <c r="AZ12" s="91">
        <v>1.2</v>
      </c>
      <c r="BA12" s="91">
        <v>2.9</v>
      </c>
      <c r="BB12" s="91">
        <v>1.2</v>
      </c>
      <c r="BC12" s="91">
        <v>-2.9</v>
      </c>
      <c r="BD12" s="91">
        <v>-1.1000000000000001</v>
      </c>
      <c r="BE12" s="91">
        <v>3</v>
      </c>
      <c r="BF12" s="91">
        <v>0</v>
      </c>
      <c r="BG12" s="91">
        <v>0.9</v>
      </c>
      <c r="BH12" s="91">
        <v>0.9</v>
      </c>
      <c r="BI12" s="91">
        <v>0.9</v>
      </c>
    </row>
    <row r="13" spans="1:61" ht="15" customHeight="1" x14ac:dyDescent="0.35">
      <c r="A13" s="3" t="s">
        <v>556</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91" t="s">
        <v>31</v>
      </c>
      <c r="AC13" s="91" t="s">
        <v>31</v>
      </c>
      <c r="AD13" s="91" t="s">
        <v>31</v>
      </c>
      <c r="AE13" s="91" t="s">
        <v>31</v>
      </c>
      <c r="AF13" s="91" t="s">
        <v>31</v>
      </c>
      <c r="AG13" s="91" t="s">
        <v>31</v>
      </c>
      <c r="AH13" s="91" t="s">
        <v>31</v>
      </c>
      <c r="AI13" s="91" t="s">
        <v>31</v>
      </c>
      <c r="AJ13" s="91" t="s">
        <v>31</v>
      </c>
      <c r="AK13" s="91" t="s">
        <v>31</v>
      </c>
      <c r="AL13" s="91" t="s">
        <v>31</v>
      </c>
      <c r="AM13" s="91" t="s">
        <v>31</v>
      </c>
      <c r="AN13" s="91" t="s">
        <v>31</v>
      </c>
      <c r="AO13" s="91" t="s">
        <v>31</v>
      </c>
      <c r="AP13" s="91" t="s">
        <v>31</v>
      </c>
      <c r="AQ13" s="91" t="s">
        <v>31</v>
      </c>
      <c r="AR13" s="97">
        <v>-1.2</v>
      </c>
      <c r="AS13" s="97">
        <v>-1.6</v>
      </c>
      <c r="AT13" s="97">
        <v>-1.7</v>
      </c>
      <c r="AU13" s="97">
        <v>0.6</v>
      </c>
      <c r="AV13" s="97">
        <v>1.2</v>
      </c>
      <c r="AW13" s="97">
        <v>1.2</v>
      </c>
      <c r="AX13" s="97">
        <v>0.5</v>
      </c>
      <c r="AY13" s="97">
        <v>-0.1</v>
      </c>
      <c r="AZ13" s="91">
        <v>0.8</v>
      </c>
      <c r="BA13" s="91">
        <v>1.6</v>
      </c>
      <c r="BB13" s="91">
        <v>0.2</v>
      </c>
      <c r="BC13" s="91">
        <v>4.9000000000000004</v>
      </c>
      <c r="BD13" s="91">
        <v>-0.2</v>
      </c>
      <c r="BE13" s="91">
        <v>1.5</v>
      </c>
      <c r="BF13" s="91">
        <v>0</v>
      </c>
      <c r="BG13" s="91">
        <v>0.6</v>
      </c>
      <c r="BH13" s="91">
        <v>0.6</v>
      </c>
      <c r="BI13" s="91">
        <v>0.6</v>
      </c>
    </row>
    <row r="14" spans="1:61" ht="15" customHeight="1" x14ac:dyDescent="0.35">
      <c r="A14" s="3" t="s">
        <v>557</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91" t="s">
        <v>31</v>
      </c>
      <c r="AC14" s="91" t="s">
        <v>31</v>
      </c>
      <c r="AD14" s="91" t="s">
        <v>31</v>
      </c>
      <c r="AE14" s="91" t="s">
        <v>31</v>
      </c>
      <c r="AF14" s="91" t="s">
        <v>31</v>
      </c>
      <c r="AG14" s="91" t="s">
        <v>31</v>
      </c>
      <c r="AH14" s="91" t="s">
        <v>31</v>
      </c>
      <c r="AI14" s="91" t="s">
        <v>31</v>
      </c>
      <c r="AJ14" s="91" t="s">
        <v>31</v>
      </c>
      <c r="AK14" s="91" t="s">
        <v>31</v>
      </c>
      <c r="AL14" s="91" t="s">
        <v>31</v>
      </c>
      <c r="AM14" s="91" t="s">
        <v>31</v>
      </c>
      <c r="AN14" s="91" t="s">
        <v>31</v>
      </c>
      <c r="AO14" s="91" t="s">
        <v>31</v>
      </c>
      <c r="AP14" s="91" t="s">
        <v>31</v>
      </c>
      <c r="AQ14" s="91" t="s">
        <v>31</v>
      </c>
      <c r="AR14" s="97">
        <v>-1.4</v>
      </c>
      <c r="AS14" s="97">
        <v>-1.4</v>
      </c>
      <c r="AT14" s="97">
        <v>-3.4</v>
      </c>
      <c r="AU14" s="97">
        <v>-0.3</v>
      </c>
      <c r="AV14" s="97">
        <v>1</v>
      </c>
      <c r="AW14" s="97">
        <v>1</v>
      </c>
      <c r="AX14" s="97">
        <v>0</v>
      </c>
      <c r="AY14" s="97">
        <v>-0.2</v>
      </c>
      <c r="AZ14" s="91">
        <v>1</v>
      </c>
      <c r="BA14" s="91">
        <v>1.4</v>
      </c>
      <c r="BB14" s="91">
        <v>0.1</v>
      </c>
      <c r="BC14" s="91">
        <v>-2.5</v>
      </c>
      <c r="BD14" s="91">
        <v>-0.5</v>
      </c>
      <c r="BE14" s="91">
        <v>2</v>
      </c>
      <c r="BF14" s="91">
        <v>-0.1</v>
      </c>
      <c r="BG14" s="91">
        <v>0.6</v>
      </c>
      <c r="BH14" s="91">
        <v>0.4</v>
      </c>
      <c r="BI14" s="91">
        <v>0.4</v>
      </c>
    </row>
    <row r="15" spans="1:61" ht="15" customHeight="1" x14ac:dyDescent="0.35">
      <c r="A15" s="3" t="s">
        <v>559</v>
      </c>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91" t="s">
        <v>31</v>
      </c>
      <c r="AC15" s="91" t="s">
        <v>31</v>
      </c>
      <c r="AD15" s="91" t="s">
        <v>31</v>
      </c>
      <c r="AE15" s="91" t="s">
        <v>31</v>
      </c>
      <c r="AF15" s="91" t="s">
        <v>31</v>
      </c>
      <c r="AG15" s="91" t="s">
        <v>31</v>
      </c>
      <c r="AH15" s="91" t="s">
        <v>31</v>
      </c>
      <c r="AI15" s="91" t="s">
        <v>31</v>
      </c>
      <c r="AJ15" s="91" t="s">
        <v>31</v>
      </c>
      <c r="AK15" s="91" t="s">
        <v>31</v>
      </c>
      <c r="AL15" s="91" t="s">
        <v>31</v>
      </c>
      <c r="AM15" s="91" t="s">
        <v>31</v>
      </c>
      <c r="AN15" s="91" t="s">
        <v>31</v>
      </c>
      <c r="AO15" s="91" t="s">
        <v>31</v>
      </c>
      <c r="AP15" s="91" t="s">
        <v>31</v>
      </c>
      <c r="AQ15" s="91" t="s">
        <v>31</v>
      </c>
      <c r="AR15" s="97">
        <v>-1.3</v>
      </c>
      <c r="AS15" s="97">
        <v>-1.8</v>
      </c>
      <c r="AT15" s="97">
        <v>-1.5</v>
      </c>
      <c r="AU15" s="97">
        <v>1.5</v>
      </c>
      <c r="AV15" s="97">
        <v>2.9</v>
      </c>
      <c r="AW15" s="97">
        <v>3.1</v>
      </c>
      <c r="AX15" s="97">
        <v>0.2</v>
      </c>
      <c r="AY15" s="97">
        <v>0</v>
      </c>
      <c r="AZ15" s="91">
        <v>1.2</v>
      </c>
      <c r="BA15" s="91">
        <v>2.7</v>
      </c>
      <c r="BB15" s="91">
        <v>0.9</v>
      </c>
      <c r="BC15" s="91">
        <v>-3</v>
      </c>
      <c r="BD15" s="91">
        <v>-0.9</v>
      </c>
      <c r="BE15" s="91">
        <v>2.8</v>
      </c>
      <c r="BF15" s="91">
        <v>0</v>
      </c>
      <c r="BG15" s="91">
        <v>0.7</v>
      </c>
      <c r="BH15" s="91">
        <v>0.8</v>
      </c>
      <c r="BI15" s="91">
        <v>0.8</v>
      </c>
    </row>
    <row r="16" spans="1:61" ht="15" customHeight="1" x14ac:dyDescent="0.35">
      <c r="A16" s="3" t="s">
        <v>560</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91" t="s">
        <v>31</v>
      </c>
      <c r="AC16" s="91" t="s">
        <v>31</v>
      </c>
      <c r="AD16" s="91" t="s">
        <v>31</v>
      </c>
      <c r="AE16" s="91" t="s">
        <v>31</v>
      </c>
      <c r="AF16" s="91" t="s">
        <v>31</v>
      </c>
      <c r="AG16" s="91" t="s">
        <v>31</v>
      </c>
      <c r="AH16" s="91" t="s">
        <v>31</v>
      </c>
      <c r="AI16" s="91" t="s">
        <v>31</v>
      </c>
      <c r="AJ16" s="91" t="s">
        <v>31</v>
      </c>
      <c r="AK16" s="91" t="s">
        <v>31</v>
      </c>
      <c r="AL16" s="91" t="s">
        <v>31</v>
      </c>
      <c r="AM16" s="91" t="s">
        <v>31</v>
      </c>
      <c r="AN16" s="91" t="s">
        <v>31</v>
      </c>
      <c r="AO16" s="91" t="s">
        <v>31</v>
      </c>
      <c r="AP16" s="91" t="s">
        <v>31</v>
      </c>
      <c r="AQ16" s="91" t="s">
        <v>31</v>
      </c>
      <c r="AR16" s="97">
        <v>-1.1000000000000001</v>
      </c>
      <c r="AS16" s="97">
        <v>-1.4</v>
      </c>
      <c r="AT16" s="97">
        <v>-1.3</v>
      </c>
      <c r="AU16" s="97">
        <v>0.9</v>
      </c>
      <c r="AV16" s="97">
        <v>1.9</v>
      </c>
      <c r="AW16" s="97">
        <v>1.9</v>
      </c>
      <c r="AX16" s="97">
        <v>0.4</v>
      </c>
      <c r="AY16" s="97">
        <v>0</v>
      </c>
      <c r="AZ16" s="91">
        <v>1.1000000000000001</v>
      </c>
      <c r="BA16" s="91">
        <v>2.1</v>
      </c>
      <c r="BB16" s="91">
        <v>0.8</v>
      </c>
      <c r="BC16" s="91">
        <v>-2.2999999999999998</v>
      </c>
      <c r="BD16" s="91">
        <v>-0.6</v>
      </c>
      <c r="BE16" s="91">
        <v>2.5</v>
      </c>
      <c r="BF16" s="91">
        <v>0</v>
      </c>
      <c r="BG16" s="91">
        <v>0.8</v>
      </c>
      <c r="BH16" s="91">
        <v>0.8</v>
      </c>
      <c r="BI16" s="91">
        <v>0.7</v>
      </c>
    </row>
    <row r="17" spans="1:61" ht="15" customHeight="1" x14ac:dyDescent="0.35">
      <c r="A17" s="3" t="s">
        <v>561</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91" t="s">
        <v>31</v>
      </c>
      <c r="AC17" s="91" t="s">
        <v>31</v>
      </c>
      <c r="AD17" s="91" t="s">
        <v>31</v>
      </c>
      <c r="AE17" s="91" t="s">
        <v>31</v>
      </c>
      <c r="AF17" s="91" t="s">
        <v>31</v>
      </c>
      <c r="AG17" s="91" t="s">
        <v>31</v>
      </c>
      <c r="AH17" s="91" t="s">
        <v>31</v>
      </c>
      <c r="AI17" s="91" t="s">
        <v>31</v>
      </c>
      <c r="AJ17" s="91" t="s">
        <v>31</v>
      </c>
      <c r="AK17" s="91" t="s">
        <v>31</v>
      </c>
      <c r="AL17" s="91" t="s">
        <v>31</v>
      </c>
      <c r="AM17" s="91" t="s">
        <v>31</v>
      </c>
      <c r="AN17" s="91" t="s">
        <v>31</v>
      </c>
      <c r="AO17" s="91" t="s">
        <v>31</v>
      </c>
      <c r="AP17" s="91" t="s">
        <v>31</v>
      </c>
      <c r="AQ17" s="91" t="s">
        <v>31</v>
      </c>
      <c r="AR17" s="97">
        <v>-1.3</v>
      </c>
      <c r="AS17" s="97">
        <v>-2.8</v>
      </c>
      <c r="AT17" s="97">
        <v>-1.9</v>
      </c>
      <c r="AU17" s="97">
        <v>0.2</v>
      </c>
      <c r="AV17" s="97">
        <v>1.8</v>
      </c>
      <c r="AW17" s="97">
        <v>2</v>
      </c>
      <c r="AX17" s="97">
        <v>-0.1</v>
      </c>
      <c r="AY17" s="97">
        <v>-0.3</v>
      </c>
      <c r="AZ17" s="91">
        <v>1.2</v>
      </c>
      <c r="BA17" s="91">
        <v>2.7</v>
      </c>
      <c r="BB17" s="91">
        <v>0.7</v>
      </c>
      <c r="BC17" s="91">
        <v>-3</v>
      </c>
      <c r="BD17" s="91">
        <v>-1.1000000000000001</v>
      </c>
      <c r="BE17" s="91">
        <v>2.2999999999999998</v>
      </c>
      <c r="BF17" s="91">
        <v>0</v>
      </c>
      <c r="BG17" s="91">
        <v>0.7</v>
      </c>
      <c r="BH17" s="91">
        <v>0.8</v>
      </c>
      <c r="BI17" s="91">
        <v>0.8</v>
      </c>
    </row>
    <row r="18" spans="1:61" ht="15" customHeight="1" x14ac:dyDescent="0.35">
      <c r="A18" s="3" t="s">
        <v>563</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91" t="s">
        <v>31</v>
      </c>
      <c r="AC18" s="91" t="s">
        <v>31</v>
      </c>
      <c r="AD18" s="91" t="s">
        <v>31</v>
      </c>
      <c r="AE18" s="91" t="s">
        <v>31</v>
      </c>
      <c r="AF18" s="91" t="s">
        <v>31</v>
      </c>
      <c r="AG18" s="91" t="s">
        <v>31</v>
      </c>
      <c r="AH18" s="91" t="s">
        <v>31</v>
      </c>
      <c r="AI18" s="91" t="s">
        <v>31</v>
      </c>
      <c r="AJ18" s="91" t="s">
        <v>31</v>
      </c>
      <c r="AK18" s="91" t="s">
        <v>31</v>
      </c>
      <c r="AL18" s="91" t="s">
        <v>31</v>
      </c>
      <c r="AM18" s="91" t="s">
        <v>31</v>
      </c>
      <c r="AN18" s="91" t="s">
        <v>31</v>
      </c>
      <c r="AO18" s="91" t="s">
        <v>31</v>
      </c>
      <c r="AP18" s="91" t="s">
        <v>31</v>
      </c>
      <c r="AQ18" s="91" t="s">
        <v>31</v>
      </c>
      <c r="AR18" s="97">
        <v>-1.2</v>
      </c>
      <c r="AS18" s="97">
        <v>-1.9</v>
      </c>
      <c r="AT18" s="97">
        <v>-1.3</v>
      </c>
      <c r="AU18" s="97">
        <v>1.7</v>
      </c>
      <c r="AV18" s="97">
        <v>3.6</v>
      </c>
      <c r="AW18" s="97">
        <v>3.8</v>
      </c>
      <c r="AX18" s="97">
        <v>0.5</v>
      </c>
      <c r="AY18" s="97">
        <v>0.1</v>
      </c>
      <c r="AZ18" s="91">
        <v>1.2</v>
      </c>
      <c r="BA18" s="91">
        <v>3.1</v>
      </c>
      <c r="BB18" s="91">
        <v>1</v>
      </c>
      <c r="BC18" s="91">
        <v>-2.9</v>
      </c>
      <c r="BD18" s="91">
        <v>-0.6</v>
      </c>
      <c r="BE18" s="91">
        <v>3.4</v>
      </c>
      <c r="BF18" s="91">
        <v>-0.3</v>
      </c>
      <c r="BG18" s="91">
        <v>0.6</v>
      </c>
      <c r="BH18" s="91">
        <v>0.9</v>
      </c>
      <c r="BI18" s="91">
        <v>0.7</v>
      </c>
    </row>
    <row r="19" spans="1:61" ht="15" customHeight="1" x14ac:dyDescent="0.35">
      <c r="A19" s="3" t="s">
        <v>564</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91" t="s">
        <v>31</v>
      </c>
      <c r="AC19" s="91" t="s">
        <v>31</v>
      </c>
      <c r="AD19" s="91" t="s">
        <v>31</v>
      </c>
      <c r="AE19" s="91" t="s">
        <v>31</v>
      </c>
      <c r="AF19" s="91" t="s">
        <v>31</v>
      </c>
      <c r="AG19" s="91" t="s">
        <v>31</v>
      </c>
      <c r="AH19" s="91" t="s">
        <v>31</v>
      </c>
      <c r="AI19" s="91" t="s">
        <v>31</v>
      </c>
      <c r="AJ19" s="91" t="s">
        <v>31</v>
      </c>
      <c r="AK19" s="91" t="s">
        <v>31</v>
      </c>
      <c r="AL19" s="91" t="s">
        <v>31</v>
      </c>
      <c r="AM19" s="91" t="s">
        <v>31</v>
      </c>
      <c r="AN19" s="91" t="s">
        <v>31</v>
      </c>
      <c r="AO19" s="91" t="s">
        <v>31</v>
      </c>
      <c r="AP19" s="91" t="s">
        <v>31</v>
      </c>
      <c r="AQ19" s="91" t="s">
        <v>31</v>
      </c>
      <c r="AR19" s="97">
        <v>-1.1000000000000001</v>
      </c>
      <c r="AS19" s="97">
        <v>-1.8</v>
      </c>
      <c r="AT19" s="97">
        <v>-1.1000000000000001</v>
      </c>
      <c r="AU19" s="97">
        <v>1.7</v>
      </c>
      <c r="AV19" s="97">
        <v>3.2</v>
      </c>
      <c r="AW19" s="97">
        <v>3.3</v>
      </c>
      <c r="AX19" s="97">
        <v>0.2</v>
      </c>
      <c r="AY19" s="97">
        <v>0</v>
      </c>
      <c r="AZ19" s="91">
        <v>1.2</v>
      </c>
      <c r="BA19" s="91">
        <v>2.7</v>
      </c>
      <c r="BB19" s="91">
        <v>1.1000000000000001</v>
      </c>
      <c r="BC19" s="91">
        <v>-2.7</v>
      </c>
      <c r="BD19" s="91">
        <v>-1.3</v>
      </c>
      <c r="BE19" s="91">
        <v>2.7</v>
      </c>
      <c r="BF19" s="91">
        <v>0.1</v>
      </c>
      <c r="BG19" s="91">
        <v>0.9</v>
      </c>
      <c r="BH19" s="91">
        <v>0.9</v>
      </c>
      <c r="BI19" s="91">
        <v>0.9</v>
      </c>
    </row>
    <row r="20" spans="1:61" ht="15" customHeight="1" x14ac:dyDescent="0.35">
      <c r="A20" s="3"/>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03"/>
      <c r="AC20" s="103"/>
      <c r="AD20" s="91"/>
      <c r="AE20" s="91"/>
      <c r="AF20" s="91"/>
      <c r="AG20" s="95"/>
      <c r="AH20" s="95"/>
      <c r="AI20" s="95"/>
      <c r="AJ20" s="95"/>
      <c r="AK20" s="95"/>
      <c r="AL20" s="95"/>
      <c r="AM20" s="95"/>
      <c r="AN20" s="95"/>
      <c r="AO20" s="95"/>
      <c r="AP20" s="95"/>
      <c r="AQ20" s="95"/>
      <c r="AR20" s="95"/>
      <c r="AS20" s="95"/>
      <c r="AT20" s="95"/>
      <c r="AU20" s="95"/>
      <c r="AV20" s="95"/>
      <c r="AW20" s="95"/>
      <c r="AX20" s="95"/>
      <c r="AY20" s="95"/>
    </row>
    <row r="21" spans="1:61" ht="15" customHeight="1" x14ac:dyDescent="0.35">
      <c r="A21" s="20" t="s">
        <v>584</v>
      </c>
      <c r="B21" s="18">
        <v>5559</v>
      </c>
      <c r="C21" s="18">
        <v>6353</v>
      </c>
      <c r="D21" s="18">
        <v>7034</v>
      </c>
      <c r="E21" s="18">
        <v>7941</v>
      </c>
      <c r="F21" s="18">
        <v>8849</v>
      </c>
      <c r="G21" s="18">
        <v>10437</v>
      </c>
      <c r="H21" s="18">
        <v>11685</v>
      </c>
      <c r="I21" s="18">
        <v>12706</v>
      </c>
      <c r="J21" s="18">
        <v>13613</v>
      </c>
      <c r="K21" s="18">
        <v>14294</v>
      </c>
      <c r="L21" s="18">
        <v>15202</v>
      </c>
      <c r="M21" s="18">
        <v>15882</v>
      </c>
      <c r="N21" s="18">
        <v>16336</v>
      </c>
      <c r="O21" s="18">
        <v>17244</v>
      </c>
      <c r="P21" s="18">
        <v>17697</v>
      </c>
      <c r="Q21" s="18">
        <v>18151</v>
      </c>
      <c r="R21" s="18">
        <v>18605</v>
      </c>
      <c r="S21" s="18">
        <v>18605</v>
      </c>
      <c r="T21" s="18">
        <v>18605</v>
      </c>
      <c r="U21" s="18">
        <v>18605</v>
      </c>
      <c r="V21" s="18">
        <v>19059</v>
      </c>
      <c r="W21" s="18">
        <v>19966</v>
      </c>
      <c r="X21" s="18">
        <v>20874</v>
      </c>
      <c r="Y21" s="18">
        <v>21781</v>
      </c>
      <c r="Z21" s="18">
        <v>21781</v>
      </c>
      <c r="AA21" s="18">
        <v>22235</v>
      </c>
      <c r="AB21" s="92">
        <v>22235</v>
      </c>
      <c r="AC21" s="92">
        <v>22689</v>
      </c>
      <c r="AD21" s="92">
        <v>23143</v>
      </c>
      <c r="AE21" s="92">
        <v>23597</v>
      </c>
      <c r="AF21" s="92">
        <v>24050</v>
      </c>
      <c r="AG21" s="104">
        <v>24958</v>
      </c>
      <c r="AH21" s="104">
        <v>27000</v>
      </c>
      <c r="AI21" s="105">
        <v>28000</v>
      </c>
      <c r="AJ21" s="105">
        <v>28500</v>
      </c>
      <c r="AK21" s="105">
        <v>29000</v>
      </c>
      <c r="AL21" s="105">
        <v>28500</v>
      </c>
      <c r="AM21" s="105">
        <v>29500</v>
      </c>
      <c r="AN21" s="105">
        <v>30000</v>
      </c>
      <c r="AO21" s="105">
        <v>31500</v>
      </c>
      <c r="AP21" s="105">
        <v>32500</v>
      </c>
      <c r="AQ21" s="105">
        <v>32500</v>
      </c>
      <c r="AR21" s="105">
        <v>33000</v>
      </c>
      <c r="AS21" s="105">
        <v>33000</v>
      </c>
      <c r="AT21" s="105">
        <v>32500</v>
      </c>
      <c r="AU21" s="105">
        <v>33000</v>
      </c>
      <c r="AV21" s="105">
        <v>33000</v>
      </c>
      <c r="AW21" s="105">
        <v>33500</v>
      </c>
      <c r="AX21" s="105">
        <v>34000</v>
      </c>
      <c r="AY21" s="105">
        <v>34500</v>
      </c>
      <c r="AZ21" s="90">
        <v>35000</v>
      </c>
      <c r="BA21" s="90">
        <v>36500</v>
      </c>
      <c r="BB21" s="90">
        <v>37000</v>
      </c>
      <c r="BC21" s="90">
        <v>39000</v>
      </c>
      <c r="BD21" s="90">
        <v>41500</v>
      </c>
      <c r="BE21" s="90">
        <v>44000</v>
      </c>
      <c r="BF21" s="90">
        <v>46000</v>
      </c>
      <c r="BG21" s="90">
        <v>48000</v>
      </c>
      <c r="BH21" s="90">
        <v>50000</v>
      </c>
      <c r="BI21" s="90">
        <v>51500</v>
      </c>
    </row>
    <row r="22" spans="1:61" ht="15" customHeight="1" x14ac:dyDescent="0.35">
      <c r="A22" s="3"/>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92"/>
      <c r="AC22" s="92"/>
      <c r="AD22" s="92"/>
      <c r="AE22" s="92"/>
      <c r="AF22" s="92"/>
      <c r="AG22" s="104"/>
      <c r="AH22" s="104"/>
      <c r="AI22" s="104"/>
      <c r="AJ22" s="104"/>
      <c r="AK22" s="104"/>
      <c r="AL22" s="104"/>
      <c r="AM22" s="104"/>
      <c r="AN22" s="104"/>
      <c r="AO22" s="104"/>
      <c r="AP22" s="104"/>
      <c r="AQ22" s="104"/>
      <c r="AR22" s="104"/>
      <c r="AS22" s="104"/>
      <c r="AT22" s="104"/>
      <c r="AU22" s="106"/>
      <c r="AV22" s="106"/>
      <c r="AW22" s="106"/>
      <c r="AX22" s="106"/>
      <c r="AY22" s="106"/>
    </row>
    <row r="23" spans="1:61" ht="15" customHeight="1" x14ac:dyDescent="0.35">
      <c r="A23" s="23" t="s">
        <v>585</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92"/>
      <c r="AC23" s="92"/>
      <c r="AD23" s="92"/>
      <c r="AE23" s="92"/>
      <c r="AF23" s="92"/>
      <c r="AG23" s="104"/>
      <c r="AH23" s="104"/>
      <c r="AI23" s="104"/>
      <c r="AJ23" s="104"/>
      <c r="AK23" s="104"/>
      <c r="AL23" s="104"/>
      <c r="AM23" s="104"/>
      <c r="AN23" s="104"/>
      <c r="AO23" s="104"/>
      <c r="AP23" s="104"/>
      <c r="AQ23" s="104"/>
      <c r="AR23" s="104"/>
      <c r="AS23" s="104"/>
      <c r="AT23" s="104"/>
      <c r="AU23" s="104"/>
      <c r="AV23" s="104"/>
      <c r="AW23" s="104"/>
      <c r="AX23" s="104"/>
      <c r="AY23" s="104"/>
    </row>
    <row r="24" spans="1:61" ht="15" customHeight="1" x14ac:dyDescent="0.35">
      <c r="A24" s="11" t="s">
        <v>384</v>
      </c>
      <c r="B24" s="112" t="s">
        <v>295</v>
      </c>
      <c r="C24" s="13">
        <v>7.6</v>
      </c>
      <c r="D24" s="13">
        <v>7.8</v>
      </c>
      <c r="E24" s="13">
        <v>8</v>
      </c>
      <c r="F24" s="13">
        <v>9.6</v>
      </c>
      <c r="G24" s="13">
        <v>10.199999999999999</v>
      </c>
      <c r="H24" s="13">
        <v>8.8000000000000007</v>
      </c>
      <c r="I24" s="13">
        <v>6.7</v>
      </c>
      <c r="J24" s="13">
        <v>4.0999999999999996</v>
      </c>
      <c r="K24" s="13">
        <v>4.2</v>
      </c>
      <c r="L24" s="13">
        <v>6.5</v>
      </c>
      <c r="M24" s="13">
        <v>6.7</v>
      </c>
      <c r="N24" s="13">
        <v>6</v>
      </c>
      <c r="O24" s="13">
        <v>2.8</v>
      </c>
      <c r="P24" s="13">
        <v>3.3</v>
      </c>
      <c r="Q24" s="13">
        <v>2.2999999999999998</v>
      </c>
      <c r="R24" s="13">
        <v>0.2</v>
      </c>
      <c r="S24" s="13">
        <v>-0.5</v>
      </c>
      <c r="T24" s="13">
        <v>0.7</v>
      </c>
      <c r="U24" s="13">
        <v>1.1000000000000001</v>
      </c>
      <c r="V24" s="13">
        <v>2.5</v>
      </c>
      <c r="W24" s="13">
        <v>3.9</v>
      </c>
      <c r="X24" s="13">
        <v>3.7</v>
      </c>
      <c r="Y24" s="13">
        <v>2.1</v>
      </c>
      <c r="Z24" s="13">
        <v>2.7</v>
      </c>
      <c r="AA24" s="13">
        <v>2</v>
      </c>
      <c r="AB24" s="91" t="s">
        <v>31</v>
      </c>
      <c r="AC24" s="91">
        <v>2.1</v>
      </c>
      <c r="AD24" s="91">
        <v>2.1</v>
      </c>
      <c r="AE24" s="91">
        <v>2</v>
      </c>
      <c r="AF24" s="91">
        <v>2.1</v>
      </c>
      <c r="AG24" s="104">
        <v>2.4</v>
      </c>
      <c r="AH24" s="104">
        <v>4.0999999999999996</v>
      </c>
      <c r="AI24" s="31">
        <v>3.3</v>
      </c>
      <c r="AJ24" s="31">
        <v>2.1</v>
      </c>
      <c r="AK24" s="31">
        <v>1.3</v>
      </c>
      <c r="AL24" s="107">
        <v>1.7000000000000002</v>
      </c>
      <c r="AM24" s="107">
        <v>1.1000000000000001</v>
      </c>
      <c r="AN24" s="107">
        <v>1.6</v>
      </c>
      <c r="AO24" s="107">
        <v>2.5</v>
      </c>
      <c r="AP24" s="107">
        <v>1.2000000000000002</v>
      </c>
      <c r="AQ24" s="107">
        <v>1.3</v>
      </c>
      <c r="AR24" s="107">
        <v>2.3000000000000003</v>
      </c>
      <c r="AS24" s="107">
        <v>2.5</v>
      </c>
      <c r="AT24" s="107">
        <v>2.5</v>
      </c>
      <c r="AU24" s="107">
        <v>1</v>
      </c>
      <c r="AV24" s="107">
        <v>0.60000000000000009</v>
      </c>
      <c r="AW24" s="107">
        <v>0.30000000000000004</v>
      </c>
      <c r="AX24" s="107">
        <v>1.4000000000000001</v>
      </c>
      <c r="AY24" s="107">
        <v>1.7000000000000002</v>
      </c>
      <c r="AZ24" s="90">
        <v>2.6</v>
      </c>
      <c r="BA24" s="90">
        <v>1.3</v>
      </c>
      <c r="BB24" s="90">
        <v>2.7</v>
      </c>
      <c r="BC24" s="90">
        <v>10</v>
      </c>
      <c r="BD24" s="90">
        <v>3.8000000000000003</v>
      </c>
      <c r="BE24" s="90">
        <v>2.9000000000000004</v>
      </c>
      <c r="BF24" s="90">
        <v>2.8000000000000003</v>
      </c>
      <c r="BG24" s="90">
        <v>2.4000000000000004</v>
      </c>
      <c r="BH24" s="90">
        <v>2.3000000000000003</v>
      </c>
      <c r="BI24" s="90">
        <v>2.3000000000000003</v>
      </c>
    </row>
    <row r="25" spans="1:61" ht="15" customHeight="1" x14ac:dyDescent="0.35">
      <c r="A25" s="3"/>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92"/>
      <c r="AC25" s="92"/>
      <c r="AD25" s="92"/>
      <c r="AE25" s="92"/>
      <c r="AF25" s="92"/>
      <c r="AG25" s="104"/>
      <c r="AH25" s="104"/>
      <c r="AI25" s="104"/>
      <c r="AJ25" s="104"/>
      <c r="AK25" s="104"/>
      <c r="AL25" s="104"/>
      <c r="AM25" s="104"/>
      <c r="AN25" s="104"/>
      <c r="AO25" s="104"/>
      <c r="AP25" s="104"/>
      <c r="AQ25" s="104"/>
      <c r="AR25" s="108"/>
      <c r="AS25" s="108"/>
      <c r="AT25" s="108"/>
      <c r="AU25" s="108"/>
      <c r="AV25" s="108"/>
      <c r="AW25" s="108"/>
      <c r="AX25" s="108"/>
      <c r="AY25" s="108"/>
    </row>
    <row r="26" spans="1:61" ht="15" customHeight="1" x14ac:dyDescent="0.35">
      <c r="A26" s="19" t="s">
        <v>504</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91"/>
      <c r="AC26" s="91"/>
      <c r="AD26" s="91"/>
      <c r="AE26" s="91"/>
      <c r="AF26" s="91"/>
      <c r="AG26" s="104"/>
      <c r="AH26" s="104"/>
      <c r="AI26" s="104"/>
      <c r="AJ26" s="104"/>
      <c r="AK26" s="104"/>
      <c r="AL26" s="104"/>
      <c r="AM26" s="104"/>
      <c r="AN26" s="104"/>
      <c r="AO26" s="104"/>
      <c r="AP26" s="104"/>
      <c r="AQ26" s="104"/>
      <c r="AR26" s="108"/>
      <c r="AS26" s="108"/>
      <c r="AT26" s="108"/>
      <c r="AU26" s="108"/>
      <c r="AV26" s="108"/>
      <c r="AW26" s="108"/>
      <c r="AX26" s="108"/>
      <c r="AY26" s="108"/>
    </row>
    <row r="27" spans="1:61" ht="15" customHeight="1" x14ac:dyDescent="0.35">
      <c r="A27" s="20" t="s">
        <v>586</v>
      </c>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104"/>
      <c r="AH27" s="104"/>
      <c r="AI27" s="108"/>
      <c r="AJ27" s="108"/>
      <c r="AK27" s="108"/>
      <c r="AL27" s="108"/>
      <c r="AM27" s="108"/>
      <c r="AN27" s="108"/>
      <c r="AO27" s="108"/>
      <c r="AP27" s="108"/>
      <c r="AQ27" s="108"/>
      <c r="AR27" s="108"/>
      <c r="AS27" s="108"/>
      <c r="AT27" s="108"/>
      <c r="AU27" s="108"/>
      <c r="AV27" s="108"/>
      <c r="AW27" s="108"/>
      <c r="AX27" s="108"/>
      <c r="AY27" s="108"/>
    </row>
    <row r="28" spans="1:61" ht="15" customHeight="1" x14ac:dyDescent="0.35">
      <c r="A28" s="3" t="s">
        <v>389</v>
      </c>
      <c r="B28" s="13">
        <v>21.2</v>
      </c>
      <c r="C28" s="13">
        <v>24.1</v>
      </c>
      <c r="D28" s="13">
        <v>26.7</v>
      </c>
      <c r="E28" s="13">
        <v>30.5</v>
      </c>
      <c r="F28" s="13">
        <v>35</v>
      </c>
      <c r="G28" s="13">
        <v>39.200000000000003</v>
      </c>
      <c r="H28" s="13">
        <v>43.2</v>
      </c>
      <c r="I28" s="13">
        <v>47.5</v>
      </c>
      <c r="J28" s="13">
        <v>51.5</v>
      </c>
      <c r="K28" s="13">
        <v>55</v>
      </c>
      <c r="L28" s="13">
        <v>58.4</v>
      </c>
      <c r="M28" s="13">
        <v>59.7</v>
      </c>
      <c r="N28" s="13">
        <v>61.8</v>
      </c>
      <c r="O28" s="13">
        <v>62.2</v>
      </c>
      <c r="P28" s="13">
        <v>63.3</v>
      </c>
      <c r="Q28" s="13">
        <v>66.5</v>
      </c>
      <c r="R28" s="13">
        <v>70.400000000000006</v>
      </c>
      <c r="S28" s="13">
        <v>72.900000000000006</v>
      </c>
      <c r="T28" s="13">
        <v>76.2</v>
      </c>
      <c r="U28" s="13">
        <v>80.2</v>
      </c>
      <c r="V28" s="13">
        <v>85.5</v>
      </c>
      <c r="W28" s="13">
        <v>91.2</v>
      </c>
      <c r="X28" s="13">
        <v>96.1</v>
      </c>
      <c r="Y28" s="13">
        <v>99.2</v>
      </c>
      <c r="Z28" s="13">
        <v>102.4</v>
      </c>
      <c r="AA28" s="13">
        <v>106.5</v>
      </c>
      <c r="AB28" s="91">
        <v>107.4</v>
      </c>
      <c r="AC28" s="91">
        <v>113.7</v>
      </c>
      <c r="AD28" s="91">
        <v>121.4</v>
      </c>
      <c r="AE28" s="91">
        <v>130.4</v>
      </c>
      <c r="AF28" s="91">
        <v>140</v>
      </c>
      <c r="AG28" s="108">
        <v>150.5</v>
      </c>
      <c r="AH28" s="108">
        <v>163.9</v>
      </c>
      <c r="AI28" s="107">
        <v>169.4</v>
      </c>
      <c r="AJ28" s="107">
        <v>172.1</v>
      </c>
      <c r="AK28" s="107">
        <v>174.3</v>
      </c>
      <c r="AL28" s="107">
        <v>178</v>
      </c>
      <c r="AM28" s="107">
        <v>186.3</v>
      </c>
      <c r="AN28" s="107">
        <v>198.1</v>
      </c>
      <c r="AO28" s="107">
        <v>207.3</v>
      </c>
      <c r="AP28" s="107">
        <v>208.3</v>
      </c>
      <c r="AQ28" s="107">
        <v>207.9</v>
      </c>
      <c r="AR28" s="107">
        <v>213.5</v>
      </c>
      <c r="AS28" s="107">
        <v>215.1</v>
      </c>
      <c r="AT28" s="107">
        <v>216.10000000000002</v>
      </c>
      <c r="AU28" s="107">
        <v>215.9</v>
      </c>
      <c r="AV28" s="107">
        <v>221</v>
      </c>
      <c r="AW28" s="107">
        <v>227.8</v>
      </c>
      <c r="AX28" s="107">
        <v>236.5</v>
      </c>
      <c r="AY28" s="107">
        <v>247.60000000000002</v>
      </c>
      <c r="AZ28" s="91">
        <v>259.5</v>
      </c>
      <c r="BA28" s="91">
        <v>266.5</v>
      </c>
      <c r="BB28" s="91">
        <v>277.90000000000003</v>
      </c>
      <c r="BC28" s="91">
        <v>297.2</v>
      </c>
      <c r="BD28" s="91">
        <v>317.70000000000005</v>
      </c>
      <c r="BE28" s="91">
        <v>339.20000000000005</v>
      </c>
      <c r="BF28" s="91">
        <v>356</v>
      </c>
      <c r="BG28" s="91">
        <v>371</v>
      </c>
      <c r="BH28" s="91">
        <v>386.20000000000005</v>
      </c>
      <c r="BI28" s="91">
        <v>401.70000000000005</v>
      </c>
    </row>
    <row r="29" spans="1:61" ht="15" customHeight="1" x14ac:dyDescent="0.35">
      <c r="A29" s="3" t="s">
        <v>587</v>
      </c>
      <c r="B29" s="13">
        <v>27.2</v>
      </c>
      <c r="C29" s="13">
        <v>31</v>
      </c>
      <c r="D29" s="13">
        <v>34.6</v>
      </c>
      <c r="E29" s="13">
        <v>40.200000000000003</v>
      </c>
      <c r="F29" s="13">
        <v>46.4</v>
      </c>
      <c r="G29" s="13">
        <v>51.9</v>
      </c>
      <c r="H29" s="13">
        <v>57.7</v>
      </c>
      <c r="I29" s="13">
        <v>62.9</v>
      </c>
      <c r="J29" s="13">
        <v>68.2</v>
      </c>
      <c r="K29" s="13">
        <v>73</v>
      </c>
      <c r="L29" s="13">
        <v>77.8</v>
      </c>
      <c r="M29" s="13">
        <v>79.2</v>
      </c>
      <c r="N29" s="13">
        <v>81.3</v>
      </c>
      <c r="O29" s="13">
        <v>82.9</v>
      </c>
      <c r="P29" s="13">
        <v>83.8</v>
      </c>
      <c r="Q29" s="13">
        <v>87.1</v>
      </c>
      <c r="R29" s="13">
        <v>91.8</v>
      </c>
      <c r="S29" s="13">
        <v>95.1</v>
      </c>
      <c r="T29" s="13">
        <v>98.4</v>
      </c>
      <c r="U29" s="13">
        <v>101.9</v>
      </c>
      <c r="V29" s="13">
        <v>109.3</v>
      </c>
      <c r="W29" s="13">
        <v>117.2</v>
      </c>
      <c r="X29" s="13">
        <v>124.4</v>
      </c>
      <c r="Y29" s="13">
        <v>127.4</v>
      </c>
      <c r="Z29" s="13">
        <v>131.1</v>
      </c>
      <c r="AA29" s="13">
        <v>136.69999999999999</v>
      </c>
      <c r="AB29" s="91">
        <v>138</v>
      </c>
      <c r="AC29" s="91">
        <v>144.30000000000001</v>
      </c>
      <c r="AD29" s="91">
        <v>152.80000000000001</v>
      </c>
      <c r="AE29" s="91">
        <v>164.6</v>
      </c>
      <c r="AF29" s="91">
        <v>177.9</v>
      </c>
      <c r="AG29" s="108">
        <v>193.2</v>
      </c>
      <c r="AH29" s="108">
        <v>203.1</v>
      </c>
      <c r="AI29" s="107">
        <v>212.3</v>
      </c>
      <c r="AJ29" s="107">
        <v>216.9</v>
      </c>
      <c r="AK29" s="107">
        <v>219.8</v>
      </c>
      <c r="AL29" s="107">
        <v>223.3</v>
      </c>
      <c r="AM29" s="107">
        <v>231.2</v>
      </c>
      <c r="AN29" s="107">
        <v>245.2</v>
      </c>
      <c r="AO29" s="107">
        <v>259.60000000000002</v>
      </c>
      <c r="AP29" s="107">
        <v>261.5</v>
      </c>
      <c r="AQ29" s="107">
        <v>259.8</v>
      </c>
      <c r="AR29" s="107">
        <v>267.60000000000002</v>
      </c>
      <c r="AS29" s="107">
        <v>271.5</v>
      </c>
      <c r="AT29" s="107">
        <v>272.3</v>
      </c>
      <c r="AU29" s="107">
        <v>275.7</v>
      </c>
      <c r="AV29" s="107">
        <v>277.40000000000003</v>
      </c>
      <c r="AW29" s="107">
        <v>286.2</v>
      </c>
      <c r="AX29" s="107">
        <v>296.8</v>
      </c>
      <c r="AY29" s="107">
        <v>311.40000000000003</v>
      </c>
      <c r="AZ29" s="91">
        <v>327.60000000000002</v>
      </c>
      <c r="BA29" s="91">
        <v>338.1</v>
      </c>
      <c r="BB29" s="91">
        <v>352.1</v>
      </c>
      <c r="BC29" s="91">
        <v>378.20000000000005</v>
      </c>
      <c r="BD29" s="91">
        <v>404.70000000000005</v>
      </c>
      <c r="BE29" s="91">
        <v>432.3</v>
      </c>
      <c r="BF29" s="91">
        <v>453.90000000000003</v>
      </c>
      <c r="BG29" s="91">
        <v>473.6</v>
      </c>
      <c r="BH29" s="91">
        <v>493.90000000000003</v>
      </c>
      <c r="BI29" s="91">
        <v>513.80000000000007</v>
      </c>
    </row>
    <row r="30" spans="1:61" ht="15" customHeight="1" x14ac:dyDescent="0.35">
      <c r="A30" s="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91"/>
      <c r="AC30" s="91"/>
      <c r="AD30" s="91"/>
      <c r="AE30" s="91"/>
      <c r="AF30" s="91"/>
      <c r="AG30" s="104"/>
      <c r="AH30" s="104"/>
      <c r="AI30" s="104"/>
      <c r="AJ30" s="104"/>
      <c r="AK30" s="104"/>
      <c r="AL30" s="104"/>
      <c r="AM30" s="104"/>
      <c r="AN30" s="104"/>
      <c r="AO30" s="104"/>
      <c r="AP30" s="104"/>
      <c r="AQ30" s="104"/>
      <c r="AR30" s="108"/>
      <c r="AS30" s="108"/>
      <c r="AT30" s="108"/>
      <c r="AU30" s="108"/>
      <c r="AV30" s="108"/>
      <c r="AW30" s="108"/>
      <c r="AX30" s="108"/>
      <c r="AY30" s="108"/>
      <c r="AZ30" s="91"/>
      <c r="BA30" s="91"/>
      <c r="BB30" s="91"/>
      <c r="BC30" s="91"/>
      <c r="BD30" s="91"/>
      <c r="BE30" s="91"/>
      <c r="BF30" s="91"/>
      <c r="BG30" s="91"/>
      <c r="BH30" s="91"/>
      <c r="BI30" s="91"/>
    </row>
    <row r="31" spans="1:61" ht="15" customHeight="1" x14ac:dyDescent="0.35">
      <c r="A31" s="19" t="s">
        <v>588</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91"/>
      <c r="AC31" s="91"/>
      <c r="AD31" s="91"/>
      <c r="AE31" s="91"/>
      <c r="AF31" s="91"/>
      <c r="AG31" s="104"/>
      <c r="AH31" s="104"/>
      <c r="AI31" s="104"/>
      <c r="AJ31" s="104"/>
      <c r="AK31" s="104"/>
      <c r="AL31" s="104"/>
      <c r="AM31" s="104"/>
      <c r="AN31" s="104"/>
      <c r="AO31" s="104"/>
      <c r="AP31" s="104"/>
      <c r="AQ31" s="104"/>
      <c r="AR31" s="108"/>
      <c r="AS31" s="108"/>
      <c r="AT31" s="108"/>
      <c r="AU31" s="108"/>
      <c r="AV31" s="108"/>
      <c r="AW31" s="108"/>
      <c r="AX31" s="108"/>
      <c r="AY31" s="108"/>
      <c r="AZ31" s="91"/>
      <c r="BA31" s="91"/>
      <c r="BB31" s="91"/>
      <c r="BC31" s="91"/>
      <c r="BD31" s="91"/>
      <c r="BE31" s="91"/>
      <c r="BF31" s="91"/>
      <c r="BG31" s="91"/>
      <c r="BH31" s="91"/>
      <c r="BI31" s="91"/>
    </row>
    <row r="32" spans="1:61" ht="15" customHeight="1" x14ac:dyDescent="0.35">
      <c r="A32" s="20" t="s">
        <v>589</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91"/>
      <c r="AC32" s="91"/>
      <c r="AD32" s="91"/>
      <c r="AE32" s="91"/>
      <c r="AF32" s="91"/>
      <c r="AG32" s="104"/>
      <c r="AH32" s="104"/>
      <c r="AI32" s="104"/>
      <c r="AJ32" s="104"/>
      <c r="AK32" s="104"/>
      <c r="AL32" s="104"/>
      <c r="AM32" s="104"/>
      <c r="AN32" s="104"/>
      <c r="AO32" s="104"/>
      <c r="AP32" s="104"/>
      <c r="AQ32" s="104"/>
      <c r="AR32" s="108"/>
      <c r="AS32" s="108"/>
      <c r="AT32" s="108"/>
      <c r="AU32" s="108"/>
      <c r="AV32" s="108"/>
      <c r="AW32" s="108"/>
      <c r="AX32" s="108"/>
      <c r="AY32" s="108"/>
      <c r="AZ32" s="91"/>
      <c r="BA32" s="91"/>
      <c r="BB32" s="91"/>
      <c r="BC32" s="91"/>
      <c r="BD32" s="91"/>
      <c r="BE32" s="91"/>
      <c r="BF32" s="91"/>
      <c r="BG32" s="91"/>
      <c r="BH32" s="91"/>
      <c r="BI32" s="91"/>
    </row>
    <row r="33" spans="1:61" ht="15" customHeight="1" x14ac:dyDescent="0.35">
      <c r="A33" s="3" t="s">
        <v>308</v>
      </c>
      <c r="B33" s="112" t="s">
        <v>295</v>
      </c>
      <c r="C33" s="112" t="s">
        <v>295</v>
      </c>
      <c r="D33" s="112" t="s">
        <v>295</v>
      </c>
      <c r="E33" s="112" t="s">
        <v>295</v>
      </c>
      <c r="F33" s="112" t="s">
        <v>295</v>
      </c>
      <c r="G33" s="112" t="s">
        <v>295</v>
      </c>
      <c r="H33" s="112" t="s">
        <v>295</v>
      </c>
      <c r="I33" s="112" t="s">
        <v>295</v>
      </c>
      <c r="J33" s="112" t="s">
        <v>295</v>
      </c>
      <c r="K33" s="112" t="s">
        <v>295</v>
      </c>
      <c r="L33" s="112" t="s">
        <v>295</v>
      </c>
      <c r="M33" s="112" t="s">
        <v>295</v>
      </c>
      <c r="N33" s="112" t="s">
        <v>295</v>
      </c>
      <c r="O33" s="112" t="s">
        <v>295</v>
      </c>
      <c r="P33" s="112" t="s">
        <v>295</v>
      </c>
      <c r="Q33" s="112" t="s">
        <v>295</v>
      </c>
      <c r="R33" s="112" t="s">
        <v>295</v>
      </c>
      <c r="S33" s="112" t="s">
        <v>295</v>
      </c>
      <c r="T33" s="112" t="s">
        <v>295</v>
      </c>
      <c r="U33" s="112" t="s">
        <v>295</v>
      </c>
      <c r="V33" s="112" t="s">
        <v>295</v>
      </c>
      <c r="W33" s="112" t="s">
        <v>295</v>
      </c>
      <c r="X33" s="112" t="s">
        <v>295</v>
      </c>
      <c r="Y33" s="112" t="s">
        <v>295</v>
      </c>
      <c r="Z33" s="112" t="s">
        <v>295</v>
      </c>
      <c r="AA33" s="112"/>
      <c r="AB33" s="91" t="s">
        <v>31</v>
      </c>
      <c r="AC33" s="91" t="s">
        <v>31</v>
      </c>
      <c r="AD33" s="91" t="s">
        <v>31</v>
      </c>
      <c r="AE33" s="91" t="s">
        <v>31</v>
      </c>
      <c r="AF33" s="91" t="s">
        <v>31</v>
      </c>
      <c r="AG33" s="91" t="s">
        <v>31</v>
      </c>
      <c r="AH33" s="91" t="s">
        <v>31</v>
      </c>
      <c r="AI33" s="107">
        <v>44.300000000000004</v>
      </c>
      <c r="AJ33" s="107">
        <v>45.8</v>
      </c>
      <c r="AK33" s="107">
        <v>45.900000000000006</v>
      </c>
      <c r="AL33" s="107">
        <v>45.900000000000006</v>
      </c>
      <c r="AM33" s="107">
        <v>43.400000000000006</v>
      </c>
      <c r="AN33" s="107">
        <v>42.5</v>
      </c>
      <c r="AO33" s="107">
        <v>43.400000000000006</v>
      </c>
      <c r="AP33" s="107">
        <v>43</v>
      </c>
      <c r="AQ33" s="107">
        <v>43.5</v>
      </c>
      <c r="AR33" s="107">
        <v>43.7</v>
      </c>
      <c r="AS33" s="107">
        <v>44.7</v>
      </c>
      <c r="AT33" s="107">
        <v>44.7</v>
      </c>
      <c r="AU33" s="107">
        <v>45.300000000000004</v>
      </c>
      <c r="AV33" s="107">
        <v>44</v>
      </c>
      <c r="AW33" s="107">
        <v>44.1</v>
      </c>
      <c r="AX33" s="107">
        <v>44.1</v>
      </c>
      <c r="AY33" s="107">
        <v>45.1</v>
      </c>
      <c r="AZ33" s="91">
        <v>44.900000000000006</v>
      </c>
      <c r="BA33" s="91">
        <v>44.400000000000006</v>
      </c>
      <c r="BB33" s="91">
        <v>44.400000000000006</v>
      </c>
      <c r="BC33" s="91">
        <v>44.7</v>
      </c>
      <c r="BD33" s="91">
        <v>44.5</v>
      </c>
      <c r="BE33" s="91">
        <v>44.300000000000004</v>
      </c>
      <c r="BF33" s="91">
        <v>44.6</v>
      </c>
      <c r="BG33" s="91">
        <v>44.5</v>
      </c>
      <c r="BH33" s="91">
        <v>44.5</v>
      </c>
      <c r="BI33" s="91">
        <v>44.6</v>
      </c>
    </row>
    <row r="34" spans="1:61" ht="15" customHeight="1" x14ac:dyDescent="0.35">
      <c r="A34" s="3" t="s">
        <v>590</v>
      </c>
      <c r="B34" s="112" t="s">
        <v>295</v>
      </c>
      <c r="C34" s="112" t="s">
        <v>295</v>
      </c>
      <c r="D34" s="112" t="s">
        <v>295</v>
      </c>
      <c r="E34" s="112" t="s">
        <v>295</v>
      </c>
      <c r="F34" s="112" t="s">
        <v>295</v>
      </c>
      <c r="G34" s="112" t="s">
        <v>295</v>
      </c>
      <c r="H34" s="112" t="s">
        <v>295</v>
      </c>
      <c r="I34" s="112" t="s">
        <v>295</v>
      </c>
      <c r="J34" s="112" t="s">
        <v>295</v>
      </c>
      <c r="K34" s="112" t="s">
        <v>295</v>
      </c>
      <c r="L34" s="112" t="s">
        <v>295</v>
      </c>
      <c r="M34" s="112" t="s">
        <v>295</v>
      </c>
      <c r="N34" s="112" t="s">
        <v>295</v>
      </c>
      <c r="O34" s="112" t="s">
        <v>295</v>
      </c>
      <c r="P34" s="112" t="s">
        <v>295</v>
      </c>
      <c r="Q34" s="112" t="s">
        <v>295</v>
      </c>
      <c r="R34" s="112" t="s">
        <v>295</v>
      </c>
      <c r="S34" s="112" t="s">
        <v>295</v>
      </c>
      <c r="T34" s="112" t="s">
        <v>295</v>
      </c>
      <c r="U34" s="112" t="s">
        <v>295</v>
      </c>
      <c r="V34" s="112" t="s">
        <v>295</v>
      </c>
      <c r="W34" s="112" t="s">
        <v>295</v>
      </c>
      <c r="X34" s="112" t="s">
        <v>295</v>
      </c>
      <c r="Y34" s="112" t="s">
        <v>295</v>
      </c>
      <c r="Z34" s="112" t="s">
        <v>295</v>
      </c>
      <c r="AA34" s="112"/>
      <c r="AB34" s="91" t="s">
        <v>31</v>
      </c>
      <c r="AC34" s="91" t="s">
        <v>31</v>
      </c>
      <c r="AD34" s="91" t="s">
        <v>31</v>
      </c>
      <c r="AE34" s="91" t="s">
        <v>31</v>
      </c>
      <c r="AF34" s="91" t="s">
        <v>31</v>
      </c>
      <c r="AG34" s="91" t="s">
        <v>31</v>
      </c>
      <c r="AH34" s="91" t="s">
        <v>31</v>
      </c>
      <c r="AI34" s="107">
        <v>20.900000000000002</v>
      </c>
      <c r="AJ34" s="107">
        <v>21.5</v>
      </c>
      <c r="AK34" s="107">
        <v>21.6</v>
      </c>
      <c r="AL34" s="107">
        <v>21.200000000000003</v>
      </c>
      <c r="AM34" s="107">
        <v>19.400000000000002</v>
      </c>
      <c r="AN34" s="107">
        <v>19.200000000000003</v>
      </c>
      <c r="AO34" s="107">
        <v>20.100000000000001</v>
      </c>
      <c r="AP34" s="107">
        <v>20.3</v>
      </c>
      <c r="AQ34" s="107">
        <v>20</v>
      </c>
      <c r="AR34" s="107">
        <v>20.200000000000003</v>
      </c>
      <c r="AS34" s="107">
        <v>20.8</v>
      </c>
      <c r="AT34" s="107">
        <v>20.6</v>
      </c>
      <c r="AU34" s="107">
        <v>21.700000000000003</v>
      </c>
      <c r="AV34" s="107">
        <v>20.3</v>
      </c>
      <c r="AW34" s="107">
        <v>20.400000000000002</v>
      </c>
      <c r="AX34" s="107">
        <v>20.3</v>
      </c>
      <c r="AY34" s="107">
        <v>20.5</v>
      </c>
      <c r="AZ34" s="91">
        <v>20.8</v>
      </c>
      <c r="BA34" s="91">
        <v>21.200000000000003</v>
      </c>
      <c r="BB34" s="91">
        <v>21.1</v>
      </c>
      <c r="BC34" s="91">
        <v>21.400000000000002</v>
      </c>
      <c r="BD34" s="91">
        <v>21.5</v>
      </c>
      <c r="BE34" s="91">
        <v>21.5</v>
      </c>
      <c r="BF34" s="91">
        <v>21.6</v>
      </c>
      <c r="BG34" s="91">
        <v>21.700000000000003</v>
      </c>
      <c r="BH34" s="91">
        <v>21.8</v>
      </c>
      <c r="BI34" s="91">
        <v>21.8</v>
      </c>
    </row>
    <row r="35" spans="1:61" ht="15" customHeight="1" x14ac:dyDescent="0.35">
      <c r="A35" s="87" t="s">
        <v>591</v>
      </c>
      <c r="B35" s="112" t="s">
        <v>295</v>
      </c>
      <c r="C35" s="112" t="s">
        <v>295</v>
      </c>
      <c r="D35" s="112" t="s">
        <v>295</v>
      </c>
      <c r="E35" s="112" t="s">
        <v>295</v>
      </c>
      <c r="F35" s="112" t="s">
        <v>295</v>
      </c>
      <c r="G35" s="112" t="s">
        <v>295</v>
      </c>
      <c r="H35" s="112" t="s">
        <v>295</v>
      </c>
      <c r="I35" s="112" t="s">
        <v>295</v>
      </c>
      <c r="J35" s="112" t="s">
        <v>295</v>
      </c>
      <c r="K35" s="112" t="s">
        <v>295</v>
      </c>
      <c r="L35" s="112" t="s">
        <v>295</v>
      </c>
      <c r="M35" s="112" t="s">
        <v>295</v>
      </c>
      <c r="N35" s="112" t="s">
        <v>295</v>
      </c>
      <c r="O35" s="112" t="s">
        <v>295</v>
      </c>
      <c r="P35" s="112" t="s">
        <v>295</v>
      </c>
      <c r="Q35" s="112" t="s">
        <v>295</v>
      </c>
      <c r="R35" s="112" t="s">
        <v>295</v>
      </c>
      <c r="S35" s="112" t="s">
        <v>295</v>
      </c>
      <c r="T35" s="112" t="s">
        <v>295</v>
      </c>
      <c r="U35" s="112" t="s">
        <v>295</v>
      </c>
      <c r="V35" s="112" t="s">
        <v>295</v>
      </c>
      <c r="W35" s="112" t="s">
        <v>295</v>
      </c>
      <c r="X35" s="112" t="s">
        <v>295</v>
      </c>
      <c r="Y35" s="112" t="s">
        <v>295</v>
      </c>
      <c r="Z35" s="112" t="s">
        <v>295</v>
      </c>
      <c r="AA35" s="112"/>
      <c r="AB35" s="91" t="s">
        <v>31</v>
      </c>
      <c r="AC35" s="91" t="s">
        <v>31</v>
      </c>
      <c r="AD35" s="91" t="s">
        <v>31</v>
      </c>
      <c r="AE35" s="91" t="s">
        <v>31</v>
      </c>
      <c r="AF35" s="91" t="s">
        <v>31</v>
      </c>
      <c r="AG35" s="91" t="s">
        <v>31</v>
      </c>
      <c r="AH35" s="91" t="s">
        <v>31</v>
      </c>
      <c r="AI35" s="107">
        <v>8</v>
      </c>
      <c r="AJ35" s="107">
        <v>8.8000000000000007</v>
      </c>
      <c r="AK35" s="107">
        <v>8.8000000000000007</v>
      </c>
      <c r="AL35" s="107">
        <v>8.4</v>
      </c>
      <c r="AM35" s="107">
        <v>7.3000000000000007</v>
      </c>
      <c r="AN35" s="107">
        <v>7.4</v>
      </c>
      <c r="AO35" s="107">
        <v>8.1</v>
      </c>
      <c r="AP35" s="107">
        <v>8.3000000000000007</v>
      </c>
      <c r="AQ35" s="107">
        <v>7.3000000000000007</v>
      </c>
      <c r="AR35" s="107">
        <v>7.4</v>
      </c>
      <c r="AS35" s="107">
        <v>7.5</v>
      </c>
      <c r="AT35" s="107">
        <v>7.6000000000000005</v>
      </c>
      <c r="AU35" s="107">
        <v>7.5</v>
      </c>
      <c r="AV35" s="107">
        <v>6.3000000000000007</v>
      </c>
      <c r="AW35" s="107">
        <v>6.2</v>
      </c>
      <c r="AX35" s="107">
        <v>5.9</v>
      </c>
      <c r="AY35" s="107">
        <v>5.7</v>
      </c>
      <c r="AZ35" s="91">
        <v>5.7</v>
      </c>
      <c r="BA35" s="91">
        <v>6</v>
      </c>
      <c r="BB35" s="91">
        <v>6.1000000000000005</v>
      </c>
      <c r="BC35" s="91">
        <v>6</v>
      </c>
      <c r="BD35" s="91">
        <v>6.2</v>
      </c>
      <c r="BE35" s="91">
        <v>6.1000000000000005</v>
      </c>
      <c r="BF35" s="91">
        <v>6.1000000000000005</v>
      </c>
      <c r="BG35" s="91">
        <v>6.2</v>
      </c>
      <c r="BH35" s="91">
        <v>6.2</v>
      </c>
      <c r="BI35" s="91">
        <v>6.2</v>
      </c>
    </row>
    <row r="36" spans="1:61" ht="15" customHeight="1" x14ac:dyDescent="0.35">
      <c r="A36" s="88" t="s">
        <v>592</v>
      </c>
      <c r="B36" s="112" t="s">
        <v>295</v>
      </c>
      <c r="C36" s="112" t="s">
        <v>295</v>
      </c>
      <c r="D36" s="112" t="s">
        <v>295</v>
      </c>
      <c r="E36" s="112" t="s">
        <v>295</v>
      </c>
      <c r="F36" s="112" t="s">
        <v>295</v>
      </c>
      <c r="G36" s="112" t="s">
        <v>295</v>
      </c>
      <c r="H36" s="112" t="s">
        <v>295</v>
      </c>
      <c r="I36" s="112" t="s">
        <v>295</v>
      </c>
      <c r="J36" s="112" t="s">
        <v>295</v>
      </c>
      <c r="K36" s="112" t="s">
        <v>295</v>
      </c>
      <c r="L36" s="112" t="s">
        <v>295</v>
      </c>
      <c r="M36" s="112" t="s">
        <v>295</v>
      </c>
      <c r="N36" s="112" t="s">
        <v>295</v>
      </c>
      <c r="O36" s="112" t="s">
        <v>295</v>
      </c>
      <c r="P36" s="112" t="s">
        <v>295</v>
      </c>
      <c r="Q36" s="112" t="s">
        <v>295</v>
      </c>
      <c r="R36" s="112" t="s">
        <v>295</v>
      </c>
      <c r="S36" s="112" t="s">
        <v>295</v>
      </c>
      <c r="T36" s="112" t="s">
        <v>295</v>
      </c>
      <c r="U36" s="112" t="s">
        <v>295</v>
      </c>
      <c r="V36" s="112" t="s">
        <v>295</v>
      </c>
      <c r="W36" s="112" t="s">
        <v>295</v>
      </c>
      <c r="X36" s="112" t="s">
        <v>295</v>
      </c>
      <c r="Y36" s="112" t="s">
        <v>295</v>
      </c>
      <c r="Z36" s="112" t="s">
        <v>295</v>
      </c>
      <c r="AA36" s="112"/>
      <c r="AB36" s="91" t="s">
        <v>31</v>
      </c>
      <c r="AC36" s="91" t="s">
        <v>31</v>
      </c>
      <c r="AD36" s="91" t="s">
        <v>31</v>
      </c>
      <c r="AE36" s="91" t="s">
        <v>31</v>
      </c>
      <c r="AF36" s="91" t="s">
        <v>31</v>
      </c>
      <c r="AG36" s="91" t="s">
        <v>31</v>
      </c>
      <c r="AH36" s="91" t="s">
        <v>31</v>
      </c>
      <c r="AI36" s="107">
        <v>9.3000000000000007</v>
      </c>
      <c r="AJ36" s="107">
        <v>9.3000000000000007</v>
      </c>
      <c r="AK36" s="107">
        <v>9.5</v>
      </c>
      <c r="AL36" s="107">
        <v>9.2000000000000011</v>
      </c>
      <c r="AM36" s="107">
        <v>8.9</v>
      </c>
      <c r="AN36" s="107">
        <v>8.7000000000000011</v>
      </c>
      <c r="AO36" s="107">
        <v>8.9</v>
      </c>
      <c r="AP36" s="107">
        <v>8.9</v>
      </c>
      <c r="AQ36" s="107">
        <v>9.4</v>
      </c>
      <c r="AR36" s="107">
        <v>9.6000000000000014</v>
      </c>
      <c r="AS36" s="107">
        <v>10.200000000000001</v>
      </c>
      <c r="AT36" s="107">
        <v>10</v>
      </c>
      <c r="AU36" s="107">
        <v>11.100000000000001</v>
      </c>
      <c r="AV36" s="107">
        <v>10.700000000000001</v>
      </c>
      <c r="AW36" s="107">
        <v>11.100000000000001</v>
      </c>
      <c r="AX36" s="107">
        <v>11</v>
      </c>
      <c r="AY36" s="107">
        <v>11.4</v>
      </c>
      <c r="AZ36" s="91">
        <v>11.700000000000001</v>
      </c>
      <c r="BA36" s="91">
        <v>11.5</v>
      </c>
      <c r="BB36" s="91">
        <v>11.200000000000001</v>
      </c>
      <c r="BC36" s="91">
        <v>11.4</v>
      </c>
      <c r="BD36" s="91">
        <v>11.5</v>
      </c>
      <c r="BE36" s="91">
        <v>11.700000000000001</v>
      </c>
      <c r="BF36" s="91">
        <v>11.700000000000001</v>
      </c>
      <c r="BG36" s="91">
        <v>11.8</v>
      </c>
      <c r="BH36" s="91">
        <v>11.9</v>
      </c>
      <c r="BI36" s="91">
        <v>11.9</v>
      </c>
    </row>
    <row r="37" spans="1:61" ht="15" customHeight="1" x14ac:dyDescent="0.35">
      <c r="A37" s="88" t="s">
        <v>593</v>
      </c>
      <c r="B37" s="112" t="s">
        <v>295</v>
      </c>
      <c r="C37" s="112" t="s">
        <v>295</v>
      </c>
      <c r="D37" s="112" t="s">
        <v>295</v>
      </c>
      <c r="E37" s="112" t="s">
        <v>295</v>
      </c>
      <c r="F37" s="112" t="s">
        <v>295</v>
      </c>
      <c r="G37" s="112" t="s">
        <v>295</v>
      </c>
      <c r="H37" s="112" t="s">
        <v>295</v>
      </c>
      <c r="I37" s="112" t="s">
        <v>295</v>
      </c>
      <c r="J37" s="112" t="s">
        <v>295</v>
      </c>
      <c r="K37" s="112" t="s">
        <v>295</v>
      </c>
      <c r="L37" s="112" t="s">
        <v>295</v>
      </c>
      <c r="M37" s="112" t="s">
        <v>295</v>
      </c>
      <c r="N37" s="112" t="s">
        <v>295</v>
      </c>
      <c r="O37" s="112" t="s">
        <v>295</v>
      </c>
      <c r="P37" s="112" t="s">
        <v>295</v>
      </c>
      <c r="Q37" s="112" t="s">
        <v>295</v>
      </c>
      <c r="R37" s="112" t="s">
        <v>295</v>
      </c>
      <c r="S37" s="112" t="s">
        <v>295</v>
      </c>
      <c r="T37" s="112" t="s">
        <v>295</v>
      </c>
      <c r="U37" s="112" t="s">
        <v>295</v>
      </c>
      <c r="V37" s="112" t="s">
        <v>295</v>
      </c>
      <c r="W37" s="112" t="s">
        <v>295</v>
      </c>
      <c r="X37" s="112" t="s">
        <v>295</v>
      </c>
      <c r="Y37" s="112" t="s">
        <v>295</v>
      </c>
      <c r="Z37" s="112" t="s">
        <v>295</v>
      </c>
      <c r="AA37" s="112"/>
      <c r="AB37" s="91" t="s">
        <v>31</v>
      </c>
      <c r="AC37" s="91" t="s">
        <v>31</v>
      </c>
      <c r="AD37" s="91" t="s">
        <v>31</v>
      </c>
      <c r="AE37" s="91" t="s">
        <v>31</v>
      </c>
      <c r="AF37" s="91" t="s">
        <v>31</v>
      </c>
      <c r="AG37" s="91" t="s">
        <v>31</v>
      </c>
      <c r="AH37" s="91" t="s">
        <v>31</v>
      </c>
      <c r="AI37" s="107">
        <v>2.9000000000000004</v>
      </c>
      <c r="AJ37" s="107">
        <v>2.7</v>
      </c>
      <c r="AK37" s="107">
        <v>2.7</v>
      </c>
      <c r="AL37" s="107">
        <v>2.9000000000000004</v>
      </c>
      <c r="AM37" s="107">
        <v>2.8000000000000003</v>
      </c>
      <c r="AN37" s="107">
        <v>2.6</v>
      </c>
      <c r="AO37" s="107">
        <v>2.7</v>
      </c>
      <c r="AP37" s="107">
        <v>2.8000000000000003</v>
      </c>
      <c r="AQ37" s="107">
        <v>2.9000000000000004</v>
      </c>
      <c r="AR37" s="107">
        <v>2.9000000000000004</v>
      </c>
      <c r="AS37" s="107">
        <v>2.7</v>
      </c>
      <c r="AT37" s="107">
        <v>2.6</v>
      </c>
      <c r="AU37" s="107">
        <v>2.6</v>
      </c>
      <c r="AV37" s="107">
        <v>2.5</v>
      </c>
      <c r="AW37" s="107">
        <v>2.7</v>
      </c>
      <c r="AX37" s="107">
        <v>2.9000000000000004</v>
      </c>
      <c r="AY37" s="107">
        <v>3</v>
      </c>
      <c r="AZ37" s="91">
        <v>3</v>
      </c>
      <c r="BA37" s="91">
        <v>3.3000000000000003</v>
      </c>
      <c r="BB37" s="91">
        <v>3.4000000000000004</v>
      </c>
      <c r="BC37" s="91">
        <v>3.6</v>
      </c>
      <c r="BD37" s="91">
        <v>3.4000000000000004</v>
      </c>
      <c r="BE37" s="91">
        <v>3.3000000000000003</v>
      </c>
      <c r="BF37" s="91">
        <v>3.3000000000000003</v>
      </c>
      <c r="BG37" s="91">
        <v>3.3000000000000003</v>
      </c>
      <c r="BH37" s="91">
        <v>3.3000000000000003</v>
      </c>
      <c r="BI37" s="91">
        <v>3.3000000000000003</v>
      </c>
    </row>
    <row r="38" spans="1:61" ht="15" customHeight="1" x14ac:dyDescent="0.35">
      <c r="A38" s="88" t="s">
        <v>594</v>
      </c>
      <c r="B38" s="112" t="s">
        <v>295</v>
      </c>
      <c r="C38" s="112" t="s">
        <v>295</v>
      </c>
      <c r="D38" s="112" t="s">
        <v>295</v>
      </c>
      <c r="E38" s="112" t="s">
        <v>295</v>
      </c>
      <c r="F38" s="112" t="s">
        <v>295</v>
      </c>
      <c r="G38" s="112" t="s">
        <v>295</v>
      </c>
      <c r="H38" s="112" t="s">
        <v>295</v>
      </c>
      <c r="I38" s="112" t="s">
        <v>295</v>
      </c>
      <c r="J38" s="112" t="s">
        <v>295</v>
      </c>
      <c r="K38" s="112" t="s">
        <v>295</v>
      </c>
      <c r="L38" s="112" t="s">
        <v>295</v>
      </c>
      <c r="M38" s="112" t="s">
        <v>295</v>
      </c>
      <c r="N38" s="112" t="s">
        <v>295</v>
      </c>
      <c r="O38" s="112" t="s">
        <v>295</v>
      </c>
      <c r="P38" s="112" t="s">
        <v>295</v>
      </c>
      <c r="Q38" s="112" t="s">
        <v>295</v>
      </c>
      <c r="R38" s="112" t="s">
        <v>295</v>
      </c>
      <c r="S38" s="112" t="s">
        <v>295</v>
      </c>
      <c r="T38" s="112" t="s">
        <v>295</v>
      </c>
      <c r="U38" s="112" t="s">
        <v>295</v>
      </c>
      <c r="V38" s="112" t="s">
        <v>295</v>
      </c>
      <c r="W38" s="112" t="s">
        <v>295</v>
      </c>
      <c r="X38" s="112" t="s">
        <v>295</v>
      </c>
      <c r="Y38" s="112" t="s">
        <v>295</v>
      </c>
      <c r="Z38" s="112" t="s">
        <v>295</v>
      </c>
      <c r="AA38" s="112"/>
      <c r="AB38" s="91" t="s">
        <v>31</v>
      </c>
      <c r="AC38" s="91" t="s">
        <v>31</v>
      </c>
      <c r="AD38" s="91" t="s">
        <v>31</v>
      </c>
      <c r="AE38" s="91" t="s">
        <v>31</v>
      </c>
      <c r="AF38" s="91" t="s">
        <v>31</v>
      </c>
      <c r="AG38" s="91" t="s">
        <v>31</v>
      </c>
      <c r="AH38" s="91" t="s">
        <v>31</v>
      </c>
      <c r="AI38" s="107">
        <v>0.70000000000000107</v>
      </c>
      <c r="AJ38" s="107">
        <v>0.6999999999999984</v>
      </c>
      <c r="AK38" s="107">
        <v>0.60000000000000053</v>
      </c>
      <c r="AL38" s="107">
        <v>0.70000000000000107</v>
      </c>
      <c r="AM38" s="107">
        <v>0.4000000000000008</v>
      </c>
      <c r="AN38" s="107">
        <v>0.50000000000000133</v>
      </c>
      <c r="AO38" s="107">
        <v>0.40000000000000124</v>
      </c>
      <c r="AP38" s="107">
        <v>0.29999999999999938</v>
      </c>
      <c r="AQ38" s="107">
        <v>0.39999999999999858</v>
      </c>
      <c r="AR38" s="107">
        <v>0.30000000000000071</v>
      </c>
      <c r="AS38" s="107">
        <v>0.39999999999999947</v>
      </c>
      <c r="AT38" s="107">
        <v>0.4</v>
      </c>
      <c r="AU38" s="107">
        <v>0.4</v>
      </c>
      <c r="AV38" s="107">
        <v>0.8</v>
      </c>
      <c r="AW38" s="107">
        <v>0.4</v>
      </c>
      <c r="AX38" s="107">
        <v>0.4</v>
      </c>
      <c r="AY38" s="107">
        <v>0.4</v>
      </c>
      <c r="AZ38" s="91">
        <v>0.4</v>
      </c>
      <c r="BA38" s="91">
        <v>0.4</v>
      </c>
      <c r="BB38" s="91">
        <v>0.4</v>
      </c>
      <c r="BC38" s="91">
        <v>0.4</v>
      </c>
      <c r="BD38" s="91">
        <v>0.4</v>
      </c>
      <c r="BE38" s="91">
        <v>0.4</v>
      </c>
      <c r="BF38" s="91">
        <v>0.4</v>
      </c>
      <c r="BG38" s="91">
        <v>0.4</v>
      </c>
      <c r="BH38" s="91">
        <v>0.4</v>
      </c>
      <c r="BI38" s="91">
        <v>0.4</v>
      </c>
    </row>
    <row r="39" spans="1:61" ht="15" customHeight="1" x14ac:dyDescent="0.35">
      <c r="A39" s="3" t="s">
        <v>595</v>
      </c>
      <c r="B39" s="112" t="s">
        <v>295</v>
      </c>
      <c r="C39" s="112" t="s">
        <v>295</v>
      </c>
      <c r="D39" s="112" t="s">
        <v>295</v>
      </c>
      <c r="E39" s="112" t="s">
        <v>295</v>
      </c>
      <c r="F39" s="112" t="s">
        <v>295</v>
      </c>
      <c r="G39" s="112" t="s">
        <v>295</v>
      </c>
      <c r="H39" s="112" t="s">
        <v>295</v>
      </c>
      <c r="I39" s="112" t="s">
        <v>295</v>
      </c>
      <c r="J39" s="112" t="s">
        <v>295</v>
      </c>
      <c r="K39" s="112" t="s">
        <v>295</v>
      </c>
      <c r="L39" s="112" t="s">
        <v>295</v>
      </c>
      <c r="M39" s="112" t="s">
        <v>295</v>
      </c>
      <c r="N39" s="112" t="s">
        <v>295</v>
      </c>
      <c r="O39" s="112" t="s">
        <v>295</v>
      </c>
      <c r="P39" s="112" t="s">
        <v>295</v>
      </c>
      <c r="Q39" s="112" t="s">
        <v>295</v>
      </c>
      <c r="R39" s="112" t="s">
        <v>295</v>
      </c>
      <c r="S39" s="112" t="s">
        <v>295</v>
      </c>
      <c r="T39" s="112" t="s">
        <v>295</v>
      </c>
      <c r="U39" s="112" t="s">
        <v>295</v>
      </c>
      <c r="V39" s="112" t="s">
        <v>295</v>
      </c>
      <c r="W39" s="112" t="s">
        <v>295</v>
      </c>
      <c r="X39" s="112" t="s">
        <v>295</v>
      </c>
      <c r="Y39" s="112" t="s">
        <v>295</v>
      </c>
      <c r="Z39" s="112" t="s">
        <v>295</v>
      </c>
      <c r="AA39" s="112"/>
      <c r="AB39" s="91" t="s">
        <v>31</v>
      </c>
      <c r="AC39" s="91" t="s">
        <v>31</v>
      </c>
      <c r="AD39" s="91" t="s">
        <v>31</v>
      </c>
      <c r="AE39" s="91" t="s">
        <v>31</v>
      </c>
      <c r="AF39" s="91" t="s">
        <v>31</v>
      </c>
      <c r="AG39" s="91" t="s">
        <v>31</v>
      </c>
      <c r="AH39" s="91" t="s">
        <v>31</v>
      </c>
      <c r="AI39" s="107">
        <v>23.400000000000002</v>
      </c>
      <c r="AJ39" s="107">
        <v>24.3</v>
      </c>
      <c r="AK39" s="107">
        <v>24.3</v>
      </c>
      <c r="AL39" s="107">
        <v>24.700000000000003</v>
      </c>
      <c r="AM39" s="107">
        <v>24</v>
      </c>
      <c r="AN39" s="107">
        <v>23.3</v>
      </c>
      <c r="AO39" s="107">
        <v>23.3</v>
      </c>
      <c r="AP39" s="107">
        <v>22.700000000000003</v>
      </c>
      <c r="AQ39" s="107">
        <v>23.5</v>
      </c>
      <c r="AR39" s="107">
        <v>23.5</v>
      </c>
      <c r="AS39" s="107">
        <v>23.900000000000002</v>
      </c>
      <c r="AT39" s="107">
        <v>24.1</v>
      </c>
      <c r="AU39" s="107">
        <v>23.6</v>
      </c>
      <c r="AV39" s="107">
        <v>23.700000000000003</v>
      </c>
      <c r="AW39" s="107">
        <v>23.700000000000003</v>
      </c>
      <c r="AX39" s="107">
        <v>23.8</v>
      </c>
      <c r="AY39" s="107">
        <v>24.6</v>
      </c>
      <c r="AZ39" s="91">
        <v>24.1</v>
      </c>
      <c r="BA39" s="91">
        <v>23.200000000000003</v>
      </c>
      <c r="BB39" s="91">
        <v>23.3</v>
      </c>
      <c r="BC39" s="91">
        <v>23.3</v>
      </c>
      <c r="BD39" s="91">
        <v>23</v>
      </c>
      <c r="BE39" s="91">
        <v>22.8</v>
      </c>
      <c r="BF39" s="91">
        <v>23</v>
      </c>
      <c r="BG39" s="91">
        <v>22.8</v>
      </c>
      <c r="BH39" s="91">
        <v>22.700000000000003</v>
      </c>
      <c r="BI39" s="91">
        <v>22.8</v>
      </c>
    </row>
    <row r="40" spans="1:61" ht="15" customHeight="1" x14ac:dyDescent="0.35">
      <c r="A40" s="87" t="s">
        <v>591</v>
      </c>
      <c r="B40" s="112" t="s">
        <v>295</v>
      </c>
      <c r="C40" s="112" t="s">
        <v>295</v>
      </c>
      <c r="D40" s="112" t="s">
        <v>295</v>
      </c>
      <c r="E40" s="112" t="s">
        <v>295</v>
      </c>
      <c r="F40" s="112" t="s">
        <v>295</v>
      </c>
      <c r="G40" s="112" t="s">
        <v>295</v>
      </c>
      <c r="H40" s="112" t="s">
        <v>295</v>
      </c>
      <c r="I40" s="112" t="s">
        <v>295</v>
      </c>
      <c r="J40" s="112" t="s">
        <v>295</v>
      </c>
      <c r="K40" s="112" t="s">
        <v>295</v>
      </c>
      <c r="L40" s="112" t="s">
        <v>295</v>
      </c>
      <c r="M40" s="112" t="s">
        <v>295</v>
      </c>
      <c r="N40" s="112" t="s">
        <v>295</v>
      </c>
      <c r="O40" s="112" t="s">
        <v>295</v>
      </c>
      <c r="P40" s="112" t="s">
        <v>295</v>
      </c>
      <c r="Q40" s="112" t="s">
        <v>295</v>
      </c>
      <c r="R40" s="112" t="s">
        <v>295</v>
      </c>
      <c r="S40" s="112" t="s">
        <v>295</v>
      </c>
      <c r="T40" s="112" t="s">
        <v>295</v>
      </c>
      <c r="U40" s="112" t="s">
        <v>295</v>
      </c>
      <c r="V40" s="112" t="s">
        <v>295</v>
      </c>
      <c r="W40" s="112" t="s">
        <v>295</v>
      </c>
      <c r="X40" s="112" t="s">
        <v>295</v>
      </c>
      <c r="Y40" s="112" t="s">
        <v>295</v>
      </c>
      <c r="Z40" s="112" t="s">
        <v>295</v>
      </c>
      <c r="AA40" s="112"/>
      <c r="AB40" s="91" t="s">
        <v>31</v>
      </c>
      <c r="AC40" s="91" t="s">
        <v>31</v>
      </c>
      <c r="AD40" s="91" t="s">
        <v>31</v>
      </c>
      <c r="AE40" s="91" t="s">
        <v>31</v>
      </c>
      <c r="AF40" s="91" t="s">
        <v>31</v>
      </c>
      <c r="AG40" s="91" t="s">
        <v>31</v>
      </c>
      <c r="AH40" s="91" t="s">
        <v>31</v>
      </c>
      <c r="AI40" s="107">
        <v>3.2000000000000015</v>
      </c>
      <c r="AJ40" s="107">
        <v>3.9999999999999987</v>
      </c>
      <c r="AK40" s="107">
        <v>4.0999999999999996</v>
      </c>
      <c r="AL40" s="107">
        <v>4.3000000000000016</v>
      </c>
      <c r="AM40" s="107">
        <v>3.9999999999999973</v>
      </c>
      <c r="AN40" s="107">
        <v>4</v>
      </c>
      <c r="AO40" s="107">
        <v>3.8999999999999968</v>
      </c>
      <c r="AP40" s="107">
        <v>4.3000000000000043</v>
      </c>
      <c r="AQ40" s="107">
        <v>4.3000000000000025</v>
      </c>
      <c r="AR40" s="107">
        <v>4.5</v>
      </c>
      <c r="AS40" s="107">
        <v>4.5000000000000009</v>
      </c>
      <c r="AT40" s="107">
        <v>4.5</v>
      </c>
      <c r="AU40" s="107">
        <v>4.2</v>
      </c>
      <c r="AV40" s="107">
        <v>3.9000000000000004</v>
      </c>
      <c r="AW40" s="107">
        <v>4</v>
      </c>
      <c r="AX40" s="107">
        <v>3.9000000000000004</v>
      </c>
      <c r="AY40" s="107">
        <v>4.1000000000000005</v>
      </c>
      <c r="AZ40" s="91">
        <v>4.1000000000000005</v>
      </c>
      <c r="BA40" s="91">
        <v>4.1000000000000005</v>
      </c>
      <c r="BB40" s="91">
        <v>4.3</v>
      </c>
      <c r="BC40" s="91">
        <v>4.5</v>
      </c>
      <c r="BD40" s="91">
        <v>4.6000000000000005</v>
      </c>
      <c r="BE40" s="91">
        <v>4.6000000000000005</v>
      </c>
      <c r="BF40" s="91">
        <v>4.6000000000000005</v>
      </c>
      <c r="BG40" s="91">
        <v>4.7</v>
      </c>
      <c r="BH40" s="91">
        <v>4.7</v>
      </c>
      <c r="BI40" s="91">
        <v>4.7</v>
      </c>
    </row>
    <row r="41" spans="1:61" ht="15" customHeight="1" x14ac:dyDescent="0.35">
      <c r="A41" s="88" t="s">
        <v>592</v>
      </c>
      <c r="B41" s="112" t="s">
        <v>295</v>
      </c>
      <c r="C41" s="112" t="s">
        <v>295</v>
      </c>
      <c r="D41" s="112" t="s">
        <v>295</v>
      </c>
      <c r="E41" s="112" t="s">
        <v>295</v>
      </c>
      <c r="F41" s="112" t="s">
        <v>295</v>
      </c>
      <c r="G41" s="112" t="s">
        <v>295</v>
      </c>
      <c r="H41" s="112" t="s">
        <v>295</v>
      </c>
      <c r="I41" s="112" t="s">
        <v>295</v>
      </c>
      <c r="J41" s="112" t="s">
        <v>295</v>
      </c>
      <c r="K41" s="112" t="s">
        <v>295</v>
      </c>
      <c r="L41" s="112" t="s">
        <v>295</v>
      </c>
      <c r="M41" s="112" t="s">
        <v>295</v>
      </c>
      <c r="N41" s="112" t="s">
        <v>295</v>
      </c>
      <c r="O41" s="112" t="s">
        <v>295</v>
      </c>
      <c r="P41" s="112" t="s">
        <v>295</v>
      </c>
      <c r="Q41" s="112" t="s">
        <v>295</v>
      </c>
      <c r="R41" s="112" t="s">
        <v>295</v>
      </c>
      <c r="S41" s="112" t="s">
        <v>295</v>
      </c>
      <c r="T41" s="112" t="s">
        <v>295</v>
      </c>
      <c r="U41" s="112" t="s">
        <v>295</v>
      </c>
      <c r="V41" s="112" t="s">
        <v>295</v>
      </c>
      <c r="W41" s="112" t="s">
        <v>295</v>
      </c>
      <c r="X41" s="112" t="s">
        <v>295</v>
      </c>
      <c r="Y41" s="112" t="s">
        <v>295</v>
      </c>
      <c r="Z41" s="112" t="s">
        <v>295</v>
      </c>
      <c r="AA41" s="112"/>
      <c r="AB41" s="91" t="s">
        <v>31</v>
      </c>
      <c r="AC41" s="91" t="s">
        <v>31</v>
      </c>
      <c r="AD41" s="91" t="s">
        <v>31</v>
      </c>
      <c r="AE41" s="91" t="s">
        <v>31</v>
      </c>
      <c r="AF41" s="91" t="s">
        <v>31</v>
      </c>
      <c r="AG41" s="91" t="s">
        <v>31</v>
      </c>
      <c r="AH41" s="91" t="s">
        <v>31</v>
      </c>
      <c r="AI41" s="107">
        <v>4</v>
      </c>
      <c r="AJ41" s="107">
        <v>4.3</v>
      </c>
      <c r="AK41" s="107">
        <v>4.2</v>
      </c>
      <c r="AL41" s="107">
        <v>4.1000000000000005</v>
      </c>
      <c r="AM41" s="107">
        <v>4.3</v>
      </c>
      <c r="AN41" s="107">
        <v>4</v>
      </c>
      <c r="AO41" s="107">
        <v>3.9000000000000004</v>
      </c>
      <c r="AP41" s="107">
        <v>2.7</v>
      </c>
      <c r="AQ41" s="107">
        <v>2.9000000000000004</v>
      </c>
      <c r="AR41" s="107">
        <v>3</v>
      </c>
      <c r="AS41" s="107">
        <v>3.1</v>
      </c>
      <c r="AT41" s="107">
        <v>3.1</v>
      </c>
      <c r="AU41" s="107">
        <v>2.7</v>
      </c>
      <c r="AV41" s="107">
        <v>2.9000000000000004</v>
      </c>
      <c r="AW41" s="107">
        <v>2.9000000000000004</v>
      </c>
      <c r="AX41" s="107">
        <v>3</v>
      </c>
      <c r="AY41" s="107">
        <v>3.2</v>
      </c>
      <c r="AZ41" s="91">
        <v>3.2</v>
      </c>
      <c r="BA41" s="91">
        <v>3.3000000000000003</v>
      </c>
      <c r="BB41" s="91">
        <v>3.3000000000000003</v>
      </c>
      <c r="BC41" s="91">
        <v>3.2</v>
      </c>
      <c r="BD41" s="91">
        <v>3.3000000000000003</v>
      </c>
      <c r="BE41" s="91">
        <v>3.3000000000000003</v>
      </c>
      <c r="BF41" s="91">
        <v>3.4000000000000004</v>
      </c>
      <c r="BG41" s="91">
        <v>3.4000000000000004</v>
      </c>
      <c r="BH41" s="91">
        <v>3.4000000000000004</v>
      </c>
      <c r="BI41" s="91">
        <v>3.4000000000000004</v>
      </c>
    </row>
    <row r="42" spans="1:61" ht="15" customHeight="1" x14ac:dyDescent="0.35">
      <c r="A42" s="88" t="s">
        <v>596</v>
      </c>
      <c r="B42" s="112" t="s">
        <v>295</v>
      </c>
      <c r="C42" s="112" t="s">
        <v>295</v>
      </c>
      <c r="D42" s="112" t="s">
        <v>295</v>
      </c>
      <c r="E42" s="112" t="s">
        <v>295</v>
      </c>
      <c r="F42" s="112" t="s">
        <v>295</v>
      </c>
      <c r="G42" s="112" t="s">
        <v>295</v>
      </c>
      <c r="H42" s="112" t="s">
        <v>295</v>
      </c>
      <c r="I42" s="112" t="s">
        <v>295</v>
      </c>
      <c r="J42" s="112" t="s">
        <v>295</v>
      </c>
      <c r="K42" s="112" t="s">
        <v>295</v>
      </c>
      <c r="L42" s="112" t="s">
        <v>295</v>
      </c>
      <c r="M42" s="112" t="s">
        <v>295</v>
      </c>
      <c r="N42" s="112" t="s">
        <v>295</v>
      </c>
      <c r="O42" s="112" t="s">
        <v>295</v>
      </c>
      <c r="P42" s="112" t="s">
        <v>295</v>
      </c>
      <c r="Q42" s="112" t="s">
        <v>295</v>
      </c>
      <c r="R42" s="112" t="s">
        <v>295</v>
      </c>
      <c r="S42" s="112" t="s">
        <v>295</v>
      </c>
      <c r="T42" s="112" t="s">
        <v>295</v>
      </c>
      <c r="U42" s="112" t="s">
        <v>295</v>
      </c>
      <c r="V42" s="112" t="s">
        <v>295</v>
      </c>
      <c r="W42" s="112" t="s">
        <v>295</v>
      </c>
      <c r="X42" s="112" t="s">
        <v>295</v>
      </c>
      <c r="Y42" s="112" t="s">
        <v>295</v>
      </c>
      <c r="Z42" s="112" t="s">
        <v>295</v>
      </c>
      <c r="AA42" s="112"/>
      <c r="AB42" s="91" t="s">
        <v>31</v>
      </c>
      <c r="AC42" s="91" t="s">
        <v>31</v>
      </c>
      <c r="AD42" s="91" t="s">
        <v>31</v>
      </c>
      <c r="AE42" s="91" t="s">
        <v>31</v>
      </c>
      <c r="AF42" s="91" t="s">
        <v>31</v>
      </c>
      <c r="AG42" s="91" t="s">
        <v>31</v>
      </c>
      <c r="AH42" s="91" t="s">
        <v>31</v>
      </c>
      <c r="AI42" s="107">
        <v>17.3</v>
      </c>
      <c r="AJ42" s="107">
        <v>17.100000000000001</v>
      </c>
      <c r="AK42" s="107">
        <v>17.100000000000001</v>
      </c>
      <c r="AL42" s="107">
        <v>17.5</v>
      </c>
      <c r="AM42" s="107">
        <v>17.400000000000002</v>
      </c>
      <c r="AN42" s="107">
        <v>17.3</v>
      </c>
      <c r="AO42" s="107">
        <v>17.900000000000002</v>
      </c>
      <c r="AP42" s="107">
        <v>18.2</v>
      </c>
      <c r="AQ42" s="107">
        <v>18.7</v>
      </c>
      <c r="AR42" s="107">
        <v>18.5</v>
      </c>
      <c r="AS42" s="107">
        <v>18.5</v>
      </c>
      <c r="AT42" s="107">
        <v>18.7</v>
      </c>
      <c r="AU42" s="107">
        <v>18.600000000000001</v>
      </c>
      <c r="AV42" s="107">
        <v>19.100000000000001</v>
      </c>
      <c r="AW42" s="107">
        <v>19.100000000000001</v>
      </c>
      <c r="AX42" s="107">
        <v>19.200000000000003</v>
      </c>
      <c r="AY42" s="107">
        <v>19.8</v>
      </c>
      <c r="AZ42" s="91">
        <v>19.400000000000002</v>
      </c>
      <c r="BA42" s="91">
        <v>18.7</v>
      </c>
      <c r="BB42" s="91">
        <v>18.5</v>
      </c>
      <c r="BC42" s="91">
        <v>18.400000000000002</v>
      </c>
      <c r="BD42" s="91">
        <v>18.3</v>
      </c>
      <c r="BE42" s="91">
        <v>18.100000000000001</v>
      </c>
      <c r="BF42" s="91">
        <v>18.2</v>
      </c>
      <c r="BG42" s="91">
        <v>17.900000000000002</v>
      </c>
      <c r="BH42" s="91">
        <v>18</v>
      </c>
      <c r="BI42" s="91">
        <v>18.100000000000001</v>
      </c>
    </row>
    <row r="43" spans="1:61" ht="15" customHeight="1" x14ac:dyDescent="0.35">
      <c r="A43" s="88" t="s">
        <v>597</v>
      </c>
      <c r="B43" s="112" t="s">
        <v>295</v>
      </c>
      <c r="C43" s="112" t="s">
        <v>295</v>
      </c>
      <c r="D43" s="112" t="s">
        <v>295</v>
      </c>
      <c r="E43" s="112" t="s">
        <v>295</v>
      </c>
      <c r="F43" s="112" t="s">
        <v>295</v>
      </c>
      <c r="G43" s="112" t="s">
        <v>295</v>
      </c>
      <c r="H43" s="112" t="s">
        <v>295</v>
      </c>
      <c r="I43" s="112" t="s">
        <v>295</v>
      </c>
      <c r="J43" s="112" t="s">
        <v>295</v>
      </c>
      <c r="K43" s="112" t="s">
        <v>295</v>
      </c>
      <c r="L43" s="112" t="s">
        <v>295</v>
      </c>
      <c r="M43" s="112" t="s">
        <v>295</v>
      </c>
      <c r="N43" s="112" t="s">
        <v>295</v>
      </c>
      <c r="O43" s="112" t="s">
        <v>295</v>
      </c>
      <c r="P43" s="112" t="s">
        <v>295</v>
      </c>
      <c r="Q43" s="112" t="s">
        <v>295</v>
      </c>
      <c r="R43" s="112" t="s">
        <v>295</v>
      </c>
      <c r="S43" s="112" t="s">
        <v>295</v>
      </c>
      <c r="T43" s="112" t="s">
        <v>295</v>
      </c>
      <c r="U43" s="112" t="s">
        <v>295</v>
      </c>
      <c r="V43" s="112" t="s">
        <v>295</v>
      </c>
      <c r="W43" s="112" t="s">
        <v>295</v>
      </c>
      <c r="X43" s="112" t="s">
        <v>295</v>
      </c>
      <c r="Y43" s="112" t="s">
        <v>295</v>
      </c>
      <c r="Z43" s="112" t="s">
        <v>295</v>
      </c>
      <c r="AA43" s="112"/>
      <c r="AB43" s="91" t="s">
        <v>31</v>
      </c>
      <c r="AC43" s="91" t="s">
        <v>31</v>
      </c>
      <c r="AD43" s="91" t="s">
        <v>31</v>
      </c>
      <c r="AE43" s="91" t="s">
        <v>31</v>
      </c>
      <c r="AF43" s="91" t="s">
        <v>31</v>
      </c>
      <c r="AG43" s="91" t="s">
        <v>31</v>
      </c>
      <c r="AH43" s="91" t="s">
        <v>31</v>
      </c>
      <c r="AI43" s="107">
        <v>-1.1000000000000001</v>
      </c>
      <c r="AJ43" s="107">
        <v>-1.1000000000000001</v>
      </c>
      <c r="AK43" s="107">
        <v>-1.1000000000000001</v>
      </c>
      <c r="AL43" s="107">
        <v>-1.2000000000000002</v>
      </c>
      <c r="AM43" s="107">
        <v>-1.7000000000000002</v>
      </c>
      <c r="AN43" s="107">
        <v>-2</v>
      </c>
      <c r="AO43" s="107">
        <v>-2.4000000000000004</v>
      </c>
      <c r="AP43" s="107">
        <v>-2.5</v>
      </c>
      <c r="AQ43" s="107">
        <v>-2.4000000000000004</v>
      </c>
      <c r="AR43" s="107">
        <v>-2.5</v>
      </c>
      <c r="AS43" s="107">
        <v>-2.2000000000000002</v>
      </c>
      <c r="AT43" s="107">
        <v>-2.2000000000000002</v>
      </c>
      <c r="AU43" s="107">
        <v>-2</v>
      </c>
      <c r="AV43" s="107">
        <v>-2.1</v>
      </c>
      <c r="AW43" s="107">
        <v>-2.4000000000000004</v>
      </c>
      <c r="AX43" s="107">
        <v>-2.4000000000000004</v>
      </c>
      <c r="AY43" s="107">
        <v>-2.5</v>
      </c>
      <c r="AZ43" s="91">
        <v>-2.7</v>
      </c>
      <c r="BA43" s="91">
        <v>-2.8000000000000003</v>
      </c>
      <c r="BB43" s="91">
        <v>-2.8000000000000003</v>
      </c>
      <c r="BC43" s="91">
        <v>-2.8000000000000003</v>
      </c>
      <c r="BD43" s="91">
        <v>-3.2</v>
      </c>
      <c r="BE43" s="91">
        <v>-3.2</v>
      </c>
      <c r="BF43" s="91">
        <v>-3.1</v>
      </c>
      <c r="BG43" s="91">
        <v>-3.1</v>
      </c>
      <c r="BH43" s="91">
        <v>-3.4000000000000004</v>
      </c>
      <c r="BI43" s="91">
        <v>-3.4000000000000004</v>
      </c>
    </row>
    <row r="44" spans="1:61" ht="15" customHeigh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109"/>
      <c r="AC44" s="109"/>
      <c r="AD44" s="109"/>
      <c r="AE44" s="109"/>
      <c r="AF44" s="109"/>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row>
    <row r="45" spans="1:61" x14ac:dyDescent="0.35">
      <c r="A45" s="8" t="s">
        <v>598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1"/>
      <c r="AC45" s="111"/>
      <c r="AD45" s="111"/>
      <c r="AE45" s="111"/>
      <c r="AF45" s="111"/>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row>
    <row r="46" spans="1:61" x14ac:dyDescent="0.35">
      <c r="A46" s="8" t="s">
        <v>599</v>
      </c>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61" x14ac:dyDescent="0.35">
      <c r="A47" s="8" t="s">
        <v>600</v>
      </c>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row>
    <row r="49" spans="1:27"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sheetData>
  <hyperlinks>
    <hyperlink ref="A1" location="inhoudsopgave!A1" display="naar inhoudsopgave" xr:uid="{00000000-0004-0000-1D00-000000000000}"/>
  </hyperlink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65"/>
  <sheetViews>
    <sheetView workbookViewId="0"/>
  </sheetViews>
  <sheetFormatPr defaultColWidth="11.453125" defaultRowHeight="14.5" x14ac:dyDescent="0.35"/>
  <cols>
    <col min="1" max="1" width="35.7265625" style="90" customWidth="1"/>
    <col min="2" max="5" width="16.7265625" style="90" customWidth="1"/>
    <col min="6" max="6" width="21.7265625" style="90" customWidth="1"/>
    <col min="7" max="16384" width="11.453125" style="90"/>
  </cols>
  <sheetData>
    <row r="1" spans="1:6" ht="15" customHeight="1" x14ac:dyDescent="0.35">
      <c r="A1" s="4" t="s">
        <v>100</v>
      </c>
    </row>
    <row r="2" spans="1:6" ht="36" customHeight="1" x14ac:dyDescent="0.35">
      <c r="A2" s="82" t="s">
        <v>601</v>
      </c>
    </row>
    <row r="3" spans="1:6" ht="15" customHeight="1" x14ac:dyDescent="0.35">
      <c r="A3" s="21"/>
      <c r="B3" s="21"/>
      <c r="C3" s="21"/>
      <c r="D3" s="21"/>
      <c r="E3" s="21"/>
      <c r="F3" s="21"/>
    </row>
    <row r="4" spans="1:6" ht="15" customHeight="1" x14ac:dyDescent="0.35">
      <c r="A4" s="23"/>
      <c r="B4" s="20"/>
      <c r="C4" s="20"/>
      <c r="D4" s="47">
        <v>2024</v>
      </c>
      <c r="E4" s="20"/>
      <c r="F4" s="20"/>
    </row>
    <row r="5" spans="1:6" ht="15" customHeight="1" x14ac:dyDescent="0.35">
      <c r="A5" s="3"/>
      <c r="B5" s="21" t="s">
        <v>604</v>
      </c>
      <c r="C5" s="21"/>
      <c r="D5" s="21"/>
      <c r="E5" s="21"/>
      <c r="F5" s="21"/>
    </row>
    <row r="6" spans="1:6" ht="15" customHeight="1" x14ac:dyDescent="0.35">
      <c r="A6" s="3"/>
      <c r="B6" s="3" t="s">
        <v>570</v>
      </c>
      <c r="C6" s="3" t="s">
        <v>571</v>
      </c>
      <c r="D6" s="3" t="s">
        <v>572</v>
      </c>
      <c r="E6" s="3" t="s">
        <v>573</v>
      </c>
      <c r="F6" s="3" t="s">
        <v>574</v>
      </c>
    </row>
    <row r="7" spans="1:6" ht="15" customHeight="1" x14ac:dyDescent="0.35">
      <c r="A7" s="3"/>
      <c r="B7" s="3"/>
      <c r="C7" s="3"/>
      <c r="D7" s="3"/>
      <c r="E7" s="3"/>
      <c r="F7" s="3"/>
    </row>
    <row r="8" spans="1:6" ht="15" customHeight="1" x14ac:dyDescent="0.35">
      <c r="A8" s="20" t="s">
        <v>552</v>
      </c>
      <c r="B8" s="91">
        <v>-1</v>
      </c>
      <c r="C8" s="91">
        <v>1.7</v>
      </c>
      <c r="D8" s="91">
        <v>2.7</v>
      </c>
      <c r="E8" s="91">
        <v>3.7</v>
      </c>
      <c r="F8" s="91">
        <v>5.9</v>
      </c>
    </row>
    <row r="9" spans="1:6" ht="15" customHeight="1" x14ac:dyDescent="0.35">
      <c r="A9" s="3"/>
      <c r="B9" s="91"/>
      <c r="C9" s="91"/>
      <c r="D9" s="91"/>
      <c r="E9" s="91"/>
      <c r="F9" s="91"/>
    </row>
    <row r="10" spans="1:6" ht="15" customHeight="1" x14ac:dyDescent="0.35">
      <c r="A10" s="20" t="s">
        <v>553</v>
      </c>
      <c r="B10" s="91"/>
      <c r="C10" s="91"/>
      <c r="D10" s="91"/>
      <c r="E10" s="91"/>
      <c r="F10" s="91"/>
    </row>
    <row r="11" spans="1:6" x14ac:dyDescent="0.35">
      <c r="A11" s="90" t="s">
        <v>610</v>
      </c>
      <c r="B11" s="91">
        <v>-2.5</v>
      </c>
      <c r="C11" s="91">
        <v>-0.4</v>
      </c>
      <c r="D11" s="91">
        <v>2.1</v>
      </c>
      <c r="E11" s="91">
        <v>4.3</v>
      </c>
      <c r="F11" s="91">
        <v>7.2</v>
      </c>
    </row>
    <row r="12" spans="1:6" x14ac:dyDescent="0.35">
      <c r="A12" s="90" t="s">
        <v>611</v>
      </c>
      <c r="B12" s="91">
        <v>0.3</v>
      </c>
      <c r="C12" s="91">
        <v>1.9</v>
      </c>
      <c r="D12" s="91">
        <v>2.6</v>
      </c>
      <c r="E12" s="91">
        <v>3.8</v>
      </c>
      <c r="F12" s="91">
        <v>6.1</v>
      </c>
    </row>
    <row r="13" spans="1:6" x14ac:dyDescent="0.35">
      <c r="A13" s="90" t="s">
        <v>612</v>
      </c>
      <c r="B13" s="91">
        <v>0.4</v>
      </c>
      <c r="C13" s="91">
        <v>2.2999999999999998</v>
      </c>
      <c r="D13" s="91">
        <v>3</v>
      </c>
      <c r="E13" s="91">
        <v>3.9</v>
      </c>
      <c r="F13" s="91">
        <v>6</v>
      </c>
    </row>
    <row r="14" spans="1:6" x14ac:dyDescent="0.35">
      <c r="A14" s="90" t="s">
        <v>613</v>
      </c>
      <c r="B14" s="91">
        <v>0.2</v>
      </c>
      <c r="C14" s="91">
        <v>2.1</v>
      </c>
      <c r="D14" s="91">
        <v>3</v>
      </c>
      <c r="E14" s="91">
        <v>3.7</v>
      </c>
      <c r="F14" s="91">
        <v>5.3</v>
      </c>
    </row>
    <row r="15" spans="1:6" x14ac:dyDescent="0.35">
      <c r="A15" s="90" t="s">
        <v>614</v>
      </c>
      <c r="B15" s="91">
        <v>-1.8</v>
      </c>
      <c r="C15" s="91">
        <v>1.5</v>
      </c>
      <c r="D15" s="91">
        <v>2.2999999999999998</v>
      </c>
      <c r="E15" s="91">
        <v>3</v>
      </c>
      <c r="F15" s="91">
        <v>4.2</v>
      </c>
    </row>
    <row r="16" spans="1:6" x14ac:dyDescent="0.35">
      <c r="B16" s="91"/>
      <c r="C16" s="91"/>
      <c r="D16" s="91"/>
      <c r="E16" s="91"/>
      <c r="F16" s="91"/>
    </row>
    <row r="17" spans="1:6" ht="15" customHeight="1" x14ac:dyDescent="0.35">
      <c r="A17" s="20" t="s">
        <v>554</v>
      </c>
      <c r="B17" s="91"/>
      <c r="C17" s="91"/>
      <c r="D17" s="91"/>
      <c r="E17" s="91"/>
      <c r="F17" s="91"/>
    </row>
    <row r="18" spans="1:6" x14ac:dyDescent="0.35">
      <c r="A18" s="90" t="s">
        <v>555</v>
      </c>
      <c r="B18" s="91">
        <v>0.1</v>
      </c>
      <c r="C18" s="91">
        <v>2.2000000000000002</v>
      </c>
      <c r="D18" s="91">
        <v>3</v>
      </c>
      <c r="E18" s="91">
        <v>3.9</v>
      </c>
      <c r="F18" s="91">
        <v>6.1</v>
      </c>
    </row>
    <row r="19" spans="1:6" x14ac:dyDescent="0.35">
      <c r="A19" s="90" t="s">
        <v>556</v>
      </c>
      <c r="B19" s="91">
        <v>-1.9</v>
      </c>
      <c r="C19" s="91">
        <v>-0.6</v>
      </c>
      <c r="D19" s="91">
        <v>1.5</v>
      </c>
      <c r="E19" s="91">
        <v>3.8</v>
      </c>
      <c r="F19" s="91">
        <v>7</v>
      </c>
    </row>
    <row r="20" spans="1:6" x14ac:dyDescent="0.35">
      <c r="A20" s="90" t="s">
        <v>557</v>
      </c>
      <c r="B20" s="91">
        <v>-2</v>
      </c>
      <c r="C20" s="91">
        <v>0.9</v>
      </c>
      <c r="D20" s="91">
        <v>2</v>
      </c>
      <c r="E20" s="91">
        <v>3</v>
      </c>
      <c r="F20" s="91">
        <v>4.5</v>
      </c>
    </row>
    <row r="21" spans="1:6" x14ac:dyDescent="0.35">
      <c r="B21" s="91"/>
      <c r="C21" s="91"/>
      <c r="D21" s="91"/>
      <c r="E21" s="91"/>
      <c r="F21" s="91"/>
    </row>
    <row r="22" spans="1:6" ht="15" customHeight="1" x14ac:dyDescent="0.35">
      <c r="A22" s="20" t="s">
        <v>558</v>
      </c>
      <c r="B22" s="91"/>
      <c r="C22" s="91"/>
      <c r="D22" s="91"/>
      <c r="E22" s="91"/>
      <c r="F22" s="91"/>
    </row>
    <row r="23" spans="1:6" x14ac:dyDescent="0.35">
      <c r="A23" s="90" t="s">
        <v>559</v>
      </c>
      <c r="B23" s="91">
        <v>-0.3</v>
      </c>
      <c r="C23" s="91">
        <v>2</v>
      </c>
      <c r="D23" s="91">
        <v>2.8</v>
      </c>
      <c r="E23" s="91">
        <v>3.8</v>
      </c>
      <c r="F23" s="91">
        <v>5.7</v>
      </c>
    </row>
    <row r="24" spans="1:6" x14ac:dyDescent="0.35">
      <c r="A24" s="90" t="s">
        <v>560</v>
      </c>
      <c r="B24" s="91">
        <v>-1.3</v>
      </c>
      <c r="C24" s="91">
        <v>1.2</v>
      </c>
      <c r="D24" s="91">
        <v>2.5</v>
      </c>
      <c r="E24" s="91">
        <v>3.8</v>
      </c>
      <c r="F24" s="91">
        <v>6.1</v>
      </c>
    </row>
    <row r="25" spans="1:6" x14ac:dyDescent="0.35">
      <c r="A25" s="90" t="s">
        <v>561</v>
      </c>
      <c r="B25" s="91">
        <v>-2.8</v>
      </c>
      <c r="C25" s="91">
        <v>1</v>
      </c>
      <c r="D25" s="91">
        <v>2.2999999999999998</v>
      </c>
      <c r="E25" s="91">
        <v>3.4</v>
      </c>
      <c r="F25" s="91">
        <v>7.2</v>
      </c>
    </row>
    <row r="26" spans="1:6" x14ac:dyDescent="0.35">
      <c r="B26" s="91"/>
      <c r="C26" s="91"/>
      <c r="D26" s="91"/>
      <c r="E26" s="91"/>
      <c r="F26" s="91"/>
    </row>
    <row r="27" spans="1:6" x14ac:dyDescent="0.35">
      <c r="A27" s="90" t="s">
        <v>602</v>
      </c>
      <c r="B27" s="91"/>
      <c r="C27" s="91"/>
      <c r="D27" s="91"/>
      <c r="E27" s="91"/>
      <c r="F27" s="91"/>
    </row>
    <row r="28" spans="1:6" x14ac:dyDescent="0.35">
      <c r="A28" s="90" t="s">
        <v>563</v>
      </c>
      <c r="B28" s="91">
        <v>0.4</v>
      </c>
      <c r="C28" s="91">
        <v>2.2999999999999998</v>
      </c>
      <c r="D28" s="91">
        <v>3.4</v>
      </c>
      <c r="E28" s="91">
        <v>4.7</v>
      </c>
      <c r="F28" s="91">
        <v>7.3</v>
      </c>
    </row>
    <row r="29" spans="1:6" x14ac:dyDescent="0.35">
      <c r="A29" s="90" t="s">
        <v>564</v>
      </c>
      <c r="B29" s="91">
        <v>-0.9</v>
      </c>
      <c r="C29" s="91">
        <v>1.8</v>
      </c>
      <c r="D29" s="91">
        <v>2.7</v>
      </c>
      <c r="E29" s="91">
        <v>3.6</v>
      </c>
      <c r="F29" s="91">
        <v>5.3</v>
      </c>
    </row>
    <row r="30" spans="1:6" ht="15" customHeight="1" x14ac:dyDescent="0.35">
      <c r="A30" s="21"/>
      <c r="B30" s="21"/>
      <c r="C30" s="21"/>
      <c r="D30" s="21"/>
      <c r="E30" s="21"/>
      <c r="F30" s="21"/>
    </row>
    <row r="31" spans="1:6" ht="15" customHeight="1" x14ac:dyDescent="0.35">
      <c r="A31" s="23"/>
      <c r="B31" s="20"/>
      <c r="C31" s="20"/>
      <c r="D31" s="47">
        <v>2025</v>
      </c>
      <c r="E31" s="20"/>
      <c r="F31" s="20"/>
    </row>
    <row r="32" spans="1:6" ht="15" customHeight="1" x14ac:dyDescent="0.35">
      <c r="A32" s="3"/>
      <c r="B32" s="21" t="s">
        <v>604</v>
      </c>
      <c r="C32" s="21"/>
      <c r="D32" s="21"/>
      <c r="E32" s="21"/>
      <c r="F32" s="21"/>
    </row>
    <row r="33" spans="1:6" ht="15" customHeight="1" x14ac:dyDescent="0.35">
      <c r="A33" s="3"/>
      <c r="B33" s="3" t="s">
        <v>570</v>
      </c>
      <c r="C33" s="3" t="s">
        <v>571</v>
      </c>
      <c r="D33" s="3" t="s">
        <v>572</v>
      </c>
      <c r="E33" s="3" t="s">
        <v>573</v>
      </c>
      <c r="F33" s="3" t="s">
        <v>574</v>
      </c>
    </row>
    <row r="34" spans="1:6" ht="15" customHeight="1" x14ac:dyDescent="0.35">
      <c r="A34" s="3"/>
      <c r="B34" s="3"/>
      <c r="C34" s="3"/>
      <c r="D34" s="3"/>
      <c r="E34" s="3"/>
      <c r="F34" s="3"/>
    </row>
    <row r="35" spans="1:6" ht="15" customHeight="1" x14ac:dyDescent="0.35">
      <c r="A35" s="20" t="s">
        <v>552</v>
      </c>
      <c r="B35" s="91">
        <v>-1.2</v>
      </c>
      <c r="C35" s="91">
        <v>-0.4</v>
      </c>
      <c r="D35" s="91">
        <v>0</v>
      </c>
      <c r="E35" s="91">
        <v>0.3</v>
      </c>
      <c r="F35" s="91">
        <v>0.9</v>
      </c>
    </row>
    <row r="36" spans="1:6" ht="15" customHeight="1" x14ac:dyDescent="0.35">
      <c r="B36" s="91"/>
      <c r="C36" s="91"/>
      <c r="D36" s="91"/>
      <c r="E36" s="91"/>
      <c r="F36" s="91"/>
    </row>
    <row r="37" spans="1:6" ht="15" customHeight="1" x14ac:dyDescent="0.35">
      <c r="A37" s="20" t="s">
        <v>553</v>
      </c>
      <c r="B37" s="91"/>
      <c r="C37" s="91"/>
      <c r="D37" s="91"/>
      <c r="E37" s="91"/>
      <c r="F37" s="91"/>
    </row>
    <row r="38" spans="1:6" ht="15" customHeight="1" x14ac:dyDescent="0.35">
      <c r="A38" s="90" t="s">
        <v>610</v>
      </c>
      <c r="B38" s="91">
        <v>-1.7</v>
      </c>
      <c r="C38" s="91">
        <v>-0.6</v>
      </c>
      <c r="D38" s="91">
        <v>-0.2</v>
      </c>
      <c r="E38" s="91">
        <v>0.2</v>
      </c>
      <c r="F38" s="91">
        <v>1</v>
      </c>
    </row>
    <row r="39" spans="1:6" ht="15" customHeight="1" x14ac:dyDescent="0.35">
      <c r="A39" s="90" t="s">
        <v>622</v>
      </c>
      <c r="B39" s="91">
        <v>-1</v>
      </c>
      <c r="C39" s="91">
        <v>-0.2</v>
      </c>
      <c r="D39" s="91">
        <v>0.1</v>
      </c>
      <c r="E39" s="91">
        <v>0.5</v>
      </c>
      <c r="F39" s="91">
        <v>1</v>
      </c>
    </row>
    <row r="40" spans="1:6" ht="15" customHeight="1" x14ac:dyDescent="0.35">
      <c r="A40" s="90" t="s">
        <v>623</v>
      </c>
      <c r="B40" s="91">
        <v>-1.1000000000000001</v>
      </c>
      <c r="C40" s="91">
        <v>-0.4</v>
      </c>
      <c r="D40" s="91">
        <v>-0.1</v>
      </c>
      <c r="E40" s="91">
        <v>0.3</v>
      </c>
      <c r="F40" s="91">
        <v>0.8</v>
      </c>
    </row>
    <row r="41" spans="1:6" ht="15" customHeight="1" x14ac:dyDescent="0.35">
      <c r="A41" s="90" t="s">
        <v>624</v>
      </c>
      <c r="B41" s="91">
        <v>-1.1000000000000001</v>
      </c>
      <c r="C41" s="91">
        <v>-0.4</v>
      </c>
      <c r="D41" s="91">
        <v>0</v>
      </c>
      <c r="E41" s="91">
        <v>0.3</v>
      </c>
      <c r="F41" s="91">
        <v>0.8</v>
      </c>
    </row>
    <row r="42" spans="1:6" ht="15" customHeight="1" x14ac:dyDescent="0.35">
      <c r="A42" s="90" t="s">
        <v>625</v>
      </c>
      <c r="B42" s="91">
        <v>-1</v>
      </c>
      <c r="C42" s="91">
        <v>-0.2</v>
      </c>
      <c r="D42" s="91">
        <v>0.1</v>
      </c>
      <c r="E42" s="91">
        <v>0.3</v>
      </c>
      <c r="F42" s="91">
        <v>1.1000000000000001</v>
      </c>
    </row>
    <row r="43" spans="1:6" ht="15" customHeight="1" x14ac:dyDescent="0.35">
      <c r="B43" s="91"/>
      <c r="C43" s="91"/>
      <c r="D43" s="91"/>
      <c r="E43" s="91"/>
      <c r="F43" s="91"/>
    </row>
    <row r="44" spans="1:6" ht="15" customHeight="1" x14ac:dyDescent="0.35">
      <c r="A44" s="20" t="s">
        <v>554</v>
      </c>
      <c r="B44" s="91"/>
      <c r="C44" s="91"/>
      <c r="D44" s="91"/>
      <c r="E44" s="91"/>
      <c r="F44" s="91"/>
    </row>
    <row r="45" spans="1:6" ht="15" customHeight="1" x14ac:dyDescent="0.35">
      <c r="A45" s="90" t="s">
        <v>555</v>
      </c>
      <c r="B45" s="91">
        <v>-1.3</v>
      </c>
      <c r="C45" s="91">
        <v>-0.4</v>
      </c>
      <c r="D45" s="91">
        <v>0</v>
      </c>
      <c r="E45" s="91">
        <v>0.3</v>
      </c>
      <c r="F45" s="91">
        <v>0.7</v>
      </c>
    </row>
    <row r="46" spans="1:6" ht="15" customHeight="1" x14ac:dyDescent="0.35">
      <c r="A46" s="90" t="s">
        <v>556</v>
      </c>
      <c r="B46" s="91">
        <v>-1.9</v>
      </c>
      <c r="C46" s="91">
        <v>-0.7</v>
      </c>
      <c r="D46" s="91">
        <v>0</v>
      </c>
      <c r="E46" s="91">
        <v>0.7</v>
      </c>
      <c r="F46" s="91">
        <v>1.5</v>
      </c>
    </row>
    <row r="47" spans="1:6" ht="15" customHeight="1" x14ac:dyDescent="0.35">
      <c r="A47" s="90" t="s">
        <v>557</v>
      </c>
      <c r="B47" s="91">
        <v>-0.8</v>
      </c>
      <c r="C47" s="91">
        <v>-0.4</v>
      </c>
      <c r="D47" s="91">
        <v>-0.1</v>
      </c>
      <c r="E47" s="91">
        <v>0.3</v>
      </c>
      <c r="F47" s="91">
        <v>1</v>
      </c>
    </row>
    <row r="48" spans="1:6" x14ac:dyDescent="0.35">
      <c r="B48" s="91"/>
      <c r="C48" s="91"/>
      <c r="D48" s="91"/>
      <c r="E48" s="91"/>
      <c r="F48" s="91"/>
    </row>
    <row r="49" spans="1:6" ht="15" customHeight="1" x14ac:dyDescent="0.35">
      <c r="A49" s="20" t="s">
        <v>558</v>
      </c>
      <c r="B49" s="91"/>
      <c r="C49" s="91"/>
      <c r="D49" s="91"/>
      <c r="E49" s="91"/>
      <c r="F49" s="91"/>
    </row>
    <row r="50" spans="1:6" ht="15" customHeight="1" x14ac:dyDescent="0.35">
      <c r="A50" s="90" t="s">
        <v>559</v>
      </c>
      <c r="B50" s="91">
        <v>-1.1000000000000001</v>
      </c>
      <c r="C50" s="91">
        <v>-0.4</v>
      </c>
      <c r="D50" s="91">
        <v>0</v>
      </c>
      <c r="E50" s="91">
        <v>0.3</v>
      </c>
      <c r="F50" s="91">
        <v>0.8</v>
      </c>
    </row>
    <row r="51" spans="1:6" ht="15" customHeight="1" x14ac:dyDescent="0.35">
      <c r="A51" s="90" t="s">
        <v>560</v>
      </c>
      <c r="B51" s="91">
        <v>-1.4</v>
      </c>
      <c r="C51" s="91">
        <v>-0.4</v>
      </c>
      <c r="D51" s="91">
        <v>0</v>
      </c>
      <c r="E51" s="91">
        <v>0.4</v>
      </c>
      <c r="F51" s="91">
        <v>1.1000000000000001</v>
      </c>
    </row>
    <row r="52" spans="1:6" ht="15" customHeight="1" x14ac:dyDescent="0.35">
      <c r="A52" s="90" t="s">
        <v>561</v>
      </c>
      <c r="B52" s="91">
        <v>-1.5</v>
      </c>
      <c r="C52" s="91">
        <v>-0.5</v>
      </c>
      <c r="D52" s="91">
        <v>0</v>
      </c>
      <c r="E52" s="91">
        <v>0.4</v>
      </c>
      <c r="F52" s="91">
        <v>1.2</v>
      </c>
    </row>
    <row r="53" spans="1:6" ht="15" customHeight="1" x14ac:dyDescent="0.35">
      <c r="B53" s="91"/>
      <c r="C53" s="91"/>
      <c r="D53" s="91"/>
      <c r="E53" s="91"/>
      <c r="F53" s="91"/>
    </row>
    <row r="54" spans="1:6" ht="15" customHeight="1" x14ac:dyDescent="0.35">
      <c r="A54" s="20" t="s">
        <v>602</v>
      </c>
      <c r="B54" s="91"/>
      <c r="C54" s="91"/>
      <c r="D54" s="91"/>
      <c r="E54" s="91"/>
      <c r="F54" s="91"/>
    </row>
    <row r="55" spans="1:6" ht="15" customHeight="1" x14ac:dyDescent="0.35">
      <c r="A55" s="90" t="s">
        <v>563</v>
      </c>
      <c r="B55" s="91">
        <v>-1.7</v>
      </c>
      <c r="C55" s="91">
        <v>-0.8</v>
      </c>
      <c r="D55" s="91">
        <v>-0.3</v>
      </c>
      <c r="E55" s="91">
        <v>0.1</v>
      </c>
      <c r="F55" s="91">
        <v>0.6</v>
      </c>
    </row>
    <row r="56" spans="1:6" ht="15" customHeight="1" x14ac:dyDescent="0.35">
      <c r="A56" s="21" t="s">
        <v>564</v>
      </c>
      <c r="B56" s="91">
        <v>-1.1000000000000001</v>
      </c>
      <c r="C56" s="91">
        <v>-0.2</v>
      </c>
      <c r="D56" s="91">
        <v>0.1</v>
      </c>
      <c r="E56" s="91">
        <v>0.4</v>
      </c>
      <c r="F56" s="91">
        <v>1</v>
      </c>
    </row>
    <row r="57" spans="1:6" x14ac:dyDescent="0.35">
      <c r="A57" s="3"/>
      <c r="B57" s="3"/>
      <c r="C57" s="3"/>
      <c r="D57" s="3"/>
      <c r="E57" s="3"/>
      <c r="F57" s="3"/>
    </row>
    <row r="58" spans="1:6" x14ac:dyDescent="0.35">
      <c r="A58" s="8" t="s">
        <v>603</v>
      </c>
      <c r="B58" s="3"/>
      <c r="C58" s="3"/>
      <c r="D58" s="3"/>
      <c r="E58" s="3"/>
      <c r="F58" s="3"/>
    </row>
    <row r="59" spans="1:6" x14ac:dyDescent="0.35">
      <c r="A59" s="8" t="s">
        <v>626</v>
      </c>
      <c r="B59" s="3"/>
      <c r="C59" s="3"/>
      <c r="D59" s="3"/>
      <c r="E59" s="3"/>
      <c r="F59" s="3"/>
    </row>
    <row r="60" spans="1:6" x14ac:dyDescent="0.35">
      <c r="A60" s="8" t="s">
        <v>565</v>
      </c>
      <c r="B60" s="3"/>
      <c r="C60" s="3"/>
      <c r="D60" s="3"/>
      <c r="E60" s="3"/>
      <c r="F60" s="3"/>
    </row>
    <row r="61" spans="1:6" x14ac:dyDescent="0.35">
      <c r="A61" s="8" t="s">
        <v>566</v>
      </c>
      <c r="B61" s="3"/>
      <c r="C61" s="3"/>
      <c r="D61" s="3"/>
      <c r="E61" s="3"/>
      <c r="F61" s="3"/>
    </row>
    <row r="62" spans="1:6" x14ac:dyDescent="0.35">
      <c r="A62" s="8" t="s">
        <v>567</v>
      </c>
      <c r="B62" s="3"/>
      <c r="C62" s="3"/>
      <c r="D62" s="3"/>
      <c r="E62" s="3"/>
      <c r="F62" s="3"/>
    </row>
    <row r="63" spans="1:6" x14ac:dyDescent="0.35">
      <c r="A63" s="8" t="s">
        <v>568</v>
      </c>
      <c r="B63" s="3"/>
      <c r="C63" s="3"/>
      <c r="D63" s="3"/>
      <c r="E63" s="3"/>
      <c r="F63" s="3"/>
    </row>
    <row r="65" spans="1:7" x14ac:dyDescent="0.35">
      <c r="A65" s="3"/>
      <c r="B65" s="3"/>
      <c r="C65" s="3"/>
      <c r="D65" s="3"/>
      <c r="E65" s="3"/>
      <c r="F65" s="3"/>
      <c r="G65" s="3"/>
    </row>
  </sheetData>
  <hyperlinks>
    <hyperlink ref="A1" location="inhoudsopgave!A1" display="naar inhoudsopgave" xr:uid="{00000000-0004-0000-1E00-000000000000}"/>
  </hyperlink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39"/>
  <sheetViews>
    <sheetView workbookViewId="0"/>
  </sheetViews>
  <sheetFormatPr defaultColWidth="11.453125" defaultRowHeight="14.5" x14ac:dyDescent="0.35"/>
  <cols>
    <col min="1" max="1" width="35.7265625" style="90" customWidth="1"/>
    <col min="2" max="5" width="16.7265625" style="90" customWidth="1"/>
    <col min="6" max="6" width="21.7265625" style="90" customWidth="1"/>
    <col min="7" max="16384" width="11.453125" style="90"/>
  </cols>
  <sheetData>
    <row r="1" spans="1:6" ht="15" customHeight="1" x14ac:dyDescent="0.35">
      <c r="A1" s="4" t="s">
        <v>100</v>
      </c>
    </row>
    <row r="2" spans="1:6" ht="47.25" customHeight="1" x14ac:dyDescent="0.35">
      <c r="A2" s="82" t="s">
        <v>627</v>
      </c>
    </row>
    <row r="3" spans="1:6" ht="15" customHeight="1" x14ac:dyDescent="0.35">
      <c r="A3" s="21"/>
      <c r="B3" s="21"/>
      <c r="C3" s="21"/>
      <c r="D3" s="21"/>
      <c r="E3" s="21"/>
      <c r="F3" s="21"/>
    </row>
    <row r="4" spans="1:6" ht="15" customHeight="1" x14ac:dyDescent="0.35">
      <c r="A4" s="23"/>
      <c r="B4" s="20"/>
      <c r="C4" s="20"/>
      <c r="D4" s="47" t="s">
        <v>628</v>
      </c>
      <c r="E4" s="20"/>
      <c r="F4" s="20"/>
    </row>
    <row r="5" spans="1:6" ht="15" customHeight="1" x14ac:dyDescent="0.35">
      <c r="A5" s="3"/>
      <c r="B5" s="21" t="s">
        <v>604</v>
      </c>
      <c r="C5" s="21"/>
      <c r="D5" s="21"/>
      <c r="E5" s="21"/>
      <c r="F5" s="21"/>
    </row>
    <row r="6" spans="1:6" ht="15" customHeight="1" x14ac:dyDescent="0.35">
      <c r="A6" s="3"/>
      <c r="B6" s="3" t="s">
        <v>570</v>
      </c>
      <c r="C6" s="3" t="s">
        <v>571</v>
      </c>
      <c r="D6" s="3" t="s">
        <v>572</v>
      </c>
      <c r="E6" s="3" t="s">
        <v>573</v>
      </c>
      <c r="F6" s="3" t="s">
        <v>574</v>
      </c>
    </row>
    <row r="7" spans="1:6" ht="15" customHeight="1" x14ac:dyDescent="0.35">
      <c r="A7" s="3"/>
      <c r="B7" s="3"/>
      <c r="C7" s="3"/>
      <c r="D7" s="3"/>
      <c r="E7" s="3"/>
      <c r="F7" s="3"/>
    </row>
    <row r="8" spans="1:6" ht="15" customHeight="1" x14ac:dyDescent="0.35">
      <c r="A8" s="20" t="s">
        <v>552</v>
      </c>
      <c r="B8" s="89">
        <v>-1.6</v>
      </c>
      <c r="C8" s="89">
        <v>-0.6</v>
      </c>
      <c r="D8" s="89">
        <v>-0.1</v>
      </c>
      <c r="E8" s="89">
        <v>0.70000000000000007</v>
      </c>
      <c r="F8" s="89">
        <v>2</v>
      </c>
    </row>
    <row r="9" spans="1:6" ht="15" customHeight="1" x14ac:dyDescent="0.35">
      <c r="A9" s="3"/>
      <c r="B9" s="89"/>
      <c r="C9" s="89"/>
      <c r="D9" s="89"/>
      <c r="E9" s="89"/>
      <c r="F9" s="89"/>
    </row>
    <row r="10" spans="1:6" ht="15" customHeight="1" x14ac:dyDescent="0.35">
      <c r="A10" s="20" t="s">
        <v>553</v>
      </c>
      <c r="B10" s="89"/>
      <c r="C10" s="89"/>
      <c r="D10" s="89"/>
      <c r="E10" s="89"/>
      <c r="F10" s="89"/>
    </row>
    <row r="11" spans="1:6" x14ac:dyDescent="0.35">
      <c r="A11" s="90" t="s">
        <v>629</v>
      </c>
      <c r="B11" s="89">
        <v>-0.6</v>
      </c>
      <c r="C11" s="89">
        <v>0.5</v>
      </c>
      <c r="D11" s="89">
        <v>1.0999999999999999</v>
      </c>
      <c r="E11" s="89">
        <v>1.7999999999999998</v>
      </c>
      <c r="F11" s="89">
        <v>3.1</v>
      </c>
    </row>
    <row r="12" spans="1:6" x14ac:dyDescent="0.35">
      <c r="A12" s="90" t="s">
        <v>630</v>
      </c>
      <c r="B12" s="89">
        <v>-0.89999999999999991</v>
      </c>
      <c r="C12" s="89">
        <v>-0.2</v>
      </c>
      <c r="D12" s="89">
        <v>0.1</v>
      </c>
      <c r="E12" s="89">
        <v>0.8</v>
      </c>
      <c r="F12" s="89">
        <v>2.1</v>
      </c>
    </row>
    <row r="13" spans="1:6" x14ac:dyDescent="0.35">
      <c r="A13" s="90" t="s">
        <v>631</v>
      </c>
      <c r="B13" s="89">
        <v>-1.4000000000000001</v>
      </c>
      <c r="C13" s="89">
        <v>-0.6</v>
      </c>
      <c r="D13" s="89">
        <v>-0.3</v>
      </c>
      <c r="E13" s="89">
        <v>0.3</v>
      </c>
      <c r="F13" s="89">
        <v>1.3</v>
      </c>
    </row>
    <row r="14" spans="1:6" x14ac:dyDescent="0.35">
      <c r="A14" s="90" t="s">
        <v>632</v>
      </c>
      <c r="B14" s="89">
        <v>-1.6</v>
      </c>
      <c r="C14" s="89">
        <v>-0.70000000000000007</v>
      </c>
      <c r="D14" s="89">
        <v>-0.3</v>
      </c>
      <c r="E14" s="89">
        <v>0.1</v>
      </c>
      <c r="F14" s="89">
        <v>0.8</v>
      </c>
    </row>
    <row r="15" spans="1:6" x14ac:dyDescent="0.35">
      <c r="A15" s="90" t="s">
        <v>633</v>
      </c>
      <c r="B15" s="89">
        <v>-1.9</v>
      </c>
      <c r="C15" s="89">
        <v>-1.0999999999999999</v>
      </c>
      <c r="D15" s="89">
        <v>-0.6</v>
      </c>
      <c r="E15" s="89">
        <v>-0.3</v>
      </c>
      <c r="F15" s="89">
        <v>0.4</v>
      </c>
    </row>
    <row r="16" spans="1:6" x14ac:dyDescent="0.35">
      <c r="B16" s="89"/>
      <c r="C16" s="89"/>
      <c r="D16" s="89"/>
      <c r="E16" s="89"/>
      <c r="F16" s="89"/>
    </row>
    <row r="17" spans="1:6" ht="15" customHeight="1" x14ac:dyDescent="0.35">
      <c r="A17" s="20" t="s">
        <v>554</v>
      </c>
      <c r="B17" s="89"/>
      <c r="C17" s="89"/>
      <c r="D17" s="89"/>
      <c r="E17" s="89"/>
      <c r="F17" s="89"/>
    </row>
    <row r="18" spans="1:6" x14ac:dyDescent="0.35">
      <c r="A18" s="90" t="s">
        <v>555</v>
      </c>
      <c r="B18" s="89">
        <v>-1.7000000000000002</v>
      </c>
      <c r="C18" s="89">
        <v>-0.6</v>
      </c>
      <c r="D18" s="89">
        <v>-0.2</v>
      </c>
      <c r="E18" s="89">
        <v>0.4</v>
      </c>
      <c r="F18" s="89">
        <v>2.1</v>
      </c>
    </row>
    <row r="19" spans="1:6" x14ac:dyDescent="0.35">
      <c r="A19" s="90" t="s">
        <v>556</v>
      </c>
      <c r="B19" s="89">
        <v>0.1</v>
      </c>
      <c r="C19" s="89">
        <v>0.89999999999999991</v>
      </c>
      <c r="D19" s="89">
        <v>1.3</v>
      </c>
      <c r="E19" s="89">
        <v>1.7999999999999998</v>
      </c>
      <c r="F19" s="89">
        <v>2.9000000000000004</v>
      </c>
    </row>
    <row r="20" spans="1:6" x14ac:dyDescent="0.35">
      <c r="A20" s="90" t="s">
        <v>557</v>
      </c>
      <c r="B20" s="89">
        <v>-1.3</v>
      </c>
      <c r="C20" s="89">
        <v>-0.6</v>
      </c>
      <c r="D20" s="89">
        <v>-0.2</v>
      </c>
      <c r="E20" s="89">
        <v>0.6</v>
      </c>
      <c r="F20" s="89">
        <v>1.2</v>
      </c>
    </row>
    <row r="21" spans="1:6" x14ac:dyDescent="0.35">
      <c r="B21" s="89"/>
      <c r="C21" s="89"/>
      <c r="D21" s="89"/>
      <c r="E21" s="89"/>
      <c r="F21" s="89"/>
    </row>
    <row r="22" spans="1:6" ht="15" customHeight="1" x14ac:dyDescent="0.35">
      <c r="A22" s="20" t="s">
        <v>558</v>
      </c>
      <c r="B22" s="89"/>
      <c r="C22" s="89"/>
      <c r="D22" s="89"/>
      <c r="E22" s="89"/>
      <c r="F22" s="89"/>
    </row>
    <row r="23" spans="1:6" x14ac:dyDescent="0.35">
      <c r="A23" s="90" t="s">
        <v>559</v>
      </c>
      <c r="B23" s="89">
        <v>-1.6</v>
      </c>
      <c r="C23" s="89">
        <v>-0.70000000000000007</v>
      </c>
      <c r="D23" s="89">
        <v>-0.2</v>
      </c>
      <c r="E23" s="89">
        <v>0.2</v>
      </c>
      <c r="F23" s="89">
        <v>1.2</v>
      </c>
    </row>
    <row r="24" spans="1:6" x14ac:dyDescent="0.35">
      <c r="A24" s="90" t="s">
        <v>560</v>
      </c>
      <c r="B24" s="89">
        <v>-1.4000000000000001</v>
      </c>
      <c r="C24" s="89">
        <v>-0.4</v>
      </c>
      <c r="D24" s="89">
        <v>0.2</v>
      </c>
      <c r="E24" s="89">
        <v>1.2</v>
      </c>
      <c r="F24" s="89">
        <v>2.4</v>
      </c>
    </row>
    <row r="25" spans="1:6" x14ac:dyDescent="0.35">
      <c r="A25" s="90" t="s">
        <v>561</v>
      </c>
      <c r="B25" s="89">
        <v>-1.9</v>
      </c>
      <c r="C25" s="89">
        <v>-0.89999999999999991</v>
      </c>
      <c r="D25" s="89">
        <v>-0.4</v>
      </c>
      <c r="E25" s="89">
        <v>0.5</v>
      </c>
      <c r="F25" s="89">
        <v>2.1</v>
      </c>
    </row>
    <row r="26" spans="1:6" x14ac:dyDescent="0.35">
      <c r="B26" s="89"/>
      <c r="C26" s="89"/>
      <c r="D26" s="89"/>
      <c r="E26" s="89"/>
      <c r="F26" s="89"/>
    </row>
    <row r="27" spans="1:6" x14ac:dyDescent="0.35">
      <c r="A27" s="90" t="s">
        <v>602</v>
      </c>
      <c r="B27" s="89"/>
      <c r="C27" s="89"/>
      <c r="D27" s="89"/>
      <c r="E27" s="89"/>
      <c r="F27" s="89"/>
    </row>
    <row r="28" spans="1:6" x14ac:dyDescent="0.35">
      <c r="A28" s="90" t="s">
        <v>563</v>
      </c>
      <c r="B28" s="89">
        <v>-1.6</v>
      </c>
      <c r="C28" s="89">
        <v>-0.6</v>
      </c>
      <c r="D28" s="89">
        <v>0</v>
      </c>
      <c r="E28" s="89">
        <v>0.70000000000000007</v>
      </c>
      <c r="F28" s="89">
        <v>2.4</v>
      </c>
    </row>
    <row r="29" spans="1:6" x14ac:dyDescent="0.35">
      <c r="A29" s="90" t="s">
        <v>564</v>
      </c>
      <c r="B29" s="89">
        <v>-1.6</v>
      </c>
      <c r="C29" s="89">
        <v>-0.6</v>
      </c>
      <c r="D29" s="89">
        <v>-0.2</v>
      </c>
      <c r="E29" s="89">
        <v>0.70000000000000007</v>
      </c>
      <c r="F29" s="89">
        <v>2.1</v>
      </c>
    </row>
    <row r="30" spans="1:6" ht="15" customHeight="1" x14ac:dyDescent="0.35">
      <c r="A30" s="21"/>
      <c r="B30" s="21"/>
      <c r="C30" s="21"/>
      <c r="D30" s="21"/>
      <c r="E30" s="21"/>
      <c r="F30" s="21"/>
    </row>
    <row r="31" spans="1:6" x14ac:dyDescent="0.35">
      <c r="A31" s="3"/>
      <c r="B31" s="3"/>
      <c r="C31" s="3"/>
      <c r="D31" s="3"/>
      <c r="E31" s="3"/>
      <c r="F31" s="3"/>
    </row>
    <row r="32" spans="1:6" x14ac:dyDescent="0.35">
      <c r="A32" s="8" t="s">
        <v>603</v>
      </c>
      <c r="B32" s="3"/>
      <c r="C32" s="3"/>
      <c r="D32" s="3"/>
      <c r="E32" s="3"/>
      <c r="F32" s="3"/>
    </row>
    <row r="33" spans="1:7" x14ac:dyDescent="0.35">
      <c r="A33" s="8" t="s">
        <v>634</v>
      </c>
      <c r="B33" s="3"/>
      <c r="C33" s="3"/>
      <c r="D33" s="3"/>
      <c r="E33" s="3"/>
      <c r="F33" s="3"/>
    </row>
    <row r="34" spans="1:7" x14ac:dyDescent="0.35">
      <c r="A34" s="8" t="s">
        <v>565</v>
      </c>
      <c r="B34" s="3"/>
      <c r="C34" s="3"/>
      <c r="D34" s="3"/>
      <c r="E34" s="3"/>
      <c r="F34" s="3"/>
    </row>
    <row r="35" spans="1:7" x14ac:dyDescent="0.35">
      <c r="A35" s="8" t="s">
        <v>566</v>
      </c>
      <c r="B35" s="3"/>
      <c r="C35" s="3"/>
      <c r="D35" s="3"/>
      <c r="E35" s="3"/>
      <c r="F35" s="3"/>
    </row>
    <row r="36" spans="1:7" x14ac:dyDescent="0.35">
      <c r="A36" s="8" t="s">
        <v>567</v>
      </c>
      <c r="B36" s="3"/>
      <c r="C36" s="3"/>
      <c r="D36" s="3"/>
      <c r="E36" s="3"/>
      <c r="F36" s="3"/>
    </row>
    <row r="37" spans="1:7" x14ac:dyDescent="0.35">
      <c r="A37" s="8" t="s">
        <v>568</v>
      </c>
      <c r="B37" s="3"/>
      <c r="C37" s="3"/>
      <c r="D37" s="3"/>
      <c r="E37" s="3"/>
      <c r="F37" s="3"/>
    </row>
    <row r="39" spans="1:7" x14ac:dyDescent="0.35">
      <c r="A39" s="3"/>
      <c r="B39" s="3"/>
      <c r="C39" s="3"/>
      <c r="D39" s="3"/>
      <c r="E39" s="3"/>
      <c r="F39" s="3"/>
      <c r="G39" s="3"/>
    </row>
  </sheetData>
  <hyperlinks>
    <hyperlink ref="A1" location="inhoudsopgave!A1" display="naar inhoudsopgave" xr:uid="{00000000-0004-0000-20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3"/>
  <sheetViews>
    <sheetView workbookViewId="0">
      <selection activeCell="A2" sqref="A2"/>
    </sheetView>
  </sheetViews>
  <sheetFormatPr defaultColWidth="11.453125" defaultRowHeight="12.5" x14ac:dyDescent="0.25"/>
  <cols>
    <col min="1" max="1" width="35.7265625" customWidth="1"/>
    <col min="2" max="2" width="100.7265625" customWidth="1"/>
  </cols>
  <sheetData>
    <row r="1" spans="1:2" ht="14.5" x14ac:dyDescent="0.35">
      <c r="A1" s="3"/>
      <c r="B1" s="3"/>
    </row>
    <row r="2" spans="1:2" ht="14.5" x14ac:dyDescent="0.35">
      <c r="A2" s="4" t="str">
        <f>HYPERLINK("#'inhoudsopgave'!A1", "naar inhoudsopgave")</f>
        <v>naar inhoudsopgave</v>
      </c>
    </row>
    <row r="4" spans="1:2" ht="14.5" x14ac:dyDescent="0.35">
      <c r="A4" s="1" t="s">
        <v>101</v>
      </c>
      <c r="B4" s="1" t="s">
        <v>148</v>
      </c>
    </row>
    <row r="5" spans="1:2" ht="14.5" x14ac:dyDescent="0.35">
      <c r="A5" s="1" t="s">
        <v>102</v>
      </c>
      <c r="B5" s="1" t="s">
        <v>149</v>
      </c>
    </row>
    <row r="6" spans="1:2" ht="14.5" x14ac:dyDescent="0.35">
      <c r="A6" s="1" t="s">
        <v>103</v>
      </c>
      <c r="B6" s="1" t="s">
        <v>150</v>
      </c>
    </row>
    <row r="7" spans="1:2" ht="14.5" x14ac:dyDescent="0.35">
      <c r="A7" s="1" t="s">
        <v>104</v>
      </c>
      <c r="B7" s="1" t="s">
        <v>151</v>
      </c>
    </row>
    <row r="8" spans="1:2" ht="14.5" x14ac:dyDescent="0.35">
      <c r="A8" s="1" t="s">
        <v>105</v>
      </c>
      <c r="B8" s="1" t="s">
        <v>152</v>
      </c>
    </row>
    <row r="9" spans="1:2" ht="14.5" x14ac:dyDescent="0.35">
      <c r="A9" s="1" t="s">
        <v>106</v>
      </c>
      <c r="B9" s="1" t="s">
        <v>153</v>
      </c>
    </row>
    <row r="10" spans="1:2" ht="14.5" x14ac:dyDescent="0.35">
      <c r="A10" s="1" t="s">
        <v>107</v>
      </c>
      <c r="B10" s="1" t="s">
        <v>154</v>
      </c>
    </row>
    <row r="12" spans="1:2" ht="14.5" x14ac:dyDescent="0.35">
      <c r="A12" s="1" t="s">
        <v>108</v>
      </c>
      <c r="B12" s="1" t="s">
        <v>155</v>
      </c>
    </row>
    <row r="14" spans="1:2" ht="14.5" x14ac:dyDescent="0.35">
      <c r="A14" s="1" t="s">
        <v>109</v>
      </c>
      <c r="B14" s="1" t="s">
        <v>156</v>
      </c>
    </row>
    <row r="15" spans="1:2" ht="14.5" x14ac:dyDescent="0.35">
      <c r="A15" s="1" t="s">
        <v>110</v>
      </c>
      <c r="B15" s="1" t="s">
        <v>157</v>
      </c>
    </row>
    <row r="16" spans="1:2" ht="14.5" x14ac:dyDescent="0.35">
      <c r="A16" s="1" t="s">
        <v>111</v>
      </c>
      <c r="B16" s="1" t="s">
        <v>158</v>
      </c>
    </row>
    <row r="17" spans="1:2" ht="14.5" x14ac:dyDescent="0.35">
      <c r="A17" s="1" t="s">
        <v>112</v>
      </c>
      <c r="B17" s="1" t="s">
        <v>159</v>
      </c>
    </row>
    <row r="18" spans="1:2" ht="14.5" x14ac:dyDescent="0.35">
      <c r="A18" s="1" t="s">
        <v>113</v>
      </c>
      <c r="B18" s="1" t="s">
        <v>160</v>
      </c>
    </row>
    <row r="20" spans="1:2" ht="14.5" x14ac:dyDescent="0.35">
      <c r="A20" s="1" t="s">
        <v>114</v>
      </c>
      <c r="B20" s="1" t="s">
        <v>161</v>
      </c>
    </row>
    <row r="21" spans="1:2" ht="14.5" x14ac:dyDescent="0.35">
      <c r="A21" s="1" t="s">
        <v>115</v>
      </c>
      <c r="B21" s="1" t="s">
        <v>162</v>
      </c>
    </row>
    <row r="23" spans="1:2" ht="14.5" x14ac:dyDescent="0.35">
      <c r="A23" s="1" t="s">
        <v>116</v>
      </c>
      <c r="B23" s="1" t="s">
        <v>163</v>
      </c>
    </row>
    <row r="24" spans="1:2" ht="14.5" x14ac:dyDescent="0.35">
      <c r="A24" s="1" t="s">
        <v>117</v>
      </c>
      <c r="B24" s="1" t="s">
        <v>164</v>
      </c>
    </row>
    <row r="25" spans="1:2" ht="14.5" x14ac:dyDescent="0.35">
      <c r="A25" s="1" t="s">
        <v>118</v>
      </c>
      <c r="B25" s="1" t="s">
        <v>165</v>
      </c>
    </row>
    <row r="26" spans="1:2" ht="14.5" x14ac:dyDescent="0.35">
      <c r="A26" s="1" t="s">
        <v>119</v>
      </c>
      <c r="B26" s="1" t="s">
        <v>166</v>
      </c>
    </row>
    <row r="28" spans="1:2" ht="14.5" x14ac:dyDescent="0.35">
      <c r="A28" s="1" t="s">
        <v>120</v>
      </c>
      <c r="B28" s="1" t="s">
        <v>167</v>
      </c>
    </row>
    <row r="30" spans="1:2" ht="14.5" x14ac:dyDescent="0.35">
      <c r="A30" s="1" t="s">
        <v>121</v>
      </c>
      <c r="B30" s="1" t="s">
        <v>168</v>
      </c>
    </row>
    <row r="31" spans="1:2" ht="14.5" x14ac:dyDescent="0.35">
      <c r="A31" s="1" t="s">
        <v>122</v>
      </c>
      <c r="B31" s="1" t="s">
        <v>169</v>
      </c>
    </row>
    <row r="32" spans="1:2" ht="14.5" x14ac:dyDescent="0.35">
      <c r="A32" s="1" t="s">
        <v>123</v>
      </c>
      <c r="B32" s="1" t="s">
        <v>170</v>
      </c>
    </row>
    <row r="33" spans="1:2" ht="14.5" x14ac:dyDescent="0.35">
      <c r="A33" s="1" t="s">
        <v>124</v>
      </c>
      <c r="B33" s="1" t="s">
        <v>171</v>
      </c>
    </row>
    <row r="34" spans="1:2" ht="14.5" x14ac:dyDescent="0.35">
      <c r="A34" s="1" t="s">
        <v>125</v>
      </c>
      <c r="B34" s="1" t="s">
        <v>172</v>
      </c>
    </row>
    <row r="36" spans="1:2" ht="14.5" x14ac:dyDescent="0.35">
      <c r="A36" s="1" t="s">
        <v>126</v>
      </c>
      <c r="B36" s="1" t="s">
        <v>173</v>
      </c>
    </row>
    <row r="37" spans="1:2" ht="14.5" x14ac:dyDescent="0.35">
      <c r="A37" s="1" t="s">
        <v>127</v>
      </c>
      <c r="B37" s="1" t="s">
        <v>174</v>
      </c>
    </row>
    <row r="39" spans="1:2" ht="14.5" x14ac:dyDescent="0.35">
      <c r="A39" s="1" t="s">
        <v>128</v>
      </c>
      <c r="B39" s="1" t="s">
        <v>29</v>
      </c>
    </row>
    <row r="40" spans="1:2" ht="14.5" x14ac:dyDescent="0.35">
      <c r="A40" s="1" t="s">
        <v>129</v>
      </c>
      <c r="B40" s="1" t="s">
        <v>175</v>
      </c>
    </row>
    <row r="42" spans="1:2" ht="14.5" x14ac:dyDescent="0.35">
      <c r="A42" s="1" t="s">
        <v>130</v>
      </c>
      <c r="B42" s="1" t="s">
        <v>176</v>
      </c>
    </row>
    <row r="44" spans="1:2" ht="14.5" x14ac:dyDescent="0.35">
      <c r="A44" s="1" t="s">
        <v>131</v>
      </c>
      <c r="B44" s="1" t="s">
        <v>177</v>
      </c>
    </row>
    <row r="45" spans="1:2" ht="14.5" x14ac:dyDescent="0.35">
      <c r="A45" s="1" t="s">
        <v>132</v>
      </c>
      <c r="B45" s="1" t="s">
        <v>178</v>
      </c>
    </row>
    <row r="46" spans="1:2" ht="14.5" x14ac:dyDescent="0.35">
      <c r="A46" s="1" t="s">
        <v>133</v>
      </c>
      <c r="B46" s="1" t="s">
        <v>179</v>
      </c>
    </row>
    <row r="48" spans="1:2" ht="14.5" x14ac:dyDescent="0.35">
      <c r="A48" s="1" t="s">
        <v>134</v>
      </c>
      <c r="B48" s="1" t="s">
        <v>180</v>
      </c>
    </row>
    <row r="50" spans="1:2" ht="14.5" x14ac:dyDescent="0.35">
      <c r="A50" s="1" t="s">
        <v>135</v>
      </c>
      <c r="B50" t="s">
        <v>181</v>
      </c>
    </row>
    <row r="51" spans="1:2" ht="14.5" x14ac:dyDescent="0.35">
      <c r="A51" s="1" t="s">
        <v>136</v>
      </c>
      <c r="B51" t="s">
        <v>182</v>
      </c>
    </row>
    <row r="52" spans="1:2" ht="14.5" x14ac:dyDescent="0.35">
      <c r="A52" s="1" t="s">
        <v>137</v>
      </c>
      <c r="B52" s="1" t="s">
        <v>183</v>
      </c>
    </row>
    <row r="53" spans="1:2" ht="14.5" x14ac:dyDescent="0.35">
      <c r="A53" s="1" t="s">
        <v>138</v>
      </c>
      <c r="B53" s="1" t="s">
        <v>184</v>
      </c>
    </row>
    <row r="54" spans="1:2" ht="14.5" x14ac:dyDescent="0.35">
      <c r="A54" s="1" t="s">
        <v>139</v>
      </c>
      <c r="B54" s="1" t="s">
        <v>185</v>
      </c>
    </row>
    <row r="55" spans="1:2" ht="14.5" x14ac:dyDescent="0.35">
      <c r="A55" s="1" t="s">
        <v>140</v>
      </c>
      <c r="B55" s="1" t="s">
        <v>186</v>
      </c>
    </row>
    <row r="56" spans="1:2" ht="14.5" x14ac:dyDescent="0.35">
      <c r="A56" s="1" t="s">
        <v>141</v>
      </c>
      <c r="B56" s="1" t="s">
        <v>187</v>
      </c>
    </row>
    <row r="57" spans="1:2" ht="14.5" x14ac:dyDescent="0.35">
      <c r="A57" s="1" t="s">
        <v>142</v>
      </c>
      <c r="B57" s="1" t="s">
        <v>188</v>
      </c>
    </row>
    <row r="58" spans="1:2" ht="14.5" x14ac:dyDescent="0.35">
      <c r="A58" s="1" t="s">
        <v>143</v>
      </c>
      <c r="B58" s="1" t="s">
        <v>189</v>
      </c>
    </row>
    <row r="59" spans="1:2" ht="14.5" x14ac:dyDescent="0.35">
      <c r="A59" s="1" t="s">
        <v>144</v>
      </c>
      <c r="B59" s="1" t="s">
        <v>190</v>
      </c>
    </row>
    <row r="60" spans="1:2" ht="14.5" x14ac:dyDescent="0.35">
      <c r="A60" s="1" t="s">
        <v>145</v>
      </c>
      <c r="B60" s="1" t="s">
        <v>191</v>
      </c>
    </row>
    <row r="61" spans="1:2" ht="14.5" x14ac:dyDescent="0.35">
      <c r="A61" s="1" t="s">
        <v>146</v>
      </c>
      <c r="B61" s="1" t="s">
        <v>192</v>
      </c>
    </row>
    <row r="63" spans="1:2" ht="14.5" x14ac:dyDescent="0.35">
      <c r="A63" s="1" t="s">
        <v>147</v>
      </c>
      <c r="B63" s="1" t="s">
        <v>193</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62"/>
  <sheetViews>
    <sheetView workbookViewId="0"/>
  </sheetViews>
  <sheetFormatPr defaultColWidth="11.453125" defaultRowHeight="12.5" x14ac:dyDescent="0.25"/>
  <cols>
    <col min="1" max="1" width="60.7265625" customWidth="1"/>
    <col min="2" max="26" width="8" customWidth="1"/>
    <col min="27" max="28" width="12.1796875" customWidth="1"/>
    <col min="29" max="61" width="8" customWidth="1"/>
  </cols>
  <sheetData>
    <row r="1" spans="1:61" ht="15" customHeight="1" x14ac:dyDescent="0.35">
      <c r="A1" s="4" t="s">
        <v>100</v>
      </c>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61" ht="37.5" customHeight="1" x14ac:dyDescent="0.35">
      <c r="A2" s="17" t="s">
        <v>194</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19" t="s">
        <v>195</v>
      </c>
      <c r="B4" s="3"/>
      <c r="C4" s="3"/>
      <c r="D4" s="3"/>
      <c r="E4" s="3"/>
      <c r="F4" s="3"/>
      <c r="G4" s="3"/>
      <c r="H4" s="3"/>
      <c r="I4" s="3"/>
      <c r="J4" s="3"/>
      <c r="K4" s="3"/>
      <c r="L4" s="3"/>
      <c r="M4" s="3"/>
      <c r="N4" s="3"/>
      <c r="O4" s="3"/>
      <c r="P4" s="3"/>
      <c r="Q4" s="3"/>
      <c r="R4" s="3"/>
      <c r="S4" s="3"/>
      <c r="T4" s="3"/>
      <c r="U4" s="3"/>
      <c r="V4" s="3"/>
      <c r="W4" s="3"/>
      <c r="X4" s="3"/>
      <c r="Y4" s="3"/>
      <c r="Z4" s="3"/>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20" t="s">
        <v>196</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35">
      <c r="A6" s="3" t="s">
        <v>197</v>
      </c>
      <c r="B6" s="13">
        <v>10.4</v>
      </c>
      <c r="C6" s="13">
        <v>4.7</v>
      </c>
      <c r="D6" s="13">
        <v>7.9</v>
      </c>
      <c r="E6" s="13">
        <v>10.199999999999999</v>
      </c>
      <c r="F6" s="13">
        <v>3.8</v>
      </c>
      <c r="G6" s="13">
        <v>-4.2</v>
      </c>
      <c r="H6" s="13">
        <v>9.3000000000000007</v>
      </c>
      <c r="I6" s="13">
        <v>3.6</v>
      </c>
      <c r="J6" s="13">
        <v>4</v>
      </c>
      <c r="K6" s="13">
        <v>8</v>
      </c>
      <c r="L6" s="13">
        <v>0.7</v>
      </c>
      <c r="M6" s="13">
        <v>0.8</v>
      </c>
      <c r="N6" s="13">
        <v>1.8</v>
      </c>
      <c r="O6" s="13">
        <v>2.2000000000000002</v>
      </c>
      <c r="P6" s="13">
        <v>6.8</v>
      </c>
      <c r="Q6" s="13">
        <v>2.2999999999999998</v>
      </c>
      <c r="R6" s="13">
        <v>4.2</v>
      </c>
      <c r="S6" s="13">
        <v>6.7</v>
      </c>
      <c r="T6" s="13">
        <v>7.8</v>
      </c>
      <c r="U6" s="13">
        <v>8.9</v>
      </c>
      <c r="V6" s="13">
        <v>6.2</v>
      </c>
      <c r="W6" s="13">
        <v>3.6</v>
      </c>
      <c r="X6" s="13">
        <v>4</v>
      </c>
      <c r="Y6" s="13">
        <v>-1.4</v>
      </c>
      <c r="Z6" s="13">
        <v>8</v>
      </c>
      <c r="AA6" s="13">
        <v>8.6</v>
      </c>
      <c r="AB6" s="13"/>
      <c r="AC6" s="13">
        <v>5.2</v>
      </c>
      <c r="AD6" s="13">
        <v>8.6</v>
      </c>
      <c r="AE6" s="13">
        <v>8.1</v>
      </c>
      <c r="AF6" s="13">
        <v>6</v>
      </c>
      <c r="AG6" s="13">
        <v>12.1</v>
      </c>
      <c r="AH6" s="13">
        <v>0.9</v>
      </c>
      <c r="AI6" s="13">
        <v>2.2000000000000002</v>
      </c>
      <c r="AJ6" s="13">
        <v>4.2</v>
      </c>
      <c r="AK6" s="13">
        <v>8.1</v>
      </c>
      <c r="AL6" s="13">
        <v>6.9</v>
      </c>
      <c r="AM6" s="13">
        <v>8.6999999999999993</v>
      </c>
      <c r="AN6" s="13">
        <v>7.5</v>
      </c>
      <c r="AO6" s="13">
        <v>1.6</v>
      </c>
      <c r="AP6" s="13">
        <v>-10.3</v>
      </c>
      <c r="AQ6" s="13">
        <v>9.6999999999999993</v>
      </c>
      <c r="AR6" s="13">
        <v>5.8</v>
      </c>
      <c r="AS6" s="13">
        <v>1.2</v>
      </c>
      <c r="AT6" s="13">
        <v>2.6</v>
      </c>
      <c r="AU6" s="13">
        <v>5.3</v>
      </c>
      <c r="AV6" s="13">
        <v>4.4000000000000004</v>
      </c>
      <c r="AW6" s="13">
        <v>3.8</v>
      </c>
      <c r="AX6" s="13">
        <v>5.5</v>
      </c>
      <c r="AY6" s="13">
        <v>3.9</v>
      </c>
      <c r="AZ6" s="13">
        <v>4.3</v>
      </c>
      <c r="BA6" s="13">
        <v>-8.6999999999999993</v>
      </c>
      <c r="BB6" s="13">
        <v>8.9</v>
      </c>
      <c r="BC6" s="13">
        <v>7.8</v>
      </c>
      <c r="BD6" s="13">
        <v>-0.1</v>
      </c>
      <c r="BE6" s="13">
        <v>1.7</v>
      </c>
      <c r="BF6" s="13">
        <v>2.8</v>
      </c>
      <c r="BG6" s="13">
        <v>2.7</v>
      </c>
      <c r="BH6" s="13">
        <v>2.4</v>
      </c>
      <c r="BI6" s="13">
        <v>2.2999999999999998</v>
      </c>
    </row>
    <row r="7" spans="1:61" ht="15" customHeight="1" x14ac:dyDescent="0.35">
      <c r="A7" s="3" t="s">
        <v>198</v>
      </c>
      <c r="B7" s="13">
        <v>5.7</v>
      </c>
      <c r="C7" s="13">
        <v>2.9</v>
      </c>
      <c r="D7" s="13">
        <v>-0.7</v>
      </c>
      <c r="E7" s="13">
        <v>1.7</v>
      </c>
      <c r="F7" s="13">
        <v>18</v>
      </c>
      <c r="G7" s="13">
        <v>2.7</v>
      </c>
      <c r="H7" s="13">
        <v>5.5</v>
      </c>
      <c r="I7" s="13">
        <v>-1.1000000000000001</v>
      </c>
      <c r="J7" s="13">
        <v>-1.8</v>
      </c>
      <c r="K7" s="13">
        <v>3</v>
      </c>
      <c r="L7" s="13">
        <v>10.8</v>
      </c>
      <c r="M7" s="13">
        <v>20.5</v>
      </c>
      <c r="N7" s="13">
        <v>2.7</v>
      </c>
      <c r="O7" s="13">
        <v>2.9</v>
      </c>
      <c r="P7" s="13">
        <v>8.9</v>
      </c>
      <c r="Q7" s="13">
        <v>3.1</v>
      </c>
      <c r="R7" s="13">
        <v>-15.3</v>
      </c>
      <c r="S7" s="13">
        <v>-9.5</v>
      </c>
      <c r="T7" s="13">
        <v>2.9</v>
      </c>
      <c r="U7" s="13">
        <v>7.9</v>
      </c>
      <c r="V7" s="13">
        <v>-6.7</v>
      </c>
      <c r="W7" s="13">
        <v>1.8</v>
      </c>
      <c r="X7" s="13">
        <v>-3.5</v>
      </c>
      <c r="Y7" s="13">
        <v>0</v>
      </c>
      <c r="Z7" s="13">
        <v>1.5</v>
      </c>
      <c r="AA7" s="13">
        <v>-3.5</v>
      </c>
      <c r="AB7" s="13"/>
      <c r="AC7" s="13">
        <v>2.2999999999999998</v>
      </c>
      <c r="AD7" s="13">
        <v>8.4</v>
      </c>
      <c r="AE7" s="13">
        <v>-3.1</v>
      </c>
      <c r="AF7" s="13">
        <v>2.4</v>
      </c>
      <c r="AG7" s="13">
        <v>12.2</v>
      </c>
      <c r="AH7" s="13">
        <v>-1</v>
      </c>
      <c r="AI7" s="13">
        <v>-4.0999999999999996</v>
      </c>
      <c r="AJ7" s="13">
        <v>-8.6</v>
      </c>
      <c r="AK7" s="13">
        <v>-1.9</v>
      </c>
      <c r="AL7" s="13">
        <v>2.6</v>
      </c>
      <c r="AM7" s="13">
        <v>0.9</v>
      </c>
      <c r="AN7" s="13">
        <v>-2.2000000000000002</v>
      </c>
      <c r="AO7" s="13">
        <v>-2</v>
      </c>
      <c r="AP7" s="13">
        <v>-1</v>
      </c>
      <c r="AQ7" s="13">
        <v>5.4</v>
      </c>
      <c r="AR7" s="13">
        <v>-0.9</v>
      </c>
      <c r="AS7" s="13">
        <v>5.8</v>
      </c>
      <c r="AT7" s="13">
        <v>-2.9</v>
      </c>
      <c r="AU7" s="13">
        <v>0.2</v>
      </c>
      <c r="AV7" s="13">
        <v>10</v>
      </c>
      <c r="AW7" s="13">
        <v>-2.5</v>
      </c>
      <c r="AX7" s="13">
        <v>0.1</v>
      </c>
      <c r="AY7" s="13">
        <v>-1.7</v>
      </c>
      <c r="AZ7" s="13">
        <v>3.6</v>
      </c>
      <c r="BA7" s="13">
        <v>-0.8</v>
      </c>
      <c r="BB7" s="13">
        <v>7.1</v>
      </c>
      <c r="BC7" s="13">
        <v>15.7</v>
      </c>
      <c r="BD7" s="13">
        <v>-2.4</v>
      </c>
      <c r="BE7" s="13">
        <v>3.6</v>
      </c>
      <c r="BF7" s="13">
        <v>2</v>
      </c>
      <c r="BG7" s="13">
        <v>1.5</v>
      </c>
      <c r="BH7" s="13">
        <v>1.3</v>
      </c>
      <c r="BI7" s="13">
        <v>1.2</v>
      </c>
    </row>
    <row r="8" spans="1:61" ht="15" customHeight="1" x14ac:dyDescent="0.35">
      <c r="A8" s="3" t="s">
        <v>199</v>
      </c>
      <c r="B8" s="13">
        <v>2.1</v>
      </c>
      <c r="C8" s="13">
        <v>2.8</v>
      </c>
      <c r="D8" s="13">
        <v>3.1</v>
      </c>
      <c r="E8" s="13">
        <v>3.6</v>
      </c>
      <c r="F8" s="13">
        <v>12.2</v>
      </c>
      <c r="G8" s="13">
        <v>11.2</v>
      </c>
      <c r="H8" s="13">
        <v>12.6</v>
      </c>
      <c r="I8" s="13">
        <v>13.7</v>
      </c>
      <c r="J8" s="13">
        <v>13.8</v>
      </c>
      <c r="K8" s="13">
        <v>31.5</v>
      </c>
      <c r="L8" s="13">
        <v>37.5</v>
      </c>
      <c r="M8" s="13">
        <v>36.1</v>
      </c>
      <c r="N8" s="13">
        <v>33.200000000000003</v>
      </c>
      <c r="O8" s="13">
        <v>29.7</v>
      </c>
      <c r="P8" s="13">
        <v>28.6</v>
      </c>
      <c r="Q8" s="13">
        <v>27.6</v>
      </c>
      <c r="R8" s="13">
        <v>14</v>
      </c>
      <c r="S8" s="13">
        <v>18</v>
      </c>
      <c r="T8" s="13">
        <v>14.4</v>
      </c>
      <c r="U8" s="13">
        <v>17.3</v>
      </c>
      <c r="V8" s="13">
        <v>22.6</v>
      </c>
      <c r="W8" s="13">
        <v>18.600000000000001</v>
      </c>
      <c r="X8" s="13">
        <v>18.600000000000001</v>
      </c>
      <c r="Y8" s="13">
        <v>16.2</v>
      </c>
      <c r="Z8" s="13">
        <v>15.6</v>
      </c>
      <c r="AA8" s="13">
        <v>16.899999999999999</v>
      </c>
      <c r="AB8" s="13">
        <v>16.7</v>
      </c>
      <c r="AC8" s="13">
        <v>19.600000000000001</v>
      </c>
      <c r="AD8" s="13">
        <v>18.7</v>
      </c>
      <c r="AE8" s="13">
        <v>12.5</v>
      </c>
      <c r="AF8" s="13">
        <v>17.5</v>
      </c>
      <c r="AG8" s="13">
        <v>27.4</v>
      </c>
      <c r="AH8" s="13">
        <v>23.7</v>
      </c>
      <c r="AI8" s="13">
        <v>24.5</v>
      </c>
      <c r="AJ8" s="13">
        <v>28</v>
      </c>
      <c r="AK8" s="13">
        <v>36.1</v>
      </c>
      <c r="AL8" s="13">
        <v>52.2</v>
      </c>
      <c r="AM8" s="13">
        <v>63.8</v>
      </c>
      <c r="AN8" s="13">
        <v>71</v>
      </c>
      <c r="AO8" s="13">
        <v>96.3</v>
      </c>
      <c r="AP8" s="13">
        <v>62.2</v>
      </c>
      <c r="AQ8" s="13">
        <v>79.3</v>
      </c>
      <c r="AR8" s="13">
        <v>109.2</v>
      </c>
      <c r="AS8" s="13">
        <v>111.1</v>
      </c>
      <c r="AT8" s="13">
        <v>107.8</v>
      </c>
      <c r="AU8" s="13">
        <v>98.4</v>
      </c>
      <c r="AV8" s="13">
        <v>52.4</v>
      </c>
      <c r="AW8" s="13">
        <v>43.6</v>
      </c>
      <c r="AX8" s="13">
        <v>54.3</v>
      </c>
      <c r="AY8" s="13">
        <v>71</v>
      </c>
      <c r="AZ8" s="13">
        <v>64.3</v>
      </c>
      <c r="BA8" s="13">
        <v>41.8</v>
      </c>
      <c r="BB8" s="13">
        <v>70.7</v>
      </c>
      <c r="BC8" s="13">
        <v>100.9</v>
      </c>
      <c r="BD8" s="13">
        <v>82.6</v>
      </c>
      <c r="BE8" s="13">
        <v>76.400000000000006</v>
      </c>
      <c r="BF8" s="13">
        <v>73.2</v>
      </c>
      <c r="BG8" s="13">
        <v>71</v>
      </c>
      <c r="BH8" s="13">
        <v>69.5</v>
      </c>
      <c r="BI8" s="13">
        <v>68.7</v>
      </c>
    </row>
    <row r="9" spans="1:61" ht="15" customHeight="1" x14ac:dyDescent="0.35">
      <c r="A9" s="3" t="s">
        <v>200</v>
      </c>
      <c r="B9" s="14">
        <v>0.61</v>
      </c>
      <c r="C9" s="14">
        <v>0.63</v>
      </c>
      <c r="D9" s="14">
        <v>0.69</v>
      </c>
      <c r="E9" s="14">
        <v>0.79</v>
      </c>
      <c r="F9" s="14">
        <v>0.82</v>
      </c>
      <c r="G9" s="14">
        <v>0.87</v>
      </c>
      <c r="H9" s="14">
        <v>0.83</v>
      </c>
      <c r="I9" s="14">
        <v>0.9</v>
      </c>
      <c r="J9" s="14">
        <v>1.02</v>
      </c>
      <c r="K9" s="14">
        <v>1.1000000000000001</v>
      </c>
      <c r="L9" s="14">
        <v>1.1100000000000001</v>
      </c>
      <c r="M9" s="14">
        <v>0.89</v>
      </c>
      <c r="N9" s="14">
        <v>0.83</v>
      </c>
      <c r="O9" s="14">
        <v>0.77</v>
      </c>
      <c r="P9" s="14">
        <v>0.69</v>
      </c>
      <c r="Q9" s="14">
        <v>0.67</v>
      </c>
      <c r="R9" s="14">
        <v>0.9</v>
      </c>
      <c r="S9" s="14">
        <v>1.0900000000000001</v>
      </c>
      <c r="T9" s="14">
        <v>1.1200000000000001</v>
      </c>
      <c r="U9" s="14">
        <v>1.04</v>
      </c>
      <c r="V9" s="14">
        <v>1.21</v>
      </c>
      <c r="W9" s="14">
        <v>1.18</v>
      </c>
      <c r="X9" s="14">
        <v>1.26</v>
      </c>
      <c r="Y9" s="14">
        <v>1.19</v>
      </c>
      <c r="Z9" s="14">
        <v>1.21</v>
      </c>
      <c r="AA9" s="14">
        <v>1.37</v>
      </c>
      <c r="AB9" s="14">
        <v>1.37</v>
      </c>
      <c r="AC9" s="14">
        <v>1.31</v>
      </c>
      <c r="AD9" s="14">
        <v>1.1299999999999999</v>
      </c>
      <c r="AE9" s="14">
        <v>1.1100000000000001</v>
      </c>
      <c r="AF9" s="14">
        <v>1.07</v>
      </c>
      <c r="AG9" s="14">
        <v>0.92</v>
      </c>
      <c r="AH9" s="14">
        <v>0.9</v>
      </c>
      <c r="AI9" s="14">
        <v>0.94</v>
      </c>
      <c r="AJ9" s="14">
        <v>1.1299999999999999</v>
      </c>
      <c r="AK9" s="14">
        <v>1.24</v>
      </c>
      <c r="AL9" s="14">
        <v>1.24</v>
      </c>
      <c r="AM9" s="14">
        <v>1.26</v>
      </c>
      <c r="AN9" s="14">
        <v>1.37</v>
      </c>
      <c r="AO9" s="14">
        <v>1.47</v>
      </c>
      <c r="AP9" s="14">
        <v>1.39</v>
      </c>
      <c r="AQ9" s="14">
        <v>1.33</v>
      </c>
      <c r="AR9" s="14">
        <v>1.39</v>
      </c>
      <c r="AS9" s="14">
        <v>1.29</v>
      </c>
      <c r="AT9" s="14">
        <v>1.33</v>
      </c>
      <c r="AU9" s="14">
        <v>1.33</v>
      </c>
      <c r="AV9" s="14">
        <v>1.1100000000000001</v>
      </c>
      <c r="AW9" s="14">
        <v>1.1100000000000001</v>
      </c>
      <c r="AX9" s="14">
        <v>1.1299999999999999</v>
      </c>
      <c r="AY9" s="14">
        <v>1.18</v>
      </c>
      <c r="AZ9" s="14">
        <v>1.1200000000000001</v>
      </c>
      <c r="BA9" s="14">
        <v>1.1399999999999999</v>
      </c>
      <c r="BB9" s="14">
        <v>1.18</v>
      </c>
      <c r="BC9" s="14">
        <v>1.05</v>
      </c>
      <c r="BD9" s="14">
        <v>1.08</v>
      </c>
      <c r="BE9" s="14">
        <v>1.1000000000000001</v>
      </c>
      <c r="BF9" s="14">
        <v>1.1100000000000001</v>
      </c>
      <c r="BG9" s="14">
        <v>1.1299999999999999</v>
      </c>
      <c r="BH9" s="14">
        <v>1.1499999999999999</v>
      </c>
      <c r="BI9" s="14">
        <v>1.1599999999999999</v>
      </c>
    </row>
    <row r="10" spans="1:61" ht="15" customHeight="1" x14ac:dyDescent="0.35">
      <c r="A10" s="3" t="s">
        <v>201</v>
      </c>
      <c r="B10" s="13">
        <v>8</v>
      </c>
      <c r="C10" s="13">
        <v>7.6</v>
      </c>
      <c r="D10" s="13">
        <v>7.4</v>
      </c>
      <c r="E10" s="13">
        <v>7.9</v>
      </c>
      <c r="F10" s="13">
        <v>9.8000000000000007</v>
      </c>
      <c r="G10" s="13">
        <v>8.8000000000000007</v>
      </c>
      <c r="H10" s="13">
        <v>9</v>
      </c>
      <c r="I10" s="13">
        <v>8.1</v>
      </c>
      <c r="J10" s="13">
        <v>7.7</v>
      </c>
      <c r="K10" s="13">
        <v>8.8000000000000007</v>
      </c>
      <c r="L10" s="13">
        <v>10.1</v>
      </c>
      <c r="M10" s="13">
        <v>11.5</v>
      </c>
      <c r="N10" s="13">
        <v>9.9</v>
      </c>
      <c r="O10" s="13">
        <v>8.1999999999999993</v>
      </c>
      <c r="P10" s="13">
        <v>8.1</v>
      </c>
      <c r="Q10" s="13">
        <v>7.3</v>
      </c>
      <c r="R10" s="13">
        <v>6.4</v>
      </c>
      <c r="S10" s="13">
        <v>6.4</v>
      </c>
      <c r="T10" s="13">
        <v>6.4</v>
      </c>
      <c r="U10" s="13">
        <v>7.2</v>
      </c>
      <c r="V10" s="13">
        <v>8.9</v>
      </c>
      <c r="W10" s="13">
        <v>8.6999999999999993</v>
      </c>
      <c r="X10" s="13">
        <v>8.1</v>
      </c>
      <c r="Y10" s="13">
        <v>6.4</v>
      </c>
      <c r="Z10" s="13">
        <v>6.9</v>
      </c>
      <c r="AA10" s="13">
        <v>6.9</v>
      </c>
      <c r="AB10" s="13">
        <v>6.9</v>
      </c>
      <c r="AC10" s="13">
        <v>6.1</v>
      </c>
      <c r="AD10" s="13">
        <v>5.6</v>
      </c>
      <c r="AE10" s="13">
        <v>4.5999999999999996</v>
      </c>
      <c r="AF10" s="13">
        <v>4.5999999999999996</v>
      </c>
      <c r="AG10" s="13">
        <v>5.4</v>
      </c>
      <c r="AH10" s="13">
        <v>5</v>
      </c>
      <c r="AI10" s="13">
        <v>4.9000000000000004</v>
      </c>
      <c r="AJ10" s="13">
        <v>4.0999999999999996</v>
      </c>
      <c r="AK10" s="13">
        <v>4.0999999999999996</v>
      </c>
      <c r="AL10" s="13">
        <v>3.4</v>
      </c>
      <c r="AM10" s="13">
        <v>3.8</v>
      </c>
      <c r="AN10" s="13">
        <v>4.3</v>
      </c>
      <c r="AO10" s="13">
        <v>4.2</v>
      </c>
      <c r="AP10" s="13">
        <v>3.7</v>
      </c>
      <c r="AQ10" s="13">
        <v>3</v>
      </c>
      <c r="AR10" s="13">
        <v>3</v>
      </c>
      <c r="AS10" s="13">
        <v>1.9</v>
      </c>
      <c r="AT10" s="13">
        <v>2</v>
      </c>
      <c r="AU10" s="13">
        <v>1.5</v>
      </c>
      <c r="AV10" s="13">
        <v>0.7</v>
      </c>
      <c r="AW10" s="13">
        <v>0.3</v>
      </c>
      <c r="AX10" s="13">
        <v>0.5</v>
      </c>
      <c r="AY10" s="13">
        <v>0.6</v>
      </c>
      <c r="AZ10" s="13">
        <v>-0.1</v>
      </c>
      <c r="BA10" s="13">
        <v>-0.4</v>
      </c>
      <c r="BB10" s="13">
        <v>-0.3</v>
      </c>
      <c r="BC10" s="13">
        <v>1.4</v>
      </c>
      <c r="BD10" s="13">
        <v>2.8</v>
      </c>
      <c r="BE10" s="13">
        <v>2.4</v>
      </c>
      <c r="BF10" s="13">
        <v>2.4</v>
      </c>
      <c r="BG10" s="13">
        <v>2.5</v>
      </c>
      <c r="BH10" s="13">
        <v>2.6</v>
      </c>
      <c r="BI10" s="13">
        <v>2.6</v>
      </c>
    </row>
    <row r="11" spans="1:61" ht="15" customHeight="1" x14ac:dyDescent="0.3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row>
    <row r="12" spans="1:61" ht="15" customHeight="1" x14ac:dyDescent="0.35">
      <c r="A12" s="20" t="s">
        <v>202</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row>
    <row r="13" spans="1:61" ht="15" customHeight="1" x14ac:dyDescent="0.35">
      <c r="A13" s="3" t="s">
        <v>203</v>
      </c>
      <c r="B13" s="13">
        <v>6.1</v>
      </c>
      <c r="C13" s="13">
        <v>4.5</v>
      </c>
      <c r="D13" s="13">
        <v>3.7</v>
      </c>
      <c r="E13" s="13">
        <v>5.3</v>
      </c>
      <c r="F13" s="13">
        <v>3.3</v>
      </c>
      <c r="G13" s="13">
        <v>0.2</v>
      </c>
      <c r="H13" s="13">
        <v>4.3</v>
      </c>
      <c r="I13" s="13">
        <v>2.2000000000000002</v>
      </c>
      <c r="J13" s="13">
        <v>2.8</v>
      </c>
      <c r="K13" s="13">
        <v>2.1</v>
      </c>
      <c r="L13" s="13">
        <v>1.3</v>
      </c>
      <c r="M13" s="13">
        <v>-0.9</v>
      </c>
      <c r="N13" s="13">
        <v>-1.3</v>
      </c>
      <c r="O13" s="13">
        <v>2</v>
      </c>
      <c r="P13" s="13">
        <v>3</v>
      </c>
      <c r="Q13" s="13">
        <v>2.7</v>
      </c>
      <c r="R13" s="13">
        <v>2.8</v>
      </c>
      <c r="S13" s="13">
        <v>2</v>
      </c>
      <c r="T13" s="13">
        <v>3.3</v>
      </c>
      <c r="U13" s="13">
        <v>4.5999999999999996</v>
      </c>
      <c r="V13" s="13">
        <v>3.9</v>
      </c>
      <c r="W13" s="13">
        <v>2.5</v>
      </c>
      <c r="X13" s="13">
        <v>1.9</v>
      </c>
      <c r="Y13" s="13">
        <v>1.2</v>
      </c>
      <c r="Z13" s="13">
        <v>3</v>
      </c>
      <c r="AA13" s="13">
        <v>3.1</v>
      </c>
      <c r="AB13" s="13"/>
      <c r="AC13" s="13">
        <v>3.5</v>
      </c>
      <c r="AD13" s="13">
        <v>4.3</v>
      </c>
      <c r="AE13" s="13">
        <v>4.7</v>
      </c>
      <c r="AF13" s="13">
        <v>5</v>
      </c>
      <c r="AG13" s="13">
        <v>4.2</v>
      </c>
      <c r="AH13" s="13">
        <v>2.2999999999999998</v>
      </c>
      <c r="AI13" s="13">
        <v>0.2</v>
      </c>
      <c r="AJ13" s="13">
        <v>0.2</v>
      </c>
      <c r="AK13" s="13">
        <v>2</v>
      </c>
      <c r="AL13" s="13">
        <v>2.1</v>
      </c>
      <c r="AM13" s="13">
        <v>3.5</v>
      </c>
      <c r="AN13" s="13">
        <v>3.8</v>
      </c>
      <c r="AO13" s="13">
        <v>2.2000000000000002</v>
      </c>
      <c r="AP13" s="13">
        <v>-3.7</v>
      </c>
      <c r="AQ13" s="13">
        <v>1.3</v>
      </c>
      <c r="AR13" s="13">
        <v>1.6</v>
      </c>
      <c r="AS13" s="13">
        <v>-1</v>
      </c>
      <c r="AT13" s="13">
        <v>-0.1</v>
      </c>
      <c r="AU13" s="13">
        <v>1.4</v>
      </c>
      <c r="AV13" s="13">
        <v>2</v>
      </c>
      <c r="AW13" s="13">
        <v>2.2000000000000002</v>
      </c>
      <c r="AX13" s="13">
        <v>2.9</v>
      </c>
      <c r="AY13" s="13">
        <v>2.4</v>
      </c>
      <c r="AZ13" s="13">
        <v>2</v>
      </c>
      <c r="BA13" s="13">
        <v>-3.9</v>
      </c>
      <c r="BB13" s="13">
        <v>6.2</v>
      </c>
      <c r="BC13" s="13">
        <v>4.3</v>
      </c>
      <c r="BD13" s="13">
        <v>0.1</v>
      </c>
      <c r="BE13" s="13">
        <v>1.1000000000000001</v>
      </c>
      <c r="BF13" s="13">
        <v>1.6</v>
      </c>
      <c r="BG13" s="13">
        <v>1.4</v>
      </c>
      <c r="BH13" s="13">
        <v>1.2</v>
      </c>
      <c r="BI13" s="13">
        <v>1.1000000000000001</v>
      </c>
    </row>
    <row r="14" spans="1:61" ht="15" customHeight="1" x14ac:dyDescent="0.35">
      <c r="A14" s="3" t="s">
        <v>204</v>
      </c>
      <c r="B14" s="13">
        <v>6.4</v>
      </c>
      <c r="C14" s="13">
        <v>2.5</v>
      </c>
      <c r="D14" s="13">
        <v>3.3</v>
      </c>
      <c r="E14" s="13">
        <v>5</v>
      </c>
      <c r="F14" s="13">
        <v>2.4</v>
      </c>
      <c r="G14" s="13">
        <v>2.9</v>
      </c>
      <c r="H14" s="13">
        <v>4.8</v>
      </c>
      <c r="I14" s="13">
        <v>3.2</v>
      </c>
      <c r="J14" s="13">
        <v>3.8</v>
      </c>
      <c r="K14" s="13">
        <v>2.2000000000000002</v>
      </c>
      <c r="L14" s="13">
        <v>0.9</v>
      </c>
      <c r="M14" s="13">
        <v>-2</v>
      </c>
      <c r="N14" s="13">
        <v>-0.9</v>
      </c>
      <c r="O14" s="13">
        <v>1.2</v>
      </c>
      <c r="P14" s="13">
        <v>0.5</v>
      </c>
      <c r="Q14" s="13">
        <v>1.4</v>
      </c>
      <c r="R14" s="13">
        <v>2.6</v>
      </c>
      <c r="S14" s="13">
        <v>2.2000000000000002</v>
      </c>
      <c r="T14" s="13">
        <v>1.7</v>
      </c>
      <c r="U14" s="13">
        <v>3.4</v>
      </c>
      <c r="V14" s="13">
        <v>3.7</v>
      </c>
      <c r="W14" s="13">
        <v>3</v>
      </c>
      <c r="X14" s="13">
        <v>0.9</v>
      </c>
      <c r="Y14" s="13">
        <v>0.8</v>
      </c>
      <c r="Z14" s="13">
        <v>2</v>
      </c>
      <c r="AA14" s="13">
        <v>2.7</v>
      </c>
      <c r="AB14" s="13"/>
      <c r="AC14" s="13">
        <v>4.9000000000000004</v>
      </c>
      <c r="AD14" s="13">
        <v>4.2</v>
      </c>
      <c r="AE14" s="13">
        <v>5.6</v>
      </c>
      <c r="AF14" s="13">
        <v>6</v>
      </c>
      <c r="AG14" s="13">
        <v>3.7</v>
      </c>
      <c r="AH14" s="13">
        <v>2</v>
      </c>
      <c r="AI14" s="13">
        <v>1.2</v>
      </c>
      <c r="AJ14" s="13">
        <v>-0.1</v>
      </c>
      <c r="AK14" s="13">
        <v>0.8</v>
      </c>
      <c r="AL14" s="13">
        <v>0.9</v>
      </c>
      <c r="AM14" s="13">
        <v>-0.2</v>
      </c>
      <c r="AN14" s="13">
        <v>1.9</v>
      </c>
      <c r="AO14" s="13">
        <v>0.9</v>
      </c>
      <c r="AP14" s="13">
        <v>-1.9</v>
      </c>
      <c r="AQ14" s="13">
        <v>0.1</v>
      </c>
      <c r="AR14" s="13">
        <v>0.1</v>
      </c>
      <c r="AS14" s="13">
        <v>-1.1000000000000001</v>
      </c>
      <c r="AT14" s="13">
        <v>-1</v>
      </c>
      <c r="AU14" s="13">
        <v>0.4</v>
      </c>
      <c r="AV14" s="13">
        <v>2</v>
      </c>
      <c r="AW14" s="13">
        <v>1.1000000000000001</v>
      </c>
      <c r="AX14" s="13">
        <v>2.1</v>
      </c>
      <c r="AY14" s="13">
        <v>2.2000000000000002</v>
      </c>
      <c r="AZ14" s="13">
        <v>0.9</v>
      </c>
      <c r="BA14" s="13">
        <v>-6.4</v>
      </c>
      <c r="BB14" s="13">
        <v>4.3</v>
      </c>
      <c r="BC14" s="13">
        <v>6.6</v>
      </c>
      <c r="BD14" s="13">
        <v>0.4</v>
      </c>
      <c r="BE14" s="13">
        <v>2.7</v>
      </c>
      <c r="BF14" s="13">
        <v>2.4</v>
      </c>
      <c r="BG14" s="13">
        <v>1.9</v>
      </c>
      <c r="BH14" s="13">
        <v>1.8</v>
      </c>
      <c r="BI14" s="13">
        <v>1.9</v>
      </c>
    </row>
    <row r="15" spans="1:61" ht="15" customHeight="1" x14ac:dyDescent="0.35">
      <c r="A15" s="3" t="s">
        <v>205</v>
      </c>
      <c r="B15" s="13">
        <v>5.5</v>
      </c>
      <c r="C15" s="13">
        <v>6.3</v>
      </c>
      <c r="D15" s="13">
        <v>4.4000000000000004</v>
      </c>
      <c r="E15" s="13">
        <v>2.8</v>
      </c>
      <c r="F15" s="13">
        <v>4.5</v>
      </c>
      <c r="G15" s="13">
        <v>4.5</v>
      </c>
      <c r="H15" s="13">
        <v>3.4</v>
      </c>
      <c r="I15" s="13">
        <v>4.5999999999999996</v>
      </c>
      <c r="J15" s="13">
        <v>3</v>
      </c>
      <c r="K15" s="13">
        <v>3.4</v>
      </c>
      <c r="L15" s="13">
        <v>2.6</v>
      </c>
      <c r="M15" s="13">
        <v>2.7</v>
      </c>
      <c r="N15" s="13">
        <v>1.4</v>
      </c>
      <c r="O15" s="13">
        <v>2.2000000000000002</v>
      </c>
      <c r="P15" s="13">
        <v>0.1</v>
      </c>
      <c r="Q15" s="13">
        <v>4</v>
      </c>
      <c r="R15" s="13">
        <v>1.5</v>
      </c>
      <c r="S15" s="13">
        <v>3.3</v>
      </c>
      <c r="T15" s="13">
        <v>1.1000000000000001</v>
      </c>
      <c r="U15" s="13">
        <v>1.5</v>
      </c>
      <c r="V15" s="13">
        <v>1.8</v>
      </c>
      <c r="W15" s="13">
        <v>2.4</v>
      </c>
      <c r="X15" s="13">
        <v>2.4</v>
      </c>
      <c r="Y15" s="13">
        <v>2.8</v>
      </c>
      <c r="Z15" s="13">
        <v>2.7</v>
      </c>
      <c r="AA15" s="13">
        <v>2.2000000000000002</v>
      </c>
      <c r="AB15" s="13"/>
      <c r="AC15" s="13">
        <v>-1.2</v>
      </c>
      <c r="AD15" s="13">
        <v>3.2</v>
      </c>
      <c r="AE15" s="13">
        <v>4</v>
      </c>
      <c r="AF15" s="13">
        <v>2.2000000000000002</v>
      </c>
      <c r="AG15" s="13">
        <v>3.3</v>
      </c>
      <c r="AH15" s="13">
        <v>4.5</v>
      </c>
      <c r="AI15" s="13">
        <v>4.4000000000000004</v>
      </c>
      <c r="AJ15" s="13">
        <v>2.8</v>
      </c>
      <c r="AK15" s="13">
        <v>-0.5</v>
      </c>
      <c r="AL15" s="13">
        <v>1.2</v>
      </c>
      <c r="AM15" s="13">
        <v>8.3000000000000007</v>
      </c>
      <c r="AN15" s="13">
        <v>3.1</v>
      </c>
      <c r="AO15" s="13">
        <v>3.2</v>
      </c>
      <c r="AP15" s="13">
        <v>4.7</v>
      </c>
      <c r="AQ15" s="13">
        <v>0.9</v>
      </c>
      <c r="AR15" s="13">
        <v>-0.4</v>
      </c>
      <c r="AS15" s="13">
        <v>-1.2</v>
      </c>
      <c r="AT15" s="13">
        <v>0</v>
      </c>
      <c r="AU15" s="13">
        <v>0.6</v>
      </c>
      <c r="AV15" s="13">
        <v>-0.1</v>
      </c>
      <c r="AW15" s="13">
        <v>1.3</v>
      </c>
      <c r="AX15" s="13">
        <v>0.9</v>
      </c>
      <c r="AY15" s="13">
        <v>1.7</v>
      </c>
      <c r="AZ15" s="13">
        <v>2.8</v>
      </c>
      <c r="BA15" s="13">
        <v>1.6</v>
      </c>
      <c r="BB15" s="13">
        <v>5</v>
      </c>
      <c r="BC15" s="13">
        <v>1.6</v>
      </c>
      <c r="BD15" s="13">
        <v>2.6</v>
      </c>
      <c r="BE15" s="13">
        <v>3.2</v>
      </c>
      <c r="BF15" s="13">
        <v>0.9</v>
      </c>
      <c r="BG15" s="13">
        <v>1.4</v>
      </c>
      <c r="BH15" s="13">
        <v>2.5</v>
      </c>
      <c r="BI15" s="13">
        <v>1.3</v>
      </c>
    </row>
    <row r="16" spans="1:61" ht="15" customHeight="1" x14ac:dyDescent="0.35">
      <c r="A16" s="3" t="s">
        <v>206</v>
      </c>
      <c r="B16" s="13">
        <v>6.9</v>
      </c>
      <c r="C16" s="13">
        <v>0.2</v>
      </c>
      <c r="D16" s="13">
        <v>-6.1</v>
      </c>
      <c r="E16" s="13">
        <v>2.4</v>
      </c>
      <c r="F16" s="13">
        <v>0.7</v>
      </c>
      <c r="G16" s="13">
        <v>-6.9</v>
      </c>
      <c r="H16" s="13">
        <v>2</v>
      </c>
      <c r="I16" s="13">
        <v>4.8</v>
      </c>
      <c r="J16" s="13">
        <v>2.1</v>
      </c>
      <c r="K16" s="13">
        <v>-1.9</v>
      </c>
      <c r="L16" s="13">
        <v>3.7</v>
      </c>
      <c r="M16" s="13">
        <v>-13.3</v>
      </c>
      <c r="N16" s="13">
        <v>-2.6</v>
      </c>
      <c r="O16" s="13">
        <v>5.0999999999999996</v>
      </c>
      <c r="P16" s="13">
        <v>8.6</v>
      </c>
      <c r="Q16" s="13">
        <v>7.1</v>
      </c>
      <c r="R16" s="13">
        <v>9.9</v>
      </c>
      <c r="S16" s="13">
        <v>-3.3</v>
      </c>
      <c r="T16" s="13">
        <v>5.9</v>
      </c>
      <c r="U16" s="13">
        <v>10.3</v>
      </c>
      <c r="V16" s="13">
        <v>2.4</v>
      </c>
      <c r="W16" s="13">
        <v>0.9</v>
      </c>
      <c r="X16" s="13">
        <v>1.7</v>
      </c>
      <c r="Y16" s="13">
        <v>-6.5</v>
      </c>
      <c r="Z16" s="13">
        <v>5.4</v>
      </c>
      <c r="AA16" s="13">
        <v>4.0999999999999996</v>
      </c>
      <c r="AB16" s="13"/>
      <c r="AC16" s="13">
        <v>7.7</v>
      </c>
      <c r="AD16" s="13">
        <v>7.2</v>
      </c>
      <c r="AE16" s="13">
        <v>6.5</v>
      </c>
      <c r="AF16" s="13">
        <v>6.3</v>
      </c>
      <c r="AG16" s="13">
        <v>1.5</v>
      </c>
      <c r="AH16" s="13">
        <v>3.9</v>
      </c>
      <c r="AI16" s="13">
        <v>-6.7</v>
      </c>
      <c r="AJ16" s="13">
        <v>-2</v>
      </c>
      <c r="AK16" s="13">
        <v>1</v>
      </c>
      <c r="AL16" s="13">
        <v>3.4</v>
      </c>
      <c r="AM16" s="13">
        <v>6.6</v>
      </c>
      <c r="AN16" s="13">
        <v>15.1</v>
      </c>
      <c r="AO16" s="13">
        <v>-2.2999999999999998</v>
      </c>
      <c r="AP16" s="13">
        <v>-11.9</v>
      </c>
      <c r="AQ16" s="13">
        <v>-1.7</v>
      </c>
      <c r="AR16" s="13">
        <v>2.1</v>
      </c>
      <c r="AS16" s="13">
        <v>-6</v>
      </c>
      <c r="AT16" s="13">
        <v>-0.6</v>
      </c>
      <c r="AU16" s="13">
        <v>-1.3</v>
      </c>
      <c r="AV16" s="13">
        <v>29.1</v>
      </c>
      <c r="AW16" s="13">
        <v>-6.7</v>
      </c>
      <c r="AX16" s="13">
        <v>4.2</v>
      </c>
      <c r="AY16" s="13">
        <v>3.9</v>
      </c>
      <c r="AZ16" s="13">
        <v>7.7</v>
      </c>
      <c r="BA16" s="13">
        <v>-6.3</v>
      </c>
      <c r="BB16" s="13">
        <v>4.7</v>
      </c>
      <c r="BC16" s="13">
        <v>1</v>
      </c>
      <c r="BD16" s="13">
        <v>-0.7</v>
      </c>
      <c r="BE16" s="13">
        <v>-3.1</v>
      </c>
      <c r="BF16" s="13">
        <v>2.2999999999999998</v>
      </c>
      <c r="BG16" s="13">
        <v>1.5</v>
      </c>
      <c r="BH16" s="13">
        <v>0.7</v>
      </c>
      <c r="BI16" s="13">
        <v>2.5</v>
      </c>
    </row>
    <row r="17" spans="1:61" ht="15" customHeight="1" x14ac:dyDescent="0.35">
      <c r="A17" s="3" t="s">
        <v>207</v>
      </c>
      <c r="B17" s="13">
        <v>13.1</v>
      </c>
      <c r="C17" s="13">
        <v>9.1999999999999993</v>
      </c>
      <c r="D17" s="13">
        <v>9.6999999999999993</v>
      </c>
      <c r="E17" s="13">
        <v>12</v>
      </c>
      <c r="F17" s="13">
        <v>2.7</v>
      </c>
      <c r="G17" s="13">
        <v>-3.8</v>
      </c>
      <c r="H17" s="13">
        <v>9.6999999999999993</v>
      </c>
      <c r="I17" s="13">
        <v>-1</v>
      </c>
      <c r="J17" s="13">
        <v>2.5</v>
      </c>
      <c r="K17" s="13">
        <v>8.1999999999999993</v>
      </c>
      <c r="L17" s="13">
        <v>0.9</v>
      </c>
      <c r="M17" s="13">
        <v>2.8</v>
      </c>
      <c r="N17" s="13">
        <v>-1.8</v>
      </c>
      <c r="O17" s="13">
        <v>3.3</v>
      </c>
      <c r="P17" s="13">
        <v>7.9</v>
      </c>
      <c r="Q17" s="13">
        <v>3.9</v>
      </c>
      <c r="R17" s="13">
        <v>1.6</v>
      </c>
      <c r="S17" s="13">
        <v>4.9000000000000004</v>
      </c>
      <c r="T17" s="13">
        <v>8.3000000000000007</v>
      </c>
      <c r="U17" s="13">
        <v>8.6999999999999993</v>
      </c>
      <c r="V17" s="13">
        <v>5.9</v>
      </c>
      <c r="W17" s="13">
        <v>7</v>
      </c>
      <c r="X17" s="13">
        <v>3.6</v>
      </c>
      <c r="Y17" s="13">
        <v>4.2</v>
      </c>
      <c r="Z17" s="13">
        <v>8.6999999999999993</v>
      </c>
      <c r="AA17" s="13">
        <v>9.9</v>
      </c>
      <c r="AB17" s="13"/>
      <c r="AC17" s="13">
        <v>4.0999999999999996</v>
      </c>
      <c r="AD17" s="13">
        <v>9.6999999999999993</v>
      </c>
      <c r="AE17" s="13">
        <v>6.7</v>
      </c>
      <c r="AF17" s="13">
        <v>9</v>
      </c>
      <c r="AG17" s="13">
        <v>12.4</v>
      </c>
      <c r="AH17" s="13">
        <v>1.5</v>
      </c>
      <c r="AI17" s="13">
        <v>0.6</v>
      </c>
      <c r="AJ17" s="13">
        <v>1.8</v>
      </c>
      <c r="AK17" s="13">
        <v>8.1999999999999993</v>
      </c>
      <c r="AL17" s="13">
        <v>5.8</v>
      </c>
      <c r="AM17" s="13">
        <v>7.2</v>
      </c>
      <c r="AN17" s="13">
        <v>5.4</v>
      </c>
      <c r="AO17" s="13">
        <v>1.6</v>
      </c>
      <c r="AP17" s="13">
        <v>-8.6</v>
      </c>
      <c r="AQ17" s="13">
        <v>9.6999999999999993</v>
      </c>
      <c r="AR17" s="13">
        <v>5.2</v>
      </c>
      <c r="AS17" s="13">
        <v>3.3</v>
      </c>
      <c r="AT17" s="13">
        <v>2.5</v>
      </c>
      <c r="AU17" s="13">
        <v>4.5</v>
      </c>
      <c r="AV17" s="13">
        <v>7.4</v>
      </c>
      <c r="AW17" s="13">
        <v>1.7</v>
      </c>
      <c r="AX17" s="13">
        <v>6.5</v>
      </c>
      <c r="AY17" s="13">
        <v>4.3</v>
      </c>
      <c r="AZ17" s="13">
        <v>2</v>
      </c>
      <c r="BA17" s="13">
        <v>-4.3</v>
      </c>
      <c r="BB17" s="13">
        <v>8</v>
      </c>
      <c r="BC17" s="13">
        <v>4.5</v>
      </c>
      <c r="BD17" s="13">
        <v>-1.2</v>
      </c>
      <c r="BE17" s="13">
        <v>0.6</v>
      </c>
      <c r="BF17" s="13">
        <v>2.5</v>
      </c>
      <c r="BG17" s="13">
        <v>2.2000000000000002</v>
      </c>
      <c r="BH17" s="13">
        <v>2.1</v>
      </c>
      <c r="BI17" s="13">
        <v>2</v>
      </c>
    </row>
    <row r="18" spans="1:61" ht="15" customHeight="1" x14ac:dyDescent="0.35">
      <c r="A18" s="3" t="s">
        <v>208</v>
      </c>
      <c r="B18" s="13">
        <v>14</v>
      </c>
      <c r="C18" s="13">
        <v>4.2</v>
      </c>
      <c r="D18" s="13">
        <v>2.6</v>
      </c>
      <c r="E18" s="13">
        <v>8.8000000000000007</v>
      </c>
      <c r="F18" s="13">
        <v>0.5</v>
      </c>
      <c r="G18" s="13">
        <v>-3.3</v>
      </c>
      <c r="H18" s="13">
        <v>8.9</v>
      </c>
      <c r="I18" s="13">
        <v>2.5</v>
      </c>
      <c r="J18" s="13">
        <v>3.5</v>
      </c>
      <c r="K18" s="13">
        <v>6.8</v>
      </c>
      <c r="L18" s="13">
        <v>2.5</v>
      </c>
      <c r="M18" s="13">
        <v>-2.7</v>
      </c>
      <c r="N18" s="13">
        <v>-0.7</v>
      </c>
      <c r="O18" s="13">
        <v>3.9</v>
      </c>
      <c r="P18" s="13">
        <v>6.7</v>
      </c>
      <c r="Q18" s="13">
        <v>5.3</v>
      </c>
      <c r="R18" s="13">
        <v>3.8</v>
      </c>
      <c r="S18" s="13">
        <v>3.1</v>
      </c>
      <c r="T18" s="13">
        <v>6.9</v>
      </c>
      <c r="U18" s="13">
        <v>9</v>
      </c>
      <c r="V18" s="13">
        <v>4.0999999999999996</v>
      </c>
      <c r="W18" s="13">
        <v>7.1</v>
      </c>
      <c r="X18" s="13">
        <v>2.9</v>
      </c>
      <c r="Y18" s="13">
        <v>1.2</v>
      </c>
      <c r="Z18" s="13">
        <v>9.4</v>
      </c>
      <c r="AA18" s="13">
        <v>10.5</v>
      </c>
      <c r="AB18" s="13"/>
      <c r="AC18" s="13">
        <v>5.3</v>
      </c>
      <c r="AD18" s="13">
        <v>10.9</v>
      </c>
      <c r="AE18" s="13">
        <v>8.3000000000000007</v>
      </c>
      <c r="AF18" s="13">
        <v>9.8000000000000007</v>
      </c>
      <c r="AG18" s="13">
        <v>11.3</v>
      </c>
      <c r="AH18" s="13">
        <v>2.5</v>
      </c>
      <c r="AI18" s="13">
        <v>0.3</v>
      </c>
      <c r="AJ18" s="13">
        <v>2</v>
      </c>
      <c r="AK18" s="13">
        <v>6.4</v>
      </c>
      <c r="AL18" s="13">
        <v>5.4</v>
      </c>
      <c r="AM18" s="13">
        <v>7.7</v>
      </c>
      <c r="AN18" s="13">
        <v>7.8</v>
      </c>
      <c r="AO18" s="13">
        <v>-0.7</v>
      </c>
      <c r="AP18" s="13">
        <v>-7.8</v>
      </c>
      <c r="AQ18" s="13">
        <v>8.5</v>
      </c>
      <c r="AR18" s="13">
        <v>3.9</v>
      </c>
      <c r="AS18" s="13">
        <v>2.2000000000000002</v>
      </c>
      <c r="AT18" s="13">
        <v>2.2000000000000002</v>
      </c>
      <c r="AU18" s="13">
        <v>3.3</v>
      </c>
      <c r="AV18" s="13">
        <v>14.5</v>
      </c>
      <c r="AW18" s="13">
        <v>-2</v>
      </c>
      <c r="AX18" s="13">
        <v>6.2</v>
      </c>
      <c r="AY18" s="13">
        <v>4.7</v>
      </c>
      <c r="AZ18" s="13">
        <v>3.2</v>
      </c>
      <c r="BA18" s="13">
        <v>-4.8</v>
      </c>
      <c r="BB18" s="13">
        <v>6.2</v>
      </c>
      <c r="BC18" s="13">
        <v>3.8</v>
      </c>
      <c r="BD18" s="13">
        <v>-0.7</v>
      </c>
      <c r="BE18" s="13">
        <v>1.1000000000000001</v>
      </c>
      <c r="BF18" s="13">
        <v>3</v>
      </c>
      <c r="BG18" s="13">
        <v>2.6</v>
      </c>
      <c r="BH18" s="13">
        <v>2.9</v>
      </c>
      <c r="BI18" s="13">
        <v>3.1</v>
      </c>
    </row>
    <row r="19" spans="1:61" ht="15" customHeight="1" x14ac:dyDescent="0.3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row>
    <row r="20" spans="1:61" ht="15" customHeight="1" x14ac:dyDescent="0.35">
      <c r="A20" s="20" t="s">
        <v>209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row>
    <row r="21" spans="1:61" ht="15" customHeight="1" x14ac:dyDescent="0.35">
      <c r="A21" s="3" t="s">
        <v>210</v>
      </c>
      <c r="B21" s="13">
        <v>5.7</v>
      </c>
      <c r="C21" s="13">
        <v>8.6999999999999993</v>
      </c>
      <c r="D21" s="13">
        <v>8.5</v>
      </c>
      <c r="E21" s="13">
        <v>8.6</v>
      </c>
      <c r="F21" s="13">
        <v>9.9</v>
      </c>
      <c r="G21" s="13">
        <v>10.4</v>
      </c>
      <c r="H21" s="13">
        <v>9.1999999999999993</v>
      </c>
      <c r="I21" s="13">
        <v>5.8</v>
      </c>
      <c r="J21" s="13">
        <v>5.0999999999999996</v>
      </c>
      <c r="K21" s="13">
        <v>4.9000000000000004</v>
      </c>
      <c r="L21" s="13">
        <v>6.5</v>
      </c>
      <c r="M21" s="13">
        <v>6.5</v>
      </c>
      <c r="N21" s="13">
        <v>4.7</v>
      </c>
      <c r="O21" s="13">
        <v>1.4</v>
      </c>
      <c r="P21" s="13">
        <v>2.4</v>
      </c>
      <c r="Q21" s="13">
        <v>0.7</v>
      </c>
      <c r="R21" s="13">
        <v>0.6</v>
      </c>
      <c r="S21" s="13">
        <v>-0.7</v>
      </c>
      <c r="T21" s="13">
        <v>1.3</v>
      </c>
      <c r="U21" s="13">
        <v>1.2</v>
      </c>
      <c r="V21" s="13">
        <v>1.8</v>
      </c>
      <c r="W21" s="13">
        <v>3.2</v>
      </c>
      <c r="X21" s="13">
        <v>2.6</v>
      </c>
      <c r="Y21" s="13">
        <v>1.8</v>
      </c>
      <c r="Z21" s="13">
        <v>2.1</v>
      </c>
      <c r="AA21" s="13">
        <v>2.2000000000000002</v>
      </c>
      <c r="AB21" s="13"/>
      <c r="AC21" s="13">
        <v>1</v>
      </c>
      <c r="AD21" s="13">
        <v>2.6</v>
      </c>
      <c r="AE21" s="13">
        <v>2.1</v>
      </c>
      <c r="AF21" s="13">
        <v>1.3</v>
      </c>
      <c r="AG21" s="13">
        <v>3.4</v>
      </c>
      <c r="AH21" s="13">
        <v>4.2</v>
      </c>
      <c r="AI21" s="13">
        <v>3.8</v>
      </c>
      <c r="AJ21" s="13">
        <v>2.2000000000000002</v>
      </c>
      <c r="AK21" s="13">
        <v>1.2</v>
      </c>
      <c r="AL21" s="13">
        <v>2</v>
      </c>
      <c r="AM21" s="13">
        <v>2.6</v>
      </c>
      <c r="AN21" s="13">
        <v>2.1</v>
      </c>
      <c r="AO21" s="13">
        <v>2.2999999999999998</v>
      </c>
      <c r="AP21" s="13">
        <v>0.2</v>
      </c>
      <c r="AQ21" s="13">
        <v>0.9</v>
      </c>
      <c r="AR21" s="13">
        <v>0.2</v>
      </c>
      <c r="AS21" s="13">
        <v>1.4</v>
      </c>
      <c r="AT21" s="13">
        <v>1.3</v>
      </c>
      <c r="AU21" s="13">
        <v>0.3</v>
      </c>
      <c r="AV21" s="13">
        <v>0.8</v>
      </c>
      <c r="AW21" s="13">
        <v>0.5</v>
      </c>
      <c r="AX21" s="13">
        <v>1.3</v>
      </c>
      <c r="AY21" s="13">
        <v>2.4</v>
      </c>
      <c r="AZ21" s="13">
        <v>3</v>
      </c>
      <c r="BA21" s="13">
        <v>1.9</v>
      </c>
      <c r="BB21" s="13">
        <v>2.9</v>
      </c>
      <c r="BC21" s="13">
        <v>5.5</v>
      </c>
      <c r="BD21" s="13">
        <v>7.7</v>
      </c>
      <c r="BE21" s="13">
        <v>4</v>
      </c>
      <c r="BF21" s="13">
        <v>2.2999999999999998</v>
      </c>
      <c r="BG21" s="13">
        <v>2.6</v>
      </c>
      <c r="BH21" s="13">
        <v>2.6</v>
      </c>
      <c r="BI21" s="13">
        <v>2.5</v>
      </c>
    </row>
    <row r="22" spans="1:61" ht="15" customHeight="1" x14ac:dyDescent="0.35">
      <c r="A22" s="3" t="s">
        <v>211</v>
      </c>
      <c r="B22" s="13">
        <v>5.2</v>
      </c>
      <c r="C22" s="13">
        <v>3.4</v>
      </c>
      <c r="D22" s="13">
        <v>2.6</v>
      </c>
      <c r="E22" s="13">
        <v>8</v>
      </c>
      <c r="F22" s="13">
        <v>27.6</v>
      </c>
      <c r="G22" s="13">
        <v>6.9</v>
      </c>
      <c r="H22" s="13">
        <v>6.7</v>
      </c>
      <c r="I22" s="13">
        <v>3.4</v>
      </c>
      <c r="J22" s="13">
        <v>0.6</v>
      </c>
      <c r="K22" s="13">
        <v>7.8</v>
      </c>
      <c r="L22" s="13">
        <v>11.9</v>
      </c>
      <c r="M22" s="13">
        <v>12.1</v>
      </c>
      <c r="N22" s="13">
        <v>4.4000000000000004</v>
      </c>
      <c r="O22" s="13">
        <v>0.5</v>
      </c>
      <c r="P22" s="13">
        <v>4.5999999999999996</v>
      </c>
      <c r="Q22" s="13">
        <v>2.1</v>
      </c>
      <c r="R22" s="13">
        <v>-14</v>
      </c>
      <c r="S22" s="13">
        <v>-5</v>
      </c>
      <c r="T22" s="13">
        <v>0.3</v>
      </c>
      <c r="U22" s="13">
        <v>3.7</v>
      </c>
      <c r="V22" s="13">
        <v>-0.8</v>
      </c>
      <c r="W22" s="13">
        <v>0.3</v>
      </c>
      <c r="X22" s="13">
        <v>-2</v>
      </c>
      <c r="Y22" s="13">
        <v>-2.2999999999999998</v>
      </c>
      <c r="Z22" s="13">
        <v>0.4</v>
      </c>
      <c r="AA22" s="13">
        <v>0.8</v>
      </c>
      <c r="AB22" s="13"/>
      <c r="AC22" s="13">
        <v>0.7</v>
      </c>
      <c r="AD22" s="13">
        <v>2.7</v>
      </c>
      <c r="AE22" s="13">
        <v>-1.6</v>
      </c>
      <c r="AF22" s="13">
        <v>-1.5</v>
      </c>
      <c r="AG22" s="13">
        <v>5.7</v>
      </c>
      <c r="AH22" s="13">
        <v>0.7</v>
      </c>
      <c r="AI22" s="13">
        <v>-1.8</v>
      </c>
      <c r="AJ22" s="13">
        <v>-1</v>
      </c>
      <c r="AK22" s="13">
        <v>0.8</v>
      </c>
      <c r="AL22" s="13">
        <v>3.1</v>
      </c>
      <c r="AM22" s="13">
        <v>2.9</v>
      </c>
      <c r="AN22" s="13">
        <v>1.4</v>
      </c>
      <c r="AO22" s="13">
        <v>4.4000000000000004</v>
      </c>
      <c r="AP22" s="13">
        <v>-5.8</v>
      </c>
      <c r="AQ22" s="13">
        <v>4.5999999999999996</v>
      </c>
      <c r="AR22" s="13">
        <v>4.7</v>
      </c>
      <c r="AS22" s="13">
        <v>2.4</v>
      </c>
      <c r="AT22" s="13">
        <v>-0.8</v>
      </c>
      <c r="AU22" s="13">
        <v>-1.9</v>
      </c>
      <c r="AV22" s="13">
        <v>-1.9</v>
      </c>
      <c r="AW22" s="13">
        <v>-2.8</v>
      </c>
      <c r="AX22" s="13">
        <v>2.6</v>
      </c>
      <c r="AY22" s="13">
        <v>2.1</v>
      </c>
      <c r="AZ22" s="13">
        <v>0.4</v>
      </c>
      <c r="BA22" s="13">
        <v>-2.9</v>
      </c>
      <c r="BB22" s="13">
        <v>8.8000000000000007</v>
      </c>
      <c r="BC22" s="13">
        <v>17.399999999999999</v>
      </c>
      <c r="BD22" s="13">
        <v>-0.7</v>
      </c>
      <c r="BE22" s="13">
        <v>1.1000000000000001</v>
      </c>
      <c r="BF22" s="13">
        <v>1.5</v>
      </c>
      <c r="BG22" s="13">
        <v>1</v>
      </c>
      <c r="BH22" s="13">
        <v>0.9</v>
      </c>
      <c r="BI22" s="13">
        <v>1</v>
      </c>
    </row>
    <row r="23" spans="1:61" ht="15" customHeight="1" x14ac:dyDescent="0.35">
      <c r="A23" s="3" t="s">
        <v>212</v>
      </c>
      <c r="B23" s="13">
        <v>7.5</v>
      </c>
      <c r="C23" s="13">
        <v>5.8</v>
      </c>
      <c r="D23" s="13">
        <v>1.9</v>
      </c>
      <c r="E23" s="13">
        <v>9.5</v>
      </c>
      <c r="F23" s="13">
        <v>34</v>
      </c>
      <c r="G23" s="13">
        <v>6.2</v>
      </c>
      <c r="H23" s="13">
        <v>6.9</v>
      </c>
      <c r="I23" s="13">
        <v>4.9000000000000004</v>
      </c>
      <c r="J23" s="13">
        <v>1.8</v>
      </c>
      <c r="K23" s="13">
        <v>8.1999999999999993</v>
      </c>
      <c r="L23" s="13">
        <v>11.9</v>
      </c>
      <c r="M23" s="13">
        <v>9.3000000000000007</v>
      </c>
      <c r="N23" s="13">
        <v>3.5</v>
      </c>
      <c r="O23" s="13">
        <v>1.1000000000000001</v>
      </c>
      <c r="P23" s="13">
        <v>3.4</v>
      </c>
      <c r="Q23" s="13">
        <v>3.5</v>
      </c>
      <c r="R23" s="13">
        <v>-15.9</v>
      </c>
      <c r="S23" s="13">
        <v>-2.5</v>
      </c>
      <c r="T23" s="13">
        <v>-0.5</v>
      </c>
      <c r="U23" s="13">
        <v>4.3</v>
      </c>
      <c r="V23" s="13">
        <v>-1.1000000000000001</v>
      </c>
      <c r="W23" s="13">
        <v>-0.2</v>
      </c>
      <c r="X23" s="13">
        <v>-1.6</v>
      </c>
      <c r="Y23" s="13">
        <v>-2.7</v>
      </c>
      <c r="Z23" s="13">
        <v>0</v>
      </c>
      <c r="AA23" s="13">
        <v>0.2</v>
      </c>
      <c r="AB23" s="13"/>
      <c r="AC23" s="13">
        <v>0.8</v>
      </c>
      <c r="AD23" s="13">
        <v>1.5</v>
      </c>
      <c r="AE23" s="13">
        <v>-2.8</v>
      </c>
      <c r="AF23" s="13">
        <v>-0.8</v>
      </c>
      <c r="AG23" s="13">
        <v>5.7</v>
      </c>
      <c r="AH23" s="13">
        <v>-0.8</v>
      </c>
      <c r="AI23" s="13">
        <v>-2.6</v>
      </c>
      <c r="AJ23" s="13">
        <v>-1</v>
      </c>
      <c r="AK23" s="13">
        <v>1.3</v>
      </c>
      <c r="AL23" s="13">
        <v>2.7</v>
      </c>
      <c r="AM23" s="13">
        <v>2.7</v>
      </c>
      <c r="AN23" s="13">
        <v>1.7</v>
      </c>
      <c r="AO23" s="13">
        <v>4.5999999999999996</v>
      </c>
      <c r="AP23" s="13">
        <v>-6.6</v>
      </c>
      <c r="AQ23" s="13">
        <v>6.4</v>
      </c>
      <c r="AR23" s="13">
        <v>6.3</v>
      </c>
      <c r="AS23" s="13">
        <v>2.4</v>
      </c>
      <c r="AT23" s="13">
        <v>-1.2</v>
      </c>
      <c r="AU23" s="13">
        <v>-1.8</v>
      </c>
      <c r="AV23" s="13">
        <v>-3</v>
      </c>
      <c r="AW23" s="13">
        <v>-3.4</v>
      </c>
      <c r="AX23" s="13">
        <v>2.8</v>
      </c>
      <c r="AY23" s="13">
        <v>2.2000000000000002</v>
      </c>
      <c r="AZ23" s="13">
        <v>-0.2</v>
      </c>
      <c r="BA23" s="13">
        <v>-3.6</v>
      </c>
      <c r="BB23" s="13">
        <v>10</v>
      </c>
      <c r="BC23" s="13">
        <v>20.7</v>
      </c>
      <c r="BD23" s="13">
        <v>-3.2</v>
      </c>
      <c r="BE23" s="13">
        <v>-0.1</v>
      </c>
      <c r="BF23" s="13">
        <v>1.4</v>
      </c>
      <c r="BG23" s="13">
        <v>0.7</v>
      </c>
      <c r="BH23" s="13">
        <v>0.7</v>
      </c>
      <c r="BI23" s="13">
        <v>0.8</v>
      </c>
    </row>
    <row r="24" spans="1:61" ht="15" customHeight="1" x14ac:dyDescent="0.35">
      <c r="A24" s="11" t="s">
        <v>213</v>
      </c>
      <c r="B24" s="13">
        <v>4.4000000000000004</v>
      </c>
      <c r="C24" s="13">
        <v>7.6</v>
      </c>
      <c r="D24" s="13">
        <v>7.8</v>
      </c>
      <c r="E24" s="13">
        <v>8</v>
      </c>
      <c r="F24" s="13">
        <v>9.6</v>
      </c>
      <c r="G24" s="13">
        <v>10.199999999999999</v>
      </c>
      <c r="H24" s="13">
        <v>8.8000000000000007</v>
      </c>
      <c r="I24" s="13">
        <v>6.7</v>
      </c>
      <c r="J24" s="13">
        <v>4.0999999999999996</v>
      </c>
      <c r="K24" s="13">
        <v>4.2</v>
      </c>
      <c r="L24" s="13">
        <v>6.5</v>
      </c>
      <c r="M24" s="13">
        <v>6.7</v>
      </c>
      <c r="N24" s="13">
        <v>6</v>
      </c>
      <c r="O24" s="13">
        <v>2.8</v>
      </c>
      <c r="P24" s="13">
        <v>3.3</v>
      </c>
      <c r="Q24" s="13">
        <v>2.2999999999999998</v>
      </c>
      <c r="R24" s="13">
        <v>0.2</v>
      </c>
      <c r="S24" s="13">
        <v>-0.5</v>
      </c>
      <c r="T24" s="13">
        <v>0.7</v>
      </c>
      <c r="U24" s="13">
        <v>1.1000000000000001</v>
      </c>
      <c r="V24" s="13">
        <v>2.5</v>
      </c>
      <c r="W24" s="13">
        <v>3.9</v>
      </c>
      <c r="X24" s="13">
        <v>3.7</v>
      </c>
      <c r="Y24" s="13">
        <v>2.1</v>
      </c>
      <c r="Z24" s="13">
        <v>2.7</v>
      </c>
      <c r="AA24" s="13">
        <v>2</v>
      </c>
      <c r="AB24" s="13"/>
      <c r="AC24" s="13">
        <v>2.1</v>
      </c>
      <c r="AD24" s="13">
        <v>2.1</v>
      </c>
      <c r="AE24" s="13">
        <v>2</v>
      </c>
      <c r="AF24" s="13">
        <v>2.1</v>
      </c>
      <c r="AG24" s="13">
        <v>2.4</v>
      </c>
      <c r="AH24" s="13">
        <v>4.0999999999999996</v>
      </c>
      <c r="AI24" s="13">
        <v>3.3</v>
      </c>
      <c r="AJ24" s="13">
        <v>2.1</v>
      </c>
      <c r="AK24" s="13">
        <v>1.3</v>
      </c>
      <c r="AL24" s="13">
        <v>1.7</v>
      </c>
      <c r="AM24" s="13">
        <v>1.1000000000000001</v>
      </c>
      <c r="AN24" s="13">
        <v>1.6</v>
      </c>
      <c r="AO24" s="13">
        <v>2.5</v>
      </c>
      <c r="AP24" s="13">
        <v>1.2</v>
      </c>
      <c r="AQ24" s="13">
        <v>1.3</v>
      </c>
      <c r="AR24" s="13">
        <v>2.2999999999999998</v>
      </c>
      <c r="AS24" s="13">
        <v>2.5</v>
      </c>
      <c r="AT24" s="13">
        <v>2.5</v>
      </c>
      <c r="AU24" s="13">
        <v>1</v>
      </c>
      <c r="AV24" s="13">
        <v>0.6</v>
      </c>
      <c r="AW24" s="13">
        <v>0.3</v>
      </c>
      <c r="AX24" s="13">
        <v>1.4</v>
      </c>
      <c r="AY24" s="13">
        <v>1.7</v>
      </c>
      <c r="AZ24" s="13">
        <v>2.6</v>
      </c>
      <c r="BA24" s="13">
        <v>1.3</v>
      </c>
      <c r="BB24" s="13">
        <v>2.7</v>
      </c>
      <c r="BC24" s="13">
        <v>10</v>
      </c>
      <c r="BD24" s="13">
        <v>3.8</v>
      </c>
      <c r="BE24" s="13">
        <v>2.9</v>
      </c>
      <c r="BF24" s="13">
        <v>2.8</v>
      </c>
      <c r="BG24" s="13">
        <v>2.4</v>
      </c>
      <c r="BH24" s="13">
        <v>2.2999999999999998</v>
      </c>
      <c r="BI24" s="13">
        <v>2.2999999999999998</v>
      </c>
    </row>
    <row r="25" spans="1:61" ht="15" customHeight="1" x14ac:dyDescent="0.35">
      <c r="A25" s="11" t="s">
        <v>214</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v>1.7</v>
      </c>
      <c r="AZ25" s="13">
        <v>2.6</v>
      </c>
      <c r="BA25" s="13">
        <v>1.3</v>
      </c>
      <c r="BB25" s="13">
        <v>2.1</v>
      </c>
      <c r="BC25" s="13">
        <v>6.8</v>
      </c>
      <c r="BD25" s="13">
        <v>7.8</v>
      </c>
      <c r="BE25" s="13">
        <v>2.7</v>
      </c>
      <c r="BF25" s="13">
        <v>2.8</v>
      </c>
      <c r="BG25" s="13">
        <v>2.4</v>
      </c>
      <c r="BH25" s="13">
        <v>2.2999999999999998</v>
      </c>
      <c r="BI25" s="13">
        <v>2.2999999999999998</v>
      </c>
    </row>
    <row r="26" spans="1:61" ht="15" customHeight="1" x14ac:dyDescent="0.35">
      <c r="A26" s="3" t="s">
        <v>215</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v>1.9</v>
      </c>
      <c r="AE26" s="13">
        <v>1.8</v>
      </c>
      <c r="AF26" s="13">
        <v>2</v>
      </c>
      <c r="AG26" s="13">
        <v>2.2999999999999998</v>
      </c>
      <c r="AH26" s="13">
        <v>5.0999999999999996</v>
      </c>
      <c r="AI26" s="13">
        <v>3.9</v>
      </c>
      <c r="AJ26" s="13">
        <v>2.2000000000000002</v>
      </c>
      <c r="AK26" s="13">
        <v>1.4</v>
      </c>
      <c r="AL26" s="13">
        <v>1.5</v>
      </c>
      <c r="AM26" s="13">
        <v>1.6</v>
      </c>
      <c r="AN26" s="13">
        <v>1.6</v>
      </c>
      <c r="AO26" s="13">
        <v>2.2000000000000002</v>
      </c>
      <c r="AP26" s="13">
        <v>1</v>
      </c>
      <c r="AQ26" s="13">
        <v>0.9</v>
      </c>
      <c r="AR26" s="13">
        <v>2.5</v>
      </c>
      <c r="AS26" s="13">
        <v>2.8</v>
      </c>
      <c r="AT26" s="13">
        <v>2.6</v>
      </c>
      <c r="AU26" s="13">
        <v>0.3</v>
      </c>
      <c r="AV26" s="13">
        <v>0.2</v>
      </c>
      <c r="AW26" s="13">
        <v>0.1</v>
      </c>
      <c r="AX26" s="13">
        <v>1.3</v>
      </c>
      <c r="AY26" s="13">
        <v>1.6</v>
      </c>
      <c r="AZ26" s="13">
        <v>2.7</v>
      </c>
      <c r="BA26" s="13">
        <v>1.1000000000000001</v>
      </c>
      <c r="BB26" s="13">
        <v>2.8</v>
      </c>
      <c r="BC26" s="13">
        <v>11.6</v>
      </c>
      <c r="BD26" s="13">
        <v>4.0999999999999996</v>
      </c>
      <c r="BE26" s="13">
        <v>2.7</v>
      </c>
      <c r="BF26" s="13">
        <v>2.5</v>
      </c>
      <c r="BG26" s="13">
        <v>2.2000000000000002</v>
      </c>
      <c r="BH26" s="13">
        <v>2.2000000000000002</v>
      </c>
      <c r="BI26" s="13">
        <v>2.2000000000000002</v>
      </c>
    </row>
    <row r="27" spans="1:61" ht="15" customHeight="1" x14ac:dyDescent="0.35">
      <c r="A27" s="3" t="s">
        <v>216</v>
      </c>
      <c r="B27" s="13">
        <v>14.5</v>
      </c>
      <c r="C27" s="13">
        <v>15</v>
      </c>
      <c r="D27" s="13">
        <v>13.9</v>
      </c>
      <c r="E27" s="13">
        <v>17.100000000000001</v>
      </c>
      <c r="F27" s="13">
        <v>19</v>
      </c>
      <c r="G27" s="13">
        <v>16.399999999999999</v>
      </c>
      <c r="H27" s="13">
        <v>9.4</v>
      </c>
      <c r="I27" s="13">
        <v>9.6</v>
      </c>
      <c r="J27" s="13">
        <v>9.6999999999999993</v>
      </c>
      <c r="K27" s="13">
        <v>6.6</v>
      </c>
      <c r="L27" s="13">
        <v>4.8</v>
      </c>
      <c r="M27" s="13">
        <v>2.6</v>
      </c>
      <c r="N27" s="13">
        <v>6.1</v>
      </c>
      <c r="O27" s="13">
        <v>4.9000000000000004</v>
      </c>
      <c r="P27" s="13">
        <v>0.6</v>
      </c>
      <c r="Q27" s="13">
        <v>3.7</v>
      </c>
      <c r="R27" s="13">
        <v>2.9</v>
      </c>
      <c r="S27" s="13">
        <v>2</v>
      </c>
      <c r="T27" s="13">
        <v>0.7</v>
      </c>
      <c r="U27" s="13">
        <v>0.5</v>
      </c>
      <c r="V27" s="13">
        <v>3.3</v>
      </c>
      <c r="W27" s="13">
        <v>5.6</v>
      </c>
      <c r="X27" s="13">
        <v>3.5</v>
      </c>
      <c r="Y27" s="13">
        <v>3.5</v>
      </c>
      <c r="Z27" s="13">
        <v>2.2999999999999998</v>
      </c>
      <c r="AA27" s="13">
        <v>1.4</v>
      </c>
      <c r="AB27" s="13"/>
      <c r="AC27" s="13">
        <v>0.9</v>
      </c>
      <c r="AD27" s="13">
        <v>2.9</v>
      </c>
      <c r="AE27" s="13">
        <v>3.9</v>
      </c>
      <c r="AF27" s="13">
        <v>4.2</v>
      </c>
      <c r="AG27" s="13">
        <v>6.9</v>
      </c>
      <c r="AH27" s="13">
        <v>3.1</v>
      </c>
      <c r="AI27" s="13">
        <v>5.3</v>
      </c>
      <c r="AJ27" s="13">
        <v>3.8</v>
      </c>
      <c r="AK27" s="13">
        <v>1.3</v>
      </c>
      <c r="AL27" s="13">
        <v>2.4</v>
      </c>
      <c r="AM27" s="13">
        <v>1.8</v>
      </c>
      <c r="AN27" s="13">
        <v>3.1</v>
      </c>
      <c r="AO27" s="13">
        <v>3.9</v>
      </c>
      <c r="AP27" s="13">
        <v>2.9</v>
      </c>
      <c r="AQ27" s="13">
        <v>0.7</v>
      </c>
      <c r="AR27" s="13">
        <v>1.8</v>
      </c>
      <c r="AS27" s="13">
        <v>2.7</v>
      </c>
      <c r="AT27" s="13">
        <v>1.6</v>
      </c>
      <c r="AU27" s="13">
        <v>1.1000000000000001</v>
      </c>
      <c r="AV27" s="13">
        <v>-0.2</v>
      </c>
      <c r="AW27" s="13">
        <v>0.7</v>
      </c>
      <c r="AX27" s="13">
        <v>0.9</v>
      </c>
      <c r="AY27" s="13">
        <v>1.9</v>
      </c>
      <c r="AZ27" s="13">
        <v>2.6</v>
      </c>
      <c r="BA27" s="13">
        <v>7.9</v>
      </c>
      <c r="BB27" s="13">
        <v>0</v>
      </c>
      <c r="BC27" s="13">
        <v>3.7</v>
      </c>
      <c r="BD27" s="13">
        <v>6.9</v>
      </c>
      <c r="BE27" s="13">
        <v>6.3</v>
      </c>
      <c r="BF27" s="13">
        <v>4.2</v>
      </c>
      <c r="BG27" s="13">
        <v>4.0999999999999996</v>
      </c>
      <c r="BH27" s="13">
        <v>4.0999999999999996</v>
      </c>
      <c r="BI27" s="13">
        <v>3.8</v>
      </c>
    </row>
    <row r="28" spans="1:61" ht="15" customHeight="1" x14ac:dyDescent="0.35">
      <c r="A28" s="3" t="s">
        <v>217</v>
      </c>
      <c r="B28" s="13">
        <v>8.3000000000000007</v>
      </c>
      <c r="C28" s="13">
        <v>11.4</v>
      </c>
      <c r="D28" s="13">
        <v>13.5</v>
      </c>
      <c r="E28" s="13">
        <v>11.9</v>
      </c>
      <c r="F28" s="13">
        <v>14.3</v>
      </c>
      <c r="G28" s="13">
        <v>12.5</v>
      </c>
      <c r="H28" s="13">
        <v>9</v>
      </c>
      <c r="I28" s="13">
        <v>7.5</v>
      </c>
      <c r="J28" s="13">
        <v>6.4</v>
      </c>
      <c r="K28" s="13">
        <v>5.3</v>
      </c>
      <c r="L28" s="13">
        <v>4.4000000000000004</v>
      </c>
      <c r="M28" s="13">
        <v>3.8</v>
      </c>
      <c r="N28" s="13">
        <v>7.4</v>
      </c>
      <c r="O28" s="13">
        <v>3.1</v>
      </c>
      <c r="P28" s="13">
        <v>0.8</v>
      </c>
      <c r="Q28" s="13">
        <v>2.9</v>
      </c>
      <c r="R28" s="13">
        <v>1.9</v>
      </c>
      <c r="S28" s="13">
        <v>1.1000000000000001</v>
      </c>
      <c r="T28" s="13">
        <v>1</v>
      </c>
      <c r="U28" s="13">
        <v>1.9</v>
      </c>
      <c r="V28" s="13">
        <v>3.1</v>
      </c>
      <c r="W28" s="13">
        <v>3.9</v>
      </c>
      <c r="X28" s="13">
        <v>4.2</v>
      </c>
      <c r="Y28" s="13">
        <v>3.5</v>
      </c>
      <c r="Z28" s="13">
        <v>1.4</v>
      </c>
      <c r="AA28" s="13">
        <v>1.3</v>
      </c>
      <c r="AB28" s="13"/>
      <c r="AC28" s="13">
        <v>2.1</v>
      </c>
      <c r="AD28" s="13">
        <v>2.6</v>
      </c>
      <c r="AE28" s="13">
        <v>3.5</v>
      </c>
      <c r="AF28" s="13">
        <v>3.2</v>
      </c>
      <c r="AG28" s="13">
        <v>3.2</v>
      </c>
      <c r="AH28" s="13">
        <v>4.4000000000000004</v>
      </c>
      <c r="AI28" s="13">
        <v>3.6</v>
      </c>
      <c r="AJ28" s="13">
        <v>2.8</v>
      </c>
      <c r="AK28" s="13">
        <v>1.4</v>
      </c>
      <c r="AL28" s="13">
        <v>0.8</v>
      </c>
      <c r="AM28" s="13">
        <v>1.8</v>
      </c>
      <c r="AN28" s="13">
        <v>1.9</v>
      </c>
      <c r="AO28" s="13">
        <v>3.3</v>
      </c>
      <c r="AP28" s="13">
        <v>2.8</v>
      </c>
      <c r="AQ28" s="13">
        <v>1.2</v>
      </c>
      <c r="AR28" s="13">
        <v>1.3</v>
      </c>
      <c r="AS28" s="13">
        <v>1.6</v>
      </c>
      <c r="AT28" s="13">
        <v>1.2</v>
      </c>
      <c r="AU28" s="13">
        <v>1</v>
      </c>
      <c r="AV28" s="13">
        <v>1.2</v>
      </c>
      <c r="AW28" s="13">
        <v>1.5</v>
      </c>
      <c r="AX28" s="13">
        <v>1.5</v>
      </c>
      <c r="AY28" s="13">
        <v>2</v>
      </c>
      <c r="AZ28" s="13">
        <v>2.4</v>
      </c>
      <c r="BA28" s="13">
        <v>2.8</v>
      </c>
      <c r="BB28" s="13">
        <v>2.1</v>
      </c>
      <c r="BC28" s="13">
        <v>3.1</v>
      </c>
      <c r="BD28" s="13">
        <v>5.9</v>
      </c>
      <c r="BE28" s="13">
        <v>6</v>
      </c>
      <c r="BF28" s="13">
        <v>3.9</v>
      </c>
      <c r="BG28" s="13">
        <v>3.7</v>
      </c>
      <c r="BH28" s="13">
        <v>3.6</v>
      </c>
      <c r="BI28" s="13">
        <v>3.5</v>
      </c>
    </row>
    <row r="29" spans="1:61" ht="15" customHeight="1" x14ac:dyDescent="0.35">
      <c r="A29" s="3" t="s">
        <v>218</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v>0.5</v>
      </c>
      <c r="AE29" s="13">
        <v>1.9</v>
      </c>
      <c r="AF29" s="13">
        <v>0.3</v>
      </c>
      <c r="AG29" s="13">
        <v>1.1000000000000001</v>
      </c>
      <c r="AH29" s="13">
        <v>3.3</v>
      </c>
      <c r="AI29" s="13">
        <v>0.5</v>
      </c>
      <c r="AJ29" s="13">
        <v>-1.2</v>
      </c>
      <c r="AK29" s="13">
        <v>0.2</v>
      </c>
      <c r="AL29" s="13">
        <v>-1.4</v>
      </c>
      <c r="AM29" s="13">
        <v>1.9</v>
      </c>
      <c r="AN29" s="13">
        <v>1.2</v>
      </c>
      <c r="AO29" s="13">
        <v>0.1</v>
      </c>
      <c r="AP29" s="13">
        <v>1.4</v>
      </c>
      <c r="AQ29" s="13">
        <v>-0.5</v>
      </c>
      <c r="AR29" s="13">
        <v>-1.2</v>
      </c>
      <c r="AS29" s="13">
        <v>-1.7</v>
      </c>
      <c r="AT29" s="13">
        <v>-1.4</v>
      </c>
      <c r="AU29" s="13">
        <v>1.1000000000000001</v>
      </c>
      <c r="AV29" s="13">
        <v>1</v>
      </c>
      <c r="AW29" s="13">
        <v>2.5</v>
      </c>
      <c r="AX29" s="13">
        <v>0.3</v>
      </c>
      <c r="AY29" s="13">
        <v>0</v>
      </c>
      <c r="AZ29" s="13">
        <v>1.1000000000000001</v>
      </c>
      <c r="BA29" s="13">
        <v>2.5</v>
      </c>
      <c r="BB29" s="13">
        <v>0.9</v>
      </c>
      <c r="BC29" s="13">
        <v>-2.7</v>
      </c>
      <c r="BD29" s="13">
        <v>-0.8</v>
      </c>
      <c r="BE29" s="13">
        <v>2.7</v>
      </c>
      <c r="BF29" s="13">
        <v>0</v>
      </c>
      <c r="BG29" s="13">
        <v>0.8</v>
      </c>
      <c r="BH29" s="13">
        <v>0.8</v>
      </c>
      <c r="BI29" s="13">
        <v>0.8</v>
      </c>
    </row>
    <row r="30" spans="1:61" ht="15" customHeight="1" x14ac:dyDescent="0.35">
      <c r="A30" s="3" t="s">
        <v>219</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v>7.1</v>
      </c>
      <c r="AS30" s="13">
        <v>7.2</v>
      </c>
      <c r="AT30" s="13">
        <v>7.6</v>
      </c>
      <c r="AU30" s="13">
        <v>6.9</v>
      </c>
      <c r="AV30" s="13">
        <v>6.3</v>
      </c>
      <c r="AW30" s="13">
        <v>5.7</v>
      </c>
      <c r="AX30" s="13">
        <v>5.4</v>
      </c>
      <c r="AY30" s="13">
        <v>5.8</v>
      </c>
      <c r="AZ30" s="13">
        <v>5.9</v>
      </c>
      <c r="BA30" s="13">
        <v>5.6</v>
      </c>
      <c r="BB30" s="13">
        <v>6.1</v>
      </c>
      <c r="BC30" s="13">
        <v>4.7</v>
      </c>
      <c r="BD30" s="13">
        <v>4.8</v>
      </c>
      <c r="BE30" s="13">
        <v>4.7</v>
      </c>
      <c r="BF30" s="13">
        <v>4.9000000000000004</v>
      </c>
      <c r="BG30" s="13">
        <v>5</v>
      </c>
      <c r="BH30" s="13">
        <v>5.2</v>
      </c>
      <c r="BI30" s="13">
        <v>5.4</v>
      </c>
    </row>
    <row r="31" spans="1:61" ht="15" customHeight="1" x14ac:dyDescent="0.3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row>
    <row r="32" spans="1:61" ht="15" customHeight="1" x14ac:dyDescent="0.35">
      <c r="A32" s="20" t="s">
        <v>220</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61" ht="15" customHeight="1" x14ac:dyDescent="0.35">
      <c r="A33" s="3" t="s">
        <v>221</v>
      </c>
      <c r="B33" s="13">
        <v>1.4</v>
      </c>
      <c r="C33" s="13">
        <v>1.4</v>
      </c>
      <c r="D33" s="13">
        <v>1.3</v>
      </c>
      <c r="E33" s="13">
        <v>0.9</v>
      </c>
      <c r="F33" s="13">
        <v>1.5</v>
      </c>
      <c r="G33" s="13">
        <v>1.5</v>
      </c>
      <c r="H33" s="13">
        <v>1.4</v>
      </c>
      <c r="I33" s="13">
        <v>1</v>
      </c>
      <c r="J33" s="13">
        <v>1</v>
      </c>
      <c r="K33" s="13">
        <v>1.8</v>
      </c>
      <c r="L33" s="13">
        <v>1.2</v>
      </c>
      <c r="M33" s="13">
        <v>1.4</v>
      </c>
      <c r="N33" s="13">
        <v>1.1000000000000001</v>
      </c>
      <c r="O33" s="13">
        <v>1.4</v>
      </c>
      <c r="P33" s="13">
        <v>0.3</v>
      </c>
      <c r="Q33" s="13">
        <v>0.9</v>
      </c>
      <c r="R33" s="13">
        <v>1.3</v>
      </c>
      <c r="S33" s="13">
        <v>2.6</v>
      </c>
      <c r="T33" s="13">
        <v>1.2</v>
      </c>
      <c r="U33" s="13">
        <v>1.9</v>
      </c>
      <c r="V33" s="13">
        <v>2</v>
      </c>
      <c r="W33" s="13">
        <v>1</v>
      </c>
      <c r="X33" s="13">
        <v>1.5</v>
      </c>
      <c r="Y33" s="13">
        <v>0.9</v>
      </c>
      <c r="Z33" s="13">
        <v>1.6</v>
      </c>
      <c r="AA33" s="13">
        <v>1.6</v>
      </c>
      <c r="AB33" s="13"/>
      <c r="AC33" s="13">
        <v>2.1</v>
      </c>
      <c r="AD33" s="13">
        <v>1.7</v>
      </c>
      <c r="AE33" s="13">
        <v>1.5</v>
      </c>
      <c r="AF33" s="13">
        <v>1.4</v>
      </c>
      <c r="AG33" s="13">
        <v>1.2</v>
      </c>
      <c r="AH33" s="13">
        <v>0.9</v>
      </c>
      <c r="AI33" s="13">
        <v>0.6</v>
      </c>
      <c r="AJ33" s="13">
        <v>0.2</v>
      </c>
      <c r="AK33" s="13">
        <v>0.6</v>
      </c>
      <c r="AL33" s="13">
        <v>0.9</v>
      </c>
      <c r="AM33" s="13">
        <v>0.6</v>
      </c>
      <c r="AN33" s="13">
        <v>1.9</v>
      </c>
      <c r="AO33" s="13">
        <v>1.7</v>
      </c>
      <c r="AP33" s="13">
        <v>0.7</v>
      </c>
      <c r="AQ33" s="13">
        <v>-0.3</v>
      </c>
      <c r="AR33" s="13">
        <v>0</v>
      </c>
      <c r="AS33" s="13">
        <v>1.5</v>
      </c>
      <c r="AT33" s="13">
        <v>0.8</v>
      </c>
      <c r="AU33" s="13">
        <v>-0.5</v>
      </c>
      <c r="AV33" s="13">
        <v>0.4</v>
      </c>
      <c r="AW33" s="13">
        <v>0.4</v>
      </c>
      <c r="AX33" s="13">
        <v>0.8</v>
      </c>
      <c r="AY33" s="13">
        <v>1.2</v>
      </c>
      <c r="AZ33" s="13">
        <v>1.5</v>
      </c>
      <c r="BA33" s="13">
        <v>0.4</v>
      </c>
      <c r="BB33" s="13">
        <v>0.9</v>
      </c>
      <c r="BC33" s="13">
        <v>2.4</v>
      </c>
      <c r="BD33" s="13">
        <v>2</v>
      </c>
      <c r="BE33" s="13">
        <v>1</v>
      </c>
      <c r="BF33" s="13">
        <v>0.7</v>
      </c>
      <c r="BG33" s="13">
        <v>0.4</v>
      </c>
      <c r="BH33" s="13">
        <v>0.2</v>
      </c>
      <c r="BI33" s="13">
        <v>0.1</v>
      </c>
    </row>
    <row r="34" spans="1:61" ht="15" customHeight="1" x14ac:dyDescent="0.35">
      <c r="A34" s="3" t="s">
        <v>222</v>
      </c>
      <c r="B34" s="13">
        <v>1.6</v>
      </c>
      <c r="C34" s="13">
        <v>1</v>
      </c>
      <c r="D34" s="13">
        <v>0.4</v>
      </c>
      <c r="E34" s="13">
        <v>0.9</v>
      </c>
      <c r="F34" s="13">
        <v>1.1000000000000001</v>
      </c>
      <c r="G34" s="13">
        <v>0.6</v>
      </c>
      <c r="H34" s="13">
        <v>1</v>
      </c>
      <c r="I34" s="13">
        <v>1.3</v>
      </c>
      <c r="J34" s="13">
        <v>0.9</v>
      </c>
      <c r="K34" s="13">
        <v>1.6</v>
      </c>
      <c r="L34" s="13">
        <v>1.3</v>
      </c>
      <c r="M34" s="13">
        <v>0.2</v>
      </c>
      <c r="N34" s="13">
        <v>-0.9</v>
      </c>
      <c r="O34" s="13">
        <v>-0.3</v>
      </c>
      <c r="P34" s="13">
        <v>0.5</v>
      </c>
      <c r="Q34" s="13">
        <v>1.7</v>
      </c>
      <c r="R34" s="13">
        <v>2.1</v>
      </c>
      <c r="S34" s="13">
        <v>2.9</v>
      </c>
      <c r="T34" s="13">
        <v>1.2</v>
      </c>
      <c r="U34" s="13">
        <v>2.5</v>
      </c>
      <c r="V34" s="13">
        <v>2.6</v>
      </c>
      <c r="W34" s="13">
        <v>1.4</v>
      </c>
      <c r="X34" s="13">
        <v>1.5</v>
      </c>
      <c r="Y34" s="13">
        <v>0.1</v>
      </c>
      <c r="Z34" s="13">
        <v>0.8</v>
      </c>
      <c r="AA34" s="13">
        <v>1.9</v>
      </c>
      <c r="AB34" s="13"/>
      <c r="AC34" s="13">
        <v>2.7</v>
      </c>
      <c r="AD34" s="13">
        <v>2.4</v>
      </c>
      <c r="AE34" s="13">
        <v>2.8</v>
      </c>
      <c r="AF34" s="13">
        <v>2.1</v>
      </c>
      <c r="AG34" s="13">
        <v>1.7</v>
      </c>
      <c r="AH34" s="13">
        <v>1.2</v>
      </c>
      <c r="AI34" s="13">
        <v>0.1</v>
      </c>
      <c r="AJ34" s="13">
        <v>-0.8</v>
      </c>
      <c r="AK34" s="13">
        <v>-0.3</v>
      </c>
      <c r="AL34" s="13">
        <v>0.7</v>
      </c>
      <c r="AM34" s="13">
        <v>1.6</v>
      </c>
      <c r="AN34" s="13">
        <v>2.8</v>
      </c>
      <c r="AO34" s="13">
        <v>2.2999999999999998</v>
      </c>
      <c r="AP34" s="13">
        <v>0.1</v>
      </c>
      <c r="AQ34" s="13">
        <v>-1</v>
      </c>
      <c r="AR34" s="13">
        <v>0</v>
      </c>
      <c r="AS34" s="13">
        <v>0.6</v>
      </c>
      <c r="AT34" s="13">
        <v>-0.7</v>
      </c>
      <c r="AU34" s="13">
        <v>-0.6</v>
      </c>
      <c r="AV34" s="13">
        <v>0.9</v>
      </c>
      <c r="AW34" s="13">
        <v>1.3</v>
      </c>
      <c r="AX34" s="13">
        <v>2</v>
      </c>
      <c r="AY34" s="13">
        <v>2.2000000000000002</v>
      </c>
      <c r="AZ34" s="13">
        <v>2</v>
      </c>
      <c r="BA34" s="13">
        <v>0</v>
      </c>
      <c r="BB34" s="13">
        <v>1.5</v>
      </c>
      <c r="BC34" s="13">
        <v>3.2</v>
      </c>
      <c r="BD34" s="13">
        <v>2</v>
      </c>
      <c r="BE34" s="13">
        <v>0.9</v>
      </c>
      <c r="BF34" s="13">
        <v>0.5</v>
      </c>
      <c r="BG34" s="13">
        <v>0.2</v>
      </c>
      <c r="BH34" s="13">
        <v>0</v>
      </c>
      <c r="BI34" s="13">
        <v>-0.1</v>
      </c>
    </row>
    <row r="35" spans="1:61" ht="15" customHeight="1" x14ac:dyDescent="0.35">
      <c r="A35" s="3" t="s">
        <v>223</v>
      </c>
      <c r="B35" s="18">
        <v>86</v>
      </c>
      <c r="C35" s="18">
        <v>107</v>
      </c>
      <c r="D35" s="18">
        <v>159</v>
      </c>
      <c r="E35" s="18">
        <v>162</v>
      </c>
      <c r="F35" s="18">
        <v>187</v>
      </c>
      <c r="G35" s="18">
        <v>236</v>
      </c>
      <c r="H35" s="18">
        <v>266</v>
      </c>
      <c r="I35" s="18">
        <v>252</v>
      </c>
      <c r="J35" s="18">
        <v>259</v>
      </c>
      <c r="K35" s="18">
        <v>273</v>
      </c>
      <c r="L35" s="18">
        <v>273</v>
      </c>
      <c r="M35" s="18">
        <v>343</v>
      </c>
      <c r="N35" s="18">
        <v>459</v>
      </c>
      <c r="O35" s="18">
        <v>564</v>
      </c>
      <c r="P35" s="18">
        <v>556</v>
      </c>
      <c r="Q35" s="18">
        <v>519</v>
      </c>
      <c r="R35" s="18">
        <v>484</v>
      </c>
      <c r="S35" s="18">
        <v>479</v>
      </c>
      <c r="T35" s="18">
        <v>485</v>
      </c>
      <c r="U35" s="18">
        <v>454</v>
      </c>
      <c r="V35" s="18">
        <v>423</v>
      </c>
      <c r="W35" s="18">
        <v>404</v>
      </c>
      <c r="X35" s="18">
        <v>411</v>
      </c>
      <c r="Y35" s="18">
        <v>471</v>
      </c>
      <c r="Z35" s="18">
        <v>531</v>
      </c>
      <c r="AA35" s="18">
        <v>521</v>
      </c>
      <c r="AB35" s="18">
        <v>620</v>
      </c>
      <c r="AC35" s="18">
        <v>595</v>
      </c>
      <c r="AD35" s="18">
        <v>556</v>
      </c>
      <c r="AE35" s="18">
        <v>469</v>
      </c>
      <c r="AF35" s="18">
        <v>423</v>
      </c>
      <c r="AG35" s="18">
        <v>392</v>
      </c>
      <c r="AH35" s="18">
        <v>374</v>
      </c>
      <c r="AI35" s="18">
        <v>417</v>
      </c>
      <c r="AJ35" s="18">
        <v>500</v>
      </c>
      <c r="AK35" s="18">
        <v>576</v>
      </c>
      <c r="AL35" s="18">
        <v>598</v>
      </c>
      <c r="AM35" s="18">
        <v>525</v>
      </c>
      <c r="AN35" s="18">
        <v>466</v>
      </c>
      <c r="AO35" s="18">
        <v>427</v>
      </c>
      <c r="AP35" s="18">
        <v>489</v>
      </c>
      <c r="AQ35" s="18">
        <v>547</v>
      </c>
      <c r="AR35" s="18">
        <v>543</v>
      </c>
      <c r="AS35" s="18">
        <v>622</v>
      </c>
      <c r="AT35" s="18">
        <v>754</v>
      </c>
      <c r="AU35" s="18">
        <v>763</v>
      </c>
      <c r="AV35" s="18">
        <v>724</v>
      </c>
      <c r="AW35" s="18">
        <v>645</v>
      </c>
      <c r="AX35" s="18">
        <v>546</v>
      </c>
      <c r="AY35" s="18">
        <v>459</v>
      </c>
      <c r="AZ35" s="18">
        <v>423</v>
      </c>
      <c r="BA35" s="18">
        <v>465</v>
      </c>
      <c r="BB35" s="18">
        <v>408</v>
      </c>
      <c r="BC35" s="18">
        <v>350</v>
      </c>
      <c r="BD35" s="18">
        <v>358</v>
      </c>
      <c r="BE35" s="18">
        <v>380</v>
      </c>
      <c r="BF35" s="18">
        <v>405</v>
      </c>
      <c r="BG35" s="18">
        <v>435</v>
      </c>
      <c r="BH35" s="18">
        <v>455</v>
      </c>
      <c r="BI35" s="18">
        <v>475</v>
      </c>
    </row>
    <row r="36" spans="1:61" ht="15" customHeight="1" x14ac:dyDescent="0.35">
      <c r="A36" s="3" t="s">
        <v>224</v>
      </c>
      <c r="B36" s="13">
        <v>1.6</v>
      </c>
      <c r="C36" s="13">
        <v>2</v>
      </c>
      <c r="D36" s="13">
        <v>2.9</v>
      </c>
      <c r="E36" s="13">
        <v>2.9</v>
      </c>
      <c r="F36" s="13">
        <v>3.3</v>
      </c>
      <c r="G36" s="13">
        <v>4.2</v>
      </c>
      <c r="H36" s="13">
        <v>4.5999999999999996</v>
      </c>
      <c r="I36" s="13">
        <v>4.3</v>
      </c>
      <c r="J36" s="13">
        <v>4.4000000000000004</v>
      </c>
      <c r="K36" s="13">
        <v>4.5999999999999996</v>
      </c>
      <c r="L36" s="13">
        <v>4.5</v>
      </c>
      <c r="M36" s="13">
        <v>5.6</v>
      </c>
      <c r="N36" s="13">
        <v>7.4</v>
      </c>
      <c r="O36" s="13">
        <v>9</v>
      </c>
      <c r="P36" s="13">
        <v>8.8000000000000007</v>
      </c>
      <c r="Q36" s="13">
        <v>8.1999999999999993</v>
      </c>
      <c r="R36" s="13">
        <v>7.5</v>
      </c>
      <c r="S36" s="13">
        <v>7.2</v>
      </c>
      <c r="T36" s="13">
        <v>7.3</v>
      </c>
      <c r="U36" s="13">
        <v>6.7</v>
      </c>
      <c r="V36" s="13">
        <v>6.1</v>
      </c>
      <c r="W36" s="13">
        <v>5.8</v>
      </c>
      <c r="X36" s="13">
        <v>5.8</v>
      </c>
      <c r="Y36" s="13">
        <v>6.5</v>
      </c>
      <c r="Z36" s="13">
        <v>7.3</v>
      </c>
      <c r="AA36" s="13">
        <v>7</v>
      </c>
      <c r="AB36" s="13">
        <v>8.1</v>
      </c>
      <c r="AC36" s="13">
        <v>7.6</v>
      </c>
      <c r="AD36" s="13">
        <v>7</v>
      </c>
      <c r="AE36" s="13">
        <v>5.8</v>
      </c>
      <c r="AF36" s="13">
        <v>5.2</v>
      </c>
      <c r="AG36" s="13">
        <v>4.7</v>
      </c>
      <c r="AH36" s="13">
        <v>4.5</v>
      </c>
      <c r="AI36" s="13">
        <v>4.9000000000000004</v>
      </c>
      <c r="AJ36" s="13">
        <v>5.9</v>
      </c>
      <c r="AK36" s="13">
        <v>6.8</v>
      </c>
      <c r="AL36" s="13">
        <v>7</v>
      </c>
      <c r="AM36" s="13">
        <v>6.1</v>
      </c>
      <c r="AN36" s="13">
        <v>5.3</v>
      </c>
      <c r="AO36" s="13">
        <v>4.8</v>
      </c>
      <c r="AP36" s="13">
        <v>5.4</v>
      </c>
      <c r="AQ36" s="13">
        <v>6.1</v>
      </c>
      <c r="AR36" s="13">
        <v>6</v>
      </c>
      <c r="AS36" s="13">
        <v>6.8</v>
      </c>
      <c r="AT36" s="13">
        <v>8.1999999999999993</v>
      </c>
      <c r="AU36" s="13">
        <v>8.3000000000000007</v>
      </c>
      <c r="AV36" s="13">
        <v>7.9</v>
      </c>
      <c r="AW36" s="13">
        <v>7</v>
      </c>
      <c r="AX36" s="13">
        <v>5.9</v>
      </c>
      <c r="AY36" s="13">
        <v>4.9000000000000004</v>
      </c>
      <c r="AZ36" s="13">
        <v>4.4000000000000004</v>
      </c>
      <c r="BA36" s="13">
        <v>4.9000000000000004</v>
      </c>
      <c r="BB36" s="13">
        <v>4.2</v>
      </c>
      <c r="BC36" s="13">
        <v>3.5</v>
      </c>
      <c r="BD36" s="13">
        <v>3.5</v>
      </c>
      <c r="BE36" s="13">
        <v>3.7</v>
      </c>
      <c r="BF36" s="13">
        <v>3.9</v>
      </c>
      <c r="BG36" s="13">
        <v>4.2</v>
      </c>
      <c r="BH36" s="13">
        <v>4.4000000000000004</v>
      </c>
      <c r="BI36" s="13">
        <v>4.5999999999999996</v>
      </c>
    </row>
    <row r="37" spans="1:61" ht="15" customHeight="1" x14ac:dyDescent="0.35">
      <c r="A37" s="3" t="s">
        <v>225</v>
      </c>
      <c r="B37" s="13">
        <v>-0.2</v>
      </c>
      <c r="C37" s="13">
        <v>-0.3</v>
      </c>
      <c r="D37" s="13">
        <v>-1</v>
      </c>
      <c r="E37" s="13">
        <v>0</v>
      </c>
      <c r="F37" s="13">
        <v>-2.1</v>
      </c>
      <c r="G37" s="13">
        <v>-2.9</v>
      </c>
      <c r="H37" s="13">
        <v>1.2</v>
      </c>
      <c r="I37" s="13">
        <v>-1</v>
      </c>
      <c r="J37" s="13">
        <v>-0.8</v>
      </c>
      <c r="K37" s="13">
        <v>0.9</v>
      </c>
      <c r="L37" s="13">
        <v>1.6</v>
      </c>
      <c r="M37" s="13">
        <v>-0.2</v>
      </c>
      <c r="N37" s="13">
        <v>-2</v>
      </c>
      <c r="O37" s="13">
        <v>-2.2000000000000002</v>
      </c>
      <c r="P37" s="13">
        <v>0.4</v>
      </c>
      <c r="Q37" s="13">
        <v>0.5</v>
      </c>
      <c r="R37" s="13">
        <v>1.7</v>
      </c>
      <c r="S37" s="13">
        <v>1</v>
      </c>
      <c r="T37" s="13">
        <v>1.6</v>
      </c>
      <c r="U37" s="13">
        <v>2.1</v>
      </c>
      <c r="V37" s="13">
        <v>2.6</v>
      </c>
      <c r="W37" s="13">
        <v>1.3</v>
      </c>
      <c r="X37" s="13">
        <v>2.5</v>
      </c>
      <c r="Y37" s="13">
        <v>-0.2</v>
      </c>
      <c r="Z37" s="13">
        <v>1</v>
      </c>
      <c r="AA37" s="13">
        <v>2.4</v>
      </c>
      <c r="AB37" s="13"/>
      <c r="AC37" s="13">
        <v>3.1</v>
      </c>
      <c r="AD37" s="13">
        <v>2.1</v>
      </c>
      <c r="AE37" s="13">
        <v>2.2000000000000002</v>
      </c>
      <c r="AF37" s="13">
        <v>2.8</v>
      </c>
      <c r="AG37" s="13">
        <v>0.9</v>
      </c>
      <c r="AH37" s="13">
        <v>1.3</v>
      </c>
      <c r="AI37" s="13">
        <v>-0.5</v>
      </c>
      <c r="AJ37" s="13">
        <v>-1.1000000000000001</v>
      </c>
      <c r="AK37" s="13">
        <v>0.3</v>
      </c>
      <c r="AL37" s="13">
        <v>-0.3</v>
      </c>
      <c r="AM37" s="13">
        <v>1.9</v>
      </c>
      <c r="AN37" s="13">
        <v>2.9</v>
      </c>
      <c r="AO37" s="13">
        <v>1.6</v>
      </c>
      <c r="AP37" s="13">
        <v>-1.4</v>
      </c>
      <c r="AQ37" s="13">
        <v>-0.7</v>
      </c>
      <c r="AR37" s="13">
        <v>0.9</v>
      </c>
      <c r="AS37" s="13">
        <v>-0.9</v>
      </c>
      <c r="AT37" s="13">
        <v>-0.9</v>
      </c>
      <c r="AU37" s="13">
        <v>0.7</v>
      </c>
      <c r="AV37" s="13">
        <v>1</v>
      </c>
      <c r="AW37" s="13">
        <v>2.2999999999999998</v>
      </c>
      <c r="AX37" s="13">
        <v>2.2999999999999998</v>
      </c>
      <c r="AY37" s="13">
        <v>2.7</v>
      </c>
      <c r="AZ37" s="13">
        <v>2.6</v>
      </c>
      <c r="BA37" s="13">
        <v>-4</v>
      </c>
      <c r="BB37" s="13">
        <v>3.3</v>
      </c>
      <c r="BC37" s="13">
        <v>3.9</v>
      </c>
      <c r="BD37" s="13">
        <v>0.5</v>
      </c>
      <c r="BE37" s="13">
        <v>0.6</v>
      </c>
      <c r="BF37" s="13">
        <v>0.6</v>
      </c>
      <c r="BG37" s="13">
        <v>0.3</v>
      </c>
      <c r="BH37" s="13">
        <v>0.2</v>
      </c>
      <c r="BI37" s="13">
        <v>0.1</v>
      </c>
    </row>
    <row r="38" spans="1:61" ht="15" customHeight="1" x14ac:dyDescent="0.3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row>
    <row r="39" spans="1:61" ht="15" customHeight="1" x14ac:dyDescent="0.35">
      <c r="A39" s="20" t="s">
        <v>226</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row>
    <row r="40" spans="1:61" ht="15" customHeight="1" x14ac:dyDescent="0.35">
      <c r="A40" s="3" t="s">
        <v>227</v>
      </c>
      <c r="B40" s="13">
        <v>75.599999999999994</v>
      </c>
      <c r="C40" s="13">
        <v>77</v>
      </c>
      <c r="D40" s="13">
        <v>76.599999999999994</v>
      </c>
      <c r="E40" s="13">
        <v>77.2</v>
      </c>
      <c r="F40" s="13">
        <v>78.2</v>
      </c>
      <c r="G40" s="13">
        <v>80.599999999999994</v>
      </c>
      <c r="H40" s="13">
        <v>78.7</v>
      </c>
      <c r="I40" s="13">
        <v>80</v>
      </c>
      <c r="J40" s="13">
        <v>80.599999999999994</v>
      </c>
      <c r="K40" s="13">
        <v>80.7</v>
      </c>
      <c r="L40" s="13">
        <v>79.5</v>
      </c>
      <c r="M40" s="13">
        <v>77.3</v>
      </c>
      <c r="N40" s="13">
        <v>77.5</v>
      </c>
      <c r="O40" s="13">
        <v>76.2</v>
      </c>
      <c r="P40" s="13">
        <v>72.7</v>
      </c>
      <c r="Q40" s="13">
        <v>72.900000000000006</v>
      </c>
      <c r="R40" s="13">
        <v>74.7</v>
      </c>
      <c r="S40" s="13">
        <v>77.099999999999994</v>
      </c>
      <c r="T40" s="13">
        <v>76.099999999999994</v>
      </c>
      <c r="U40" s="13">
        <v>74.5</v>
      </c>
      <c r="V40" s="13">
        <v>75.5</v>
      </c>
      <c r="W40" s="13">
        <v>76.2</v>
      </c>
      <c r="X40" s="13">
        <v>77.599999999999994</v>
      </c>
      <c r="Y40" s="13">
        <v>77.7</v>
      </c>
      <c r="Z40" s="13">
        <v>75.7</v>
      </c>
      <c r="AA40" s="13">
        <v>74.7</v>
      </c>
      <c r="AB40" s="13">
        <v>74.8</v>
      </c>
      <c r="AC40" s="13">
        <v>74.5</v>
      </c>
      <c r="AD40" s="13">
        <v>73.3</v>
      </c>
      <c r="AE40" s="13">
        <v>73</v>
      </c>
      <c r="AF40" s="13">
        <v>74.3</v>
      </c>
      <c r="AG40" s="13">
        <v>74.599999999999994</v>
      </c>
      <c r="AH40" s="13">
        <v>74.599999999999994</v>
      </c>
      <c r="AI40" s="13">
        <v>75.2</v>
      </c>
      <c r="AJ40" s="13">
        <v>75.5</v>
      </c>
      <c r="AK40" s="13">
        <v>74</v>
      </c>
      <c r="AL40" s="13">
        <v>72.3</v>
      </c>
      <c r="AM40" s="13">
        <v>70.5</v>
      </c>
      <c r="AN40" s="13">
        <v>69.900000000000006</v>
      </c>
      <c r="AO40" s="13">
        <v>70.5</v>
      </c>
      <c r="AP40" s="13">
        <v>74.7</v>
      </c>
      <c r="AQ40" s="13">
        <v>73.2</v>
      </c>
      <c r="AR40" s="13">
        <v>73.5</v>
      </c>
      <c r="AS40" s="13">
        <v>74.2</v>
      </c>
      <c r="AT40" s="13">
        <v>74.099999999999994</v>
      </c>
      <c r="AU40" s="13">
        <v>74.5</v>
      </c>
      <c r="AV40" s="13">
        <v>72.8</v>
      </c>
      <c r="AW40" s="13">
        <v>73.900000000000006</v>
      </c>
      <c r="AX40" s="13">
        <v>73.3</v>
      </c>
      <c r="AY40" s="13">
        <v>73.599999999999994</v>
      </c>
      <c r="AZ40" s="13">
        <v>73.900000000000006</v>
      </c>
      <c r="BA40" s="13">
        <v>76.3</v>
      </c>
      <c r="BB40" s="13">
        <v>72.900000000000006</v>
      </c>
      <c r="BC40" s="13">
        <v>71.5</v>
      </c>
      <c r="BD40" s="13">
        <v>70</v>
      </c>
      <c r="BE40" s="13">
        <v>70.8</v>
      </c>
      <c r="BF40" s="13">
        <v>71.3</v>
      </c>
      <c r="BG40" s="13">
        <v>71.099999999999994</v>
      </c>
      <c r="BH40" s="13">
        <v>71.900000000000006</v>
      </c>
      <c r="BI40" s="13">
        <v>72.2</v>
      </c>
    </row>
    <row r="41" spans="1:61" ht="15" customHeight="1" x14ac:dyDescent="0.35">
      <c r="A41" s="3" t="s">
        <v>228</v>
      </c>
      <c r="B41" s="13">
        <v>6.9</v>
      </c>
      <c r="C41" s="13">
        <v>8.4</v>
      </c>
      <c r="D41" s="13">
        <v>5.4</v>
      </c>
      <c r="E41" s="13">
        <v>6.1</v>
      </c>
      <c r="F41" s="13">
        <v>6</v>
      </c>
      <c r="G41" s="13">
        <v>2.5</v>
      </c>
      <c r="H41" s="13">
        <v>3.9</v>
      </c>
      <c r="I41" s="13">
        <v>3.1</v>
      </c>
      <c r="J41" s="13">
        <v>3.8</v>
      </c>
      <c r="K41" s="13">
        <v>1.4</v>
      </c>
      <c r="L41" s="13">
        <v>-0.6</v>
      </c>
      <c r="M41" s="13">
        <v>-0.6</v>
      </c>
      <c r="N41" s="13">
        <v>0.6</v>
      </c>
      <c r="O41" s="13">
        <v>4.5999999999999996</v>
      </c>
      <c r="P41" s="13">
        <v>3.1</v>
      </c>
      <c r="Q41" s="13">
        <v>2.5</v>
      </c>
      <c r="R41" s="13">
        <v>1.3</v>
      </c>
      <c r="S41" s="13">
        <v>1.7</v>
      </c>
      <c r="T41" s="13">
        <v>1.7</v>
      </c>
      <c r="U41" s="13">
        <v>2.5</v>
      </c>
      <c r="V41" s="13">
        <v>1.2</v>
      </c>
      <c r="W41" s="13">
        <v>1.3</v>
      </c>
      <c r="X41" s="13">
        <v>-0.7</v>
      </c>
      <c r="Y41" s="13">
        <v>1.1000000000000001</v>
      </c>
      <c r="Z41" s="13">
        <v>2.1</v>
      </c>
      <c r="AA41" s="13">
        <v>0.6</v>
      </c>
      <c r="AB41" s="13"/>
      <c r="AC41" s="13">
        <v>0</v>
      </c>
      <c r="AD41" s="13">
        <v>2.4</v>
      </c>
      <c r="AE41" s="13">
        <v>2.5</v>
      </c>
      <c r="AF41" s="13">
        <v>2</v>
      </c>
      <c r="AG41" s="13">
        <v>3.7</v>
      </c>
      <c r="AH41" s="13">
        <v>1.1000000000000001</v>
      </c>
      <c r="AI41" s="13">
        <v>0.9</v>
      </c>
      <c r="AJ41" s="13">
        <v>1.7</v>
      </c>
      <c r="AK41" s="13">
        <v>1.9</v>
      </c>
      <c r="AL41" s="13">
        <v>2.6</v>
      </c>
      <c r="AM41" s="13">
        <v>1.3</v>
      </c>
      <c r="AN41" s="13">
        <v>1.1000000000000001</v>
      </c>
      <c r="AO41" s="13">
        <v>1.1000000000000001</v>
      </c>
      <c r="AP41" s="13">
        <v>-2.1</v>
      </c>
      <c r="AQ41" s="13">
        <v>2.4</v>
      </c>
      <c r="AR41" s="13">
        <v>0.8</v>
      </c>
      <c r="AS41" s="13">
        <v>-0.1</v>
      </c>
      <c r="AT41" s="13">
        <v>1.2</v>
      </c>
      <c r="AU41" s="13">
        <v>0.9</v>
      </c>
      <c r="AV41" s="13">
        <v>0.7</v>
      </c>
      <c r="AW41" s="13">
        <v>-0.2</v>
      </c>
      <c r="AX41" s="13">
        <v>0.6</v>
      </c>
      <c r="AY41" s="13">
        <v>-0.2</v>
      </c>
      <c r="AZ41" s="13">
        <v>-0.5</v>
      </c>
      <c r="BA41" s="13">
        <v>-0.1</v>
      </c>
      <c r="BB41" s="13">
        <v>4</v>
      </c>
      <c r="BC41" s="13">
        <v>1</v>
      </c>
      <c r="BD41" s="13">
        <v>-0.4</v>
      </c>
      <c r="BE41" s="13">
        <v>0.4</v>
      </c>
      <c r="BF41" s="13">
        <v>1</v>
      </c>
      <c r="BG41" s="13">
        <v>1.2</v>
      </c>
      <c r="BH41" s="13">
        <v>1</v>
      </c>
      <c r="BI41" s="13">
        <v>1</v>
      </c>
    </row>
    <row r="42" spans="1:61" ht="15" customHeight="1" x14ac:dyDescent="0.35">
      <c r="A42" s="3" t="s">
        <v>229</v>
      </c>
      <c r="B42" s="13">
        <v>0</v>
      </c>
      <c r="C42" s="13">
        <v>1.3</v>
      </c>
      <c r="D42" s="13">
        <v>1.4</v>
      </c>
      <c r="E42" s="13">
        <v>-0.5</v>
      </c>
      <c r="F42" s="13">
        <v>-0.4</v>
      </c>
      <c r="G42" s="13">
        <v>0.8</v>
      </c>
      <c r="H42" s="13">
        <v>-0.5</v>
      </c>
      <c r="I42" s="13">
        <v>-0.2</v>
      </c>
      <c r="J42" s="13">
        <v>-0.4</v>
      </c>
      <c r="K42" s="13">
        <v>0.4</v>
      </c>
      <c r="L42" s="13">
        <v>-0.6</v>
      </c>
      <c r="M42" s="13">
        <v>1</v>
      </c>
      <c r="N42" s="13">
        <v>2.2999999999999998</v>
      </c>
      <c r="O42" s="13">
        <v>-0.4</v>
      </c>
      <c r="P42" s="13">
        <v>0</v>
      </c>
      <c r="Q42" s="13">
        <v>0.6</v>
      </c>
      <c r="R42" s="13">
        <v>2.8</v>
      </c>
      <c r="S42" s="13">
        <v>3.6</v>
      </c>
      <c r="T42" s="13">
        <v>3.3</v>
      </c>
      <c r="U42" s="13">
        <v>5.5</v>
      </c>
      <c r="V42" s="13">
        <v>9.1</v>
      </c>
      <c r="W42" s="13">
        <v>5</v>
      </c>
      <c r="X42" s="13">
        <v>6.9</v>
      </c>
      <c r="Y42" s="13">
        <v>4.2</v>
      </c>
      <c r="Z42" s="13">
        <v>4.9000000000000004</v>
      </c>
      <c r="AA42" s="13">
        <v>5.2</v>
      </c>
      <c r="AB42" s="13">
        <v>3.7</v>
      </c>
      <c r="AC42" s="13">
        <v>2.2999999999999998</v>
      </c>
      <c r="AD42" s="13">
        <v>2.5</v>
      </c>
      <c r="AE42" s="13">
        <v>1</v>
      </c>
      <c r="AF42" s="13">
        <v>-1.6</v>
      </c>
      <c r="AG42" s="13">
        <v>-2.6</v>
      </c>
      <c r="AH42" s="13">
        <v>1.3</v>
      </c>
      <c r="AI42" s="13">
        <v>-0.5</v>
      </c>
      <c r="AJ42" s="13">
        <v>-1.6</v>
      </c>
      <c r="AK42" s="13">
        <v>-2</v>
      </c>
      <c r="AL42" s="13">
        <v>-3.3</v>
      </c>
      <c r="AM42" s="13">
        <v>-1.7</v>
      </c>
      <c r="AN42" s="13">
        <v>-1.5</v>
      </c>
      <c r="AO42" s="13">
        <v>-1.4</v>
      </c>
      <c r="AP42" s="13">
        <v>1.4</v>
      </c>
      <c r="AQ42" s="13">
        <v>1.1000000000000001</v>
      </c>
      <c r="AR42" s="13">
        <v>1.6</v>
      </c>
      <c r="AS42" s="13">
        <v>2.4</v>
      </c>
      <c r="AT42" s="13">
        <v>2.4</v>
      </c>
      <c r="AU42" s="13">
        <v>3.6</v>
      </c>
      <c r="AV42" s="13">
        <v>3.5</v>
      </c>
      <c r="AW42" s="13">
        <v>4.5</v>
      </c>
      <c r="AX42" s="13">
        <v>3.5</v>
      </c>
      <c r="AY42" s="13">
        <v>4</v>
      </c>
      <c r="AZ42" s="13">
        <v>5.2</v>
      </c>
      <c r="BA42" s="13">
        <v>12.8</v>
      </c>
      <c r="BB42" s="13">
        <v>11.2</v>
      </c>
      <c r="BC42" s="13">
        <v>7.6</v>
      </c>
      <c r="BD42" s="13">
        <v>6.4</v>
      </c>
      <c r="BE42" s="13">
        <v>8.1</v>
      </c>
      <c r="BF42" s="13">
        <v>8.1</v>
      </c>
      <c r="BG42" s="13">
        <v>8.8000000000000007</v>
      </c>
      <c r="BH42" s="13">
        <v>9.1</v>
      </c>
      <c r="BI42" s="13">
        <v>9.1999999999999993</v>
      </c>
    </row>
    <row r="43" spans="1:61" ht="15" customHeight="1" x14ac:dyDescent="0.35">
      <c r="A43" s="3" t="s">
        <v>230</v>
      </c>
      <c r="B43" s="13">
        <v>0.6</v>
      </c>
      <c r="C43" s="13">
        <v>0.6</v>
      </c>
      <c r="D43" s="13">
        <v>3.8</v>
      </c>
      <c r="E43" s="13">
        <v>4.3</v>
      </c>
      <c r="F43" s="13">
        <v>3.9</v>
      </c>
      <c r="G43" s="13">
        <v>2.8</v>
      </c>
      <c r="H43" s="13">
        <v>3.9</v>
      </c>
      <c r="I43" s="13">
        <v>1</v>
      </c>
      <c r="J43" s="13">
        <v>-0.8</v>
      </c>
      <c r="K43" s="13">
        <v>0.9</v>
      </c>
      <c r="L43" s="13">
        <v>-0.2</v>
      </c>
      <c r="M43" s="13">
        <v>3.7</v>
      </c>
      <c r="N43" s="13">
        <v>3.7</v>
      </c>
      <c r="O43" s="13">
        <v>3.3</v>
      </c>
      <c r="P43" s="13">
        <v>4.4000000000000004</v>
      </c>
      <c r="Q43" s="13">
        <v>3.4</v>
      </c>
      <c r="R43" s="13">
        <v>2.5</v>
      </c>
      <c r="S43" s="13">
        <v>2.5</v>
      </c>
      <c r="T43" s="13">
        <v>3.3</v>
      </c>
      <c r="U43" s="13">
        <v>3.8</v>
      </c>
      <c r="V43" s="13">
        <v>4.4000000000000004</v>
      </c>
      <c r="W43" s="13">
        <v>4.4000000000000004</v>
      </c>
      <c r="X43" s="13">
        <v>2.8</v>
      </c>
      <c r="Y43" s="13">
        <v>5.8</v>
      </c>
      <c r="Z43" s="13">
        <v>6.6</v>
      </c>
      <c r="AA43" s="13">
        <v>6.2</v>
      </c>
      <c r="AB43" s="13">
        <v>4.0999999999999996</v>
      </c>
      <c r="AC43" s="13">
        <v>4.0999999999999996</v>
      </c>
      <c r="AD43" s="13">
        <v>4.0999999999999996</v>
      </c>
      <c r="AE43" s="13">
        <v>2.6</v>
      </c>
      <c r="AF43" s="13">
        <v>3.3</v>
      </c>
      <c r="AG43" s="13">
        <v>3.9</v>
      </c>
      <c r="AH43" s="13">
        <v>2.2000000000000002</v>
      </c>
      <c r="AI43" s="13">
        <v>2.2999999999999998</v>
      </c>
      <c r="AJ43" s="13">
        <v>3.7</v>
      </c>
      <c r="AK43" s="13">
        <v>4.5</v>
      </c>
      <c r="AL43" s="13">
        <v>4.9000000000000004</v>
      </c>
      <c r="AM43" s="13">
        <v>5.9</v>
      </c>
      <c r="AN43" s="13">
        <v>4.3</v>
      </c>
      <c r="AO43" s="13">
        <v>2.2000000000000002</v>
      </c>
      <c r="AP43" s="13">
        <v>2.8</v>
      </c>
      <c r="AQ43" s="13">
        <v>5.9</v>
      </c>
      <c r="AR43" s="13">
        <v>6.9</v>
      </c>
      <c r="AS43" s="13">
        <v>7.4</v>
      </c>
      <c r="AT43" s="13">
        <v>8</v>
      </c>
      <c r="AU43" s="13">
        <v>8.8000000000000007</v>
      </c>
      <c r="AV43" s="13">
        <v>5.2</v>
      </c>
      <c r="AW43" s="13">
        <v>7.1</v>
      </c>
      <c r="AX43" s="13">
        <v>8.9</v>
      </c>
      <c r="AY43" s="13">
        <v>9.3000000000000007</v>
      </c>
      <c r="AZ43" s="13">
        <v>6.9</v>
      </c>
      <c r="BA43" s="13">
        <v>5.0999999999999996</v>
      </c>
      <c r="BB43" s="13">
        <v>12.1</v>
      </c>
      <c r="BC43" s="13">
        <v>9.3000000000000007</v>
      </c>
      <c r="BD43" s="13">
        <v>10.1</v>
      </c>
      <c r="BE43" s="13">
        <v>10.3</v>
      </c>
      <c r="BF43" s="13">
        <v>10.1</v>
      </c>
      <c r="BG43" s="13">
        <v>9.9</v>
      </c>
      <c r="BH43" s="13">
        <v>9.5</v>
      </c>
      <c r="BI43" s="13">
        <v>8.9</v>
      </c>
    </row>
    <row r="44" spans="1:61" ht="15" customHeight="1" x14ac:dyDescent="0.35">
      <c r="A44" s="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row>
    <row r="45" spans="1:61" ht="15" customHeight="1" x14ac:dyDescent="0.35">
      <c r="A45" s="19" t="s">
        <v>231</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row>
    <row r="46" spans="1:61" ht="15" customHeight="1" x14ac:dyDescent="0.35">
      <c r="A46" s="20" t="s">
        <v>232</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row>
    <row r="47" spans="1:61" ht="15" customHeight="1" x14ac:dyDescent="0.35">
      <c r="A47" s="13" t="s">
        <v>233</v>
      </c>
      <c r="B47" s="13">
        <v>-1.5</v>
      </c>
      <c r="C47" s="13">
        <v>-1.5</v>
      </c>
      <c r="D47" s="13">
        <v>-0.7</v>
      </c>
      <c r="E47" s="13">
        <v>0.5</v>
      </c>
      <c r="F47" s="13">
        <v>-0.3</v>
      </c>
      <c r="G47" s="13">
        <v>-2.7</v>
      </c>
      <c r="H47" s="13">
        <v>-1.9</v>
      </c>
      <c r="I47" s="13">
        <v>-0.7</v>
      </c>
      <c r="J47" s="13">
        <v>-2</v>
      </c>
      <c r="K47" s="13">
        <v>-2.4</v>
      </c>
      <c r="L47" s="13">
        <v>-3.8</v>
      </c>
      <c r="M47" s="13">
        <v>-4.7</v>
      </c>
      <c r="N47" s="13">
        <v>-5.9</v>
      </c>
      <c r="O47" s="13">
        <v>-5.2</v>
      </c>
      <c r="P47" s="13">
        <v>-5</v>
      </c>
      <c r="Q47" s="13">
        <v>-3.4</v>
      </c>
      <c r="R47" s="13">
        <v>-4.4000000000000004</v>
      </c>
      <c r="S47" s="13">
        <v>-5.0999999999999996</v>
      </c>
      <c r="T47" s="13">
        <v>-4</v>
      </c>
      <c r="U47" s="13">
        <v>-4.7</v>
      </c>
      <c r="V47" s="13">
        <v>-5</v>
      </c>
      <c r="W47" s="13">
        <v>-2.5</v>
      </c>
      <c r="X47" s="13">
        <v>-3.9</v>
      </c>
      <c r="Y47" s="13">
        <v>-2.6</v>
      </c>
      <c r="Z47" s="13">
        <v>-3.3</v>
      </c>
      <c r="AA47" s="13">
        <v>-8.6</v>
      </c>
      <c r="AB47" s="13">
        <v>-8.6999999999999993</v>
      </c>
      <c r="AC47" s="13">
        <v>-1.8</v>
      </c>
      <c r="AD47" s="13">
        <v>-1.6</v>
      </c>
      <c r="AE47" s="13">
        <v>-1.4</v>
      </c>
      <c r="AF47" s="13">
        <v>0.2</v>
      </c>
      <c r="AG47" s="13">
        <v>1.2</v>
      </c>
      <c r="AH47" s="13">
        <v>-0.4</v>
      </c>
      <c r="AI47" s="13">
        <v>-2</v>
      </c>
      <c r="AJ47" s="13">
        <v>-3.1</v>
      </c>
      <c r="AK47" s="13">
        <v>-1.8</v>
      </c>
      <c r="AL47" s="13">
        <v>-0.5</v>
      </c>
      <c r="AM47" s="13">
        <v>0</v>
      </c>
      <c r="AN47" s="13">
        <v>-0.2</v>
      </c>
      <c r="AO47" s="13">
        <v>0.1</v>
      </c>
      <c r="AP47" s="13">
        <v>-5.2</v>
      </c>
      <c r="AQ47" s="13">
        <v>-5.3</v>
      </c>
      <c r="AR47" s="13">
        <v>-4.4000000000000004</v>
      </c>
      <c r="AS47" s="13">
        <v>-3.9</v>
      </c>
      <c r="AT47" s="13">
        <v>-3</v>
      </c>
      <c r="AU47" s="13">
        <v>-2.2999999999999998</v>
      </c>
      <c r="AV47" s="13">
        <v>-1.9</v>
      </c>
      <c r="AW47" s="13">
        <v>0.1</v>
      </c>
      <c r="AX47" s="13">
        <v>1.4</v>
      </c>
      <c r="AY47" s="13">
        <v>1.5</v>
      </c>
      <c r="AZ47" s="13">
        <v>1.8</v>
      </c>
      <c r="BA47" s="13">
        <v>-3.7</v>
      </c>
      <c r="BB47" s="13">
        <v>-2.2000000000000002</v>
      </c>
      <c r="BC47" s="13">
        <v>-0.1</v>
      </c>
      <c r="BD47" s="13">
        <v>-0.6</v>
      </c>
      <c r="BE47" s="13">
        <v>-2.1</v>
      </c>
      <c r="BF47" s="13">
        <v>-2</v>
      </c>
      <c r="BG47" s="13">
        <v>-3.2</v>
      </c>
      <c r="BH47" s="13">
        <v>-2.8</v>
      </c>
      <c r="BI47" s="13">
        <v>-3.3</v>
      </c>
    </row>
    <row r="48" spans="1:61" ht="15" customHeight="1" x14ac:dyDescent="0.35">
      <c r="A48" s="3" t="s">
        <v>234</v>
      </c>
      <c r="B48" s="13">
        <v>48.8</v>
      </c>
      <c r="C48" s="13">
        <v>46.4</v>
      </c>
      <c r="D48" s="13">
        <v>43.6</v>
      </c>
      <c r="E48" s="13">
        <v>40.6</v>
      </c>
      <c r="F48" s="13">
        <v>38.6</v>
      </c>
      <c r="G48" s="13">
        <v>39.4</v>
      </c>
      <c r="H48" s="13">
        <v>39.200000000000003</v>
      </c>
      <c r="I48" s="13">
        <v>39</v>
      </c>
      <c r="J48" s="13">
        <v>40.200000000000003</v>
      </c>
      <c r="K48" s="13">
        <v>41.8</v>
      </c>
      <c r="L48" s="13">
        <v>44.1</v>
      </c>
      <c r="M48" s="13">
        <v>47.4</v>
      </c>
      <c r="N48" s="13">
        <v>53</v>
      </c>
      <c r="O48" s="13">
        <v>59.1</v>
      </c>
      <c r="P48" s="13">
        <v>62.6</v>
      </c>
      <c r="Q48" s="13">
        <v>68</v>
      </c>
      <c r="R48" s="13">
        <v>69.5</v>
      </c>
      <c r="S48" s="13">
        <v>71.5</v>
      </c>
      <c r="T48" s="13">
        <v>73.8</v>
      </c>
      <c r="U48" s="13">
        <v>73.8</v>
      </c>
      <c r="V48" s="13">
        <v>74</v>
      </c>
      <c r="W48" s="13">
        <v>73.599999999999994</v>
      </c>
      <c r="X48" s="13">
        <v>74.2</v>
      </c>
      <c r="Y48" s="13">
        <v>75</v>
      </c>
      <c r="Z48" s="13">
        <v>72.2</v>
      </c>
      <c r="AA48" s="13">
        <v>73.5</v>
      </c>
      <c r="AB48" s="13">
        <v>73.2</v>
      </c>
      <c r="AC48" s="13">
        <v>71.400000000000006</v>
      </c>
      <c r="AD48" s="13">
        <v>65.8</v>
      </c>
      <c r="AE48" s="13">
        <v>62.8</v>
      </c>
      <c r="AF48" s="13">
        <v>58.7</v>
      </c>
      <c r="AG48" s="13">
        <v>52.2</v>
      </c>
      <c r="AH48" s="13">
        <v>49.5</v>
      </c>
      <c r="AI48" s="13">
        <v>48.9</v>
      </c>
      <c r="AJ48" s="13">
        <v>50</v>
      </c>
      <c r="AK48" s="13">
        <v>50.3</v>
      </c>
      <c r="AL48" s="13">
        <v>49.8</v>
      </c>
      <c r="AM48" s="13">
        <v>45.2</v>
      </c>
      <c r="AN48" s="13">
        <v>43</v>
      </c>
      <c r="AO48" s="13">
        <v>54.7</v>
      </c>
      <c r="AP48" s="13">
        <v>56.8</v>
      </c>
      <c r="AQ48" s="13">
        <v>59.3</v>
      </c>
      <c r="AR48" s="13">
        <v>61.7</v>
      </c>
      <c r="AS48" s="13">
        <v>66.2</v>
      </c>
      <c r="AT48" s="13">
        <v>67.7</v>
      </c>
      <c r="AU48" s="13">
        <v>67.900000000000006</v>
      </c>
      <c r="AV48" s="13">
        <v>64.7</v>
      </c>
      <c r="AW48" s="13">
        <v>61.9</v>
      </c>
      <c r="AX48" s="13">
        <v>57</v>
      </c>
      <c r="AY48" s="13">
        <v>52.4</v>
      </c>
      <c r="AZ48" s="13">
        <v>48.6</v>
      </c>
      <c r="BA48" s="13">
        <v>54.7</v>
      </c>
      <c r="BB48" s="13">
        <v>51.7</v>
      </c>
      <c r="BC48" s="13">
        <v>50.1</v>
      </c>
      <c r="BD48" s="13">
        <v>46.5</v>
      </c>
      <c r="BE48" s="13">
        <v>46.8</v>
      </c>
      <c r="BF48" s="13">
        <v>48.1</v>
      </c>
      <c r="BG48" s="13">
        <v>49.5</v>
      </c>
      <c r="BH48" s="13">
        <v>50.5</v>
      </c>
      <c r="BI48" s="13">
        <v>52.3</v>
      </c>
    </row>
    <row r="49" spans="1:61" ht="15" customHeight="1" x14ac:dyDescent="0.35">
      <c r="A49" s="3" t="s">
        <v>235</v>
      </c>
      <c r="B49" s="13">
        <v>35</v>
      </c>
      <c r="C49" s="13">
        <v>36.299999999999997</v>
      </c>
      <c r="D49" s="13">
        <v>37.1</v>
      </c>
      <c r="E49" s="13">
        <v>38.299999999999997</v>
      </c>
      <c r="F49" s="13">
        <v>38.700000000000003</v>
      </c>
      <c r="G49" s="13">
        <v>39.799999999999997</v>
      </c>
      <c r="H49" s="13">
        <v>39.799999999999997</v>
      </c>
      <c r="I49" s="13">
        <v>40.799999999999997</v>
      </c>
      <c r="J49" s="13">
        <v>41.1</v>
      </c>
      <c r="K49" s="13">
        <v>41.5</v>
      </c>
      <c r="L49" s="13">
        <v>41.1</v>
      </c>
      <c r="M49" s="13">
        <v>40.299999999999997</v>
      </c>
      <c r="N49" s="13">
        <v>41.3</v>
      </c>
      <c r="O49" s="13">
        <v>42.1</v>
      </c>
      <c r="P49" s="13">
        <v>40.4</v>
      </c>
      <c r="Q49" s="13">
        <v>40.700000000000003</v>
      </c>
      <c r="R49" s="13">
        <v>41</v>
      </c>
      <c r="S49" s="13">
        <v>42.7</v>
      </c>
      <c r="T49" s="13">
        <v>42.4</v>
      </c>
      <c r="U49" s="13">
        <v>39.700000000000003</v>
      </c>
      <c r="V49" s="13">
        <v>39.700000000000003</v>
      </c>
      <c r="W49" s="13">
        <v>41.7</v>
      </c>
      <c r="X49" s="13">
        <v>41.1</v>
      </c>
      <c r="Y49" s="13">
        <v>42.3</v>
      </c>
      <c r="Z49" s="13">
        <v>40</v>
      </c>
      <c r="AA49" s="13">
        <v>37.700000000000003</v>
      </c>
      <c r="AB49" s="13">
        <v>37.200000000000003</v>
      </c>
      <c r="AC49" s="13">
        <v>37.299999999999997</v>
      </c>
      <c r="AD49" s="13">
        <v>36.700000000000003</v>
      </c>
      <c r="AE49" s="13">
        <v>36.200000000000003</v>
      </c>
      <c r="AF49" s="13">
        <v>37.200000000000003</v>
      </c>
      <c r="AG49" s="13">
        <v>36.799999999999997</v>
      </c>
      <c r="AH49" s="13">
        <v>35.5</v>
      </c>
      <c r="AI49" s="13">
        <v>35</v>
      </c>
      <c r="AJ49" s="13">
        <v>34.799999999999997</v>
      </c>
      <c r="AK49" s="13">
        <v>34.799999999999997</v>
      </c>
      <c r="AL49" s="13">
        <v>35</v>
      </c>
      <c r="AM49" s="13">
        <v>36</v>
      </c>
      <c r="AN49" s="13">
        <v>35.5</v>
      </c>
      <c r="AO49" s="13">
        <v>35.9</v>
      </c>
      <c r="AP49" s="13">
        <v>35.1</v>
      </c>
      <c r="AQ49" s="13">
        <v>35.5</v>
      </c>
      <c r="AR49" s="13">
        <v>35.5</v>
      </c>
      <c r="AS49" s="13">
        <v>35.6</v>
      </c>
      <c r="AT49" s="13">
        <v>36.1</v>
      </c>
      <c r="AU49" s="13">
        <v>37</v>
      </c>
      <c r="AV49" s="13">
        <v>36.9</v>
      </c>
      <c r="AW49" s="13">
        <v>38.4</v>
      </c>
      <c r="AX49" s="13">
        <v>38.700000000000003</v>
      </c>
      <c r="AY49" s="13">
        <v>38.799999999999997</v>
      </c>
      <c r="AZ49" s="13">
        <v>39.299999999999997</v>
      </c>
      <c r="BA49" s="13">
        <v>39.9</v>
      </c>
      <c r="BB49" s="13">
        <v>39.200000000000003</v>
      </c>
      <c r="BC49" s="13">
        <v>38.6</v>
      </c>
      <c r="BD49" s="13">
        <v>39.200000000000003</v>
      </c>
      <c r="BE49" s="13">
        <v>38.700000000000003</v>
      </c>
      <c r="BF49" s="13">
        <v>38.9</v>
      </c>
      <c r="BG49" s="13">
        <v>38.700000000000003</v>
      </c>
      <c r="BH49" s="13">
        <v>39.1</v>
      </c>
      <c r="BI49" s="13">
        <v>39.1</v>
      </c>
    </row>
    <row r="50" spans="1:61" ht="15" customHeight="1" x14ac:dyDescent="0.35">
      <c r="A50" s="3" t="s">
        <v>236</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v>54</v>
      </c>
      <c r="AB50" s="13">
        <v>54.1</v>
      </c>
      <c r="AC50" s="13">
        <v>47.5</v>
      </c>
      <c r="AD50" s="13">
        <v>45.8</v>
      </c>
      <c r="AE50" s="13">
        <v>44.6</v>
      </c>
      <c r="AF50" s="13">
        <v>43.6</v>
      </c>
      <c r="AG50" s="13">
        <v>42.3</v>
      </c>
      <c r="AH50" s="13">
        <v>42.8</v>
      </c>
      <c r="AI50" s="13">
        <v>43.3</v>
      </c>
      <c r="AJ50" s="13">
        <v>44.3</v>
      </c>
      <c r="AK50" s="13">
        <v>43.5</v>
      </c>
      <c r="AL50" s="13">
        <v>42.6</v>
      </c>
      <c r="AM50" s="13">
        <v>43.7</v>
      </c>
      <c r="AN50" s="13">
        <v>42.8</v>
      </c>
      <c r="AO50" s="13">
        <v>43.5</v>
      </c>
      <c r="AP50" s="13">
        <v>47.7</v>
      </c>
      <c r="AQ50" s="13">
        <v>48.1</v>
      </c>
      <c r="AR50" s="13">
        <v>47.2</v>
      </c>
      <c r="AS50" s="13">
        <v>47</v>
      </c>
      <c r="AT50" s="13">
        <v>46.9</v>
      </c>
      <c r="AU50" s="13">
        <v>46.3</v>
      </c>
      <c r="AV50" s="13">
        <v>45.2</v>
      </c>
      <c r="AW50" s="13">
        <v>44.1</v>
      </c>
      <c r="AX50" s="13">
        <v>42.9</v>
      </c>
      <c r="AY50" s="13">
        <v>42.8</v>
      </c>
      <c r="AZ50" s="13">
        <v>42.5</v>
      </c>
      <c r="BA50" s="13">
        <v>48.2</v>
      </c>
      <c r="BB50" s="13">
        <v>46.5</v>
      </c>
      <c r="BC50" s="13">
        <v>43.7</v>
      </c>
      <c r="BD50" s="13">
        <v>43.5</v>
      </c>
      <c r="BE50" s="13">
        <v>44.4</v>
      </c>
      <c r="BF50" s="13">
        <v>44.6</v>
      </c>
      <c r="BG50" s="13">
        <v>45.6</v>
      </c>
      <c r="BH50" s="13">
        <v>45.5</v>
      </c>
      <c r="BI50" s="13">
        <v>46</v>
      </c>
    </row>
    <row r="51" spans="1:61" ht="15" customHeight="1" x14ac:dyDescent="0.35">
      <c r="A51" s="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row>
    <row r="52" spans="1:61" ht="15" customHeight="1" x14ac:dyDescent="0.35">
      <c r="A52" s="8" t="s">
        <v>237</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row>
    <row r="53" spans="1:61" ht="15" customHeight="1" x14ac:dyDescent="0.35">
      <c r="A53" s="8" t="s">
        <v>238</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row>
    <row r="54" spans="1:61" ht="15" customHeight="1" x14ac:dyDescent="0.35">
      <c r="A54" s="122" t="s">
        <v>239</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row>
    <row r="55" spans="1:61" ht="15" customHeight="1" x14ac:dyDescent="0.35">
      <c r="A55" s="121" t="s">
        <v>240</v>
      </c>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row>
    <row r="56" spans="1:61" ht="15" customHeight="1" x14ac:dyDescent="0.35">
      <c r="A56" s="9" t="s">
        <v>241</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row>
    <row r="57" spans="1:61" ht="15" customHeight="1" x14ac:dyDescent="0.35">
      <c r="A57" s="10" t="s">
        <v>242</v>
      </c>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row>
    <row r="58" spans="1:61" ht="15" customHeight="1" x14ac:dyDescent="0.35">
      <c r="A58" s="8" t="s">
        <v>243</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row>
    <row r="59" spans="1:61" ht="15" customHeight="1" x14ac:dyDescent="0.35">
      <c r="A59" s="8" t="s">
        <v>244</v>
      </c>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row>
    <row r="60" spans="1:61" ht="15" customHeight="1" x14ac:dyDescent="0.35">
      <c r="A60" s="8" t="s">
        <v>245</v>
      </c>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row>
    <row r="61" spans="1:61" ht="15" customHeight="1" x14ac:dyDescent="0.35">
      <c r="A61" s="8" t="s">
        <v>246</v>
      </c>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row>
    <row r="62" spans="1:61" ht="15" customHeight="1" x14ac:dyDescent="0.35">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row>
  </sheetData>
  <hyperlinks>
    <hyperlink ref="A1" location="inhoudsopgave!A1" display="naar inhoudsopgave" xr:uid="{00000000-0004-0000-0500-000000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38"/>
  <sheetViews>
    <sheetView workbookViewId="0">
      <pane xSplit="1" ySplit="3" topLeftCell="B4" activePane="bottomRight" state="frozen"/>
      <selection activeCell="B1" sqref="B1:B1048576"/>
      <selection pane="topRight" activeCell="B1" sqref="B1:B1048576"/>
      <selection pane="bottomLeft" activeCell="B1" sqref="B1:B1048576"/>
      <selection pane="bottomRight" activeCell="B4" sqref="B4"/>
    </sheetView>
  </sheetViews>
  <sheetFormatPr defaultColWidth="11.453125" defaultRowHeight="12.5" x14ac:dyDescent="0.25"/>
  <cols>
    <col min="1" max="1" width="75.7265625" customWidth="1"/>
    <col min="2" max="26" width="8" customWidth="1"/>
    <col min="27" max="28" width="12.26953125" customWidth="1"/>
    <col min="29" max="61" width="8" customWidth="1"/>
  </cols>
  <sheetData>
    <row r="1" spans="1:61" ht="15" customHeight="1" x14ac:dyDescent="0.35">
      <c r="A1" s="4" t="s">
        <v>100</v>
      </c>
    </row>
    <row r="2" spans="1:61" ht="19.5" customHeight="1" x14ac:dyDescent="0.35">
      <c r="A2" s="17" t="s">
        <v>248</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19" t="s">
        <v>195</v>
      </c>
      <c r="B4" s="3"/>
      <c r="C4" s="3"/>
      <c r="D4" s="3"/>
      <c r="E4" s="3"/>
      <c r="F4" s="3"/>
      <c r="G4" s="3"/>
      <c r="H4" s="3"/>
      <c r="I4" s="3"/>
      <c r="J4" s="3"/>
      <c r="K4" s="3"/>
      <c r="L4" s="3"/>
      <c r="M4" s="3"/>
      <c r="N4" s="3"/>
      <c r="O4" s="3"/>
      <c r="P4" s="3"/>
      <c r="Q4" s="3"/>
      <c r="R4" s="3"/>
      <c r="S4" s="3"/>
      <c r="T4" s="3"/>
      <c r="U4" s="3"/>
      <c r="V4" s="3"/>
      <c r="W4" s="3"/>
      <c r="X4" s="3"/>
      <c r="Y4" s="3"/>
      <c r="Z4" s="3"/>
      <c r="AA4" s="3" t="s">
        <v>30</v>
      </c>
      <c r="AB4" s="3" t="s">
        <v>247</v>
      </c>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1:61" ht="15" customHeight="1" x14ac:dyDescent="0.35">
      <c r="A5" s="23" t="s">
        <v>249</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35">
      <c r="A6" s="11" t="s">
        <v>250</v>
      </c>
      <c r="B6" s="13">
        <v>14.1</v>
      </c>
      <c r="C6" s="13">
        <v>1</v>
      </c>
      <c r="D6" s="13">
        <v>-7.8</v>
      </c>
      <c r="E6" s="13">
        <v>2.2000000000000002</v>
      </c>
      <c r="F6" s="13">
        <v>-3.3</v>
      </c>
      <c r="G6" s="13">
        <v>-3.9</v>
      </c>
      <c r="H6" s="13">
        <v>0.6</v>
      </c>
      <c r="I6" s="13">
        <v>6.6</v>
      </c>
      <c r="J6" s="13">
        <v>2.2999999999999998</v>
      </c>
      <c r="K6" s="13">
        <v>-0.6</v>
      </c>
      <c r="L6" s="13">
        <v>2.9</v>
      </c>
      <c r="M6" s="13">
        <v>-9.6</v>
      </c>
      <c r="N6" s="13">
        <v>-1</v>
      </c>
      <c r="O6" s="13">
        <v>6.6</v>
      </c>
      <c r="P6" s="13">
        <v>8.4</v>
      </c>
      <c r="Q6" s="13">
        <v>13.2</v>
      </c>
      <c r="R6" s="13">
        <v>10.8</v>
      </c>
      <c r="S6" s="13">
        <v>2.4</v>
      </c>
      <c r="T6" s="13">
        <v>3.4</v>
      </c>
      <c r="U6" s="13">
        <v>10</v>
      </c>
      <c r="V6" s="13">
        <v>3.8</v>
      </c>
      <c r="W6" s="13">
        <v>2.7</v>
      </c>
      <c r="X6" s="13">
        <v>-2.2999999999999998</v>
      </c>
      <c r="Y6" s="13">
        <v>-2.1</v>
      </c>
      <c r="Z6" s="13">
        <v>-0.2</v>
      </c>
      <c r="AA6" s="13">
        <v>6.4</v>
      </c>
      <c r="AB6" s="13" t="s">
        <v>31</v>
      </c>
      <c r="AC6" s="13">
        <v>7.5</v>
      </c>
      <c r="AD6" s="13">
        <v>8.4</v>
      </c>
      <c r="AE6" s="13">
        <v>10.1</v>
      </c>
      <c r="AF6" s="13">
        <v>12.4</v>
      </c>
      <c r="AG6" s="13">
        <v>2.2999999999999998</v>
      </c>
      <c r="AH6" s="13">
        <v>-0.9</v>
      </c>
      <c r="AI6" s="13">
        <v>-7.3</v>
      </c>
      <c r="AJ6" s="13">
        <v>-1.9</v>
      </c>
      <c r="AK6" s="13">
        <v>0.1</v>
      </c>
      <c r="AL6" s="13">
        <v>3.9</v>
      </c>
      <c r="AM6" s="13">
        <v>7.1</v>
      </c>
      <c r="AN6" s="13">
        <v>25.2</v>
      </c>
      <c r="AO6" s="13">
        <v>-6.8</v>
      </c>
      <c r="AP6" s="13">
        <v>-9.6999999999999993</v>
      </c>
      <c r="AQ6" s="13">
        <v>-3.3</v>
      </c>
      <c r="AR6" s="13">
        <v>10.9</v>
      </c>
      <c r="AS6" s="13">
        <v>-3.4</v>
      </c>
      <c r="AT6" s="13">
        <v>2.2000000000000002</v>
      </c>
      <c r="AU6" s="13">
        <v>-4.3</v>
      </c>
      <c r="AV6" s="13">
        <v>39.200000000000003</v>
      </c>
      <c r="AW6" s="13">
        <v>-15.9</v>
      </c>
      <c r="AX6" s="13">
        <v>2.2000000000000002</v>
      </c>
      <c r="AY6" s="13">
        <v>2</v>
      </c>
      <c r="AZ6" s="13">
        <v>8.5</v>
      </c>
      <c r="BA6" s="13">
        <v>-5.3</v>
      </c>
      <c r="BB6" s="13">
        <v>2.9</v>
      </c>
      <c r="BC6" s="13">
        <v>4</v>
      </c>
      <c r="BD6" s="13">
        <v>3.4</v>
      </c>
      <c r="BE6" s="13">
        <v>-5.3</v>
      </c>
      <c r="BF6" s="13">
        <v>2.2999999999999998</v>
      </c>
      <c r="BG6" s="13">
        <v>-0.2</v>
      </c>
      <c r="BH6" s="13">
        <v>0.3</v>
      </c>
      <c r="BI6" s="13">
        <v>1</v>
      </c>
    </row>
    <row r="7" spans="1:61" ht="15" customHeight="1" x14ac:dyDescent="0.35">
      <c r="A7" s="11" t="s">
        <v>251</v>
      </c>
      <c r="B7" s="13">
        <v>4.7</v>
      </c>
      <c r="C7" s="13">
        <v>5.2</v>
      </c>
      <c r="D7" s="13">
        <v>9.5</v>
      </c>
      <c r="E7" s="13">
        <v>1.5</v>
      </c>
      <c r="F7" s="13">
        <v>-11.6</v>
      </c>
      <c r="G7" s="13">
        <v>-7.1</v>
      </c>
      <c r="H7" s="13">
        <v>-0.6</v>
      </c>
      <c r="I7" s="13">
        <v>18.2</v>
      </c>
      <c r="J7" s="13">
        <v>1.9</v>
      </c>
      <c r="K7" s="13">
        <v>-5.8</v>
      </c>
      <c r="L7" s="13">
        <v>2.6</v>
      </c>
      <c r="M7" s="13">
        <v>-10.5</v>
      </c>
      <c r="N7" s="13">
        <v>-4.2</v>
      </c>
      <c r="O7" s="13">
        <v>-1.5</v>
      </c>
      <c r="P7" s="13">
        <v>3.2</v>
      </c>
      <c r="Q7" s="13">
        <v>-0.8</v>
      </c>
      <c r="R7" s="13">
        <v>5</v>
      </c>
      <c r="S7" s="13">
        <v>-0.2</v>
      </c>
      <c r="T7" s="13">
        <v>11.1</v>
      </c>
      <c r="U7" s="13">
        <v>0.8</v>
      </c>
      <c r="V7" s="13">
        <v>-2.1</v>
      </c>
      <c r="W7" s="13">
        <v>-4</v>
      </c>
      <c r="X7" s="13">
        <v>6.9</v>
      </c>
      <c r="Y7" s="13">
        <v>1.5</v>
      </c>
      <c r="Z7" s="13">
        <v>6</v>
      </c>
      <c r="AA7" s="13">
        <v>0.4</v>
      </c>
      <c r="AB7" s="13" t="s">
        <v>31</v>
      </c>
      <c r="AC7" s="13">
        <v>4.2</v>
      </c>
      <c r="AD7" s="13">
        <v>5.9</v>
      </c>
      <c r="AE7" s="13">
        <v>1.3</v>
      </c>
      <c r="AF7" s="13">
        <v>2.8</v>
      </c>
      <c r="AG7" s="13">
        <v>1.4</v>
      </c>
      <c r="AH7" s="13">
        <v>3</v>
      </c>
      <c r="AI7" s="13">
        <v>-5.7</v>
      </c>
      <c r="AJ7" s="13">
        <v>-4</v>
      </c>
      <c r="AK7" s="13">
        <v>4.5999999999999996</v>
      </c>
      <c r="AL7" s="13">
        <v>5.7</v>
      </c>
      <c r="AM7" s="13">
        <v>5.9</v>
      </c>
      <c r="AN7" s="13">
        <v>5.0999999999999996</v>
      </c>
      <c r="AO7" s="13">
        <v>0.8</v>
      </c>
      <c r="AP7" s="13">
        <v>-14.7</v>
      </c>
      <c r="AQ7" s="13">
        <v>-16</v>
      </c>
      <c r="AR7" s="13">
        <v>-3.6</v>
      </c>
      <c r="AS7" s="13">
        <v>-12.9</v>
      </c>
      <c r="AT7" s="13">
        <v>-12.2</v>
      </c>
      <c r="AU7" s="13">
        <v>6.1</v>
      </c>
      <c r="AV7" s="13">
        <v>20.100000000000001</v>
      </c>
      <c r="AW7" s="13">
        <v>21.7</v>
      </c>
      <c r="AX7" s="13">
        <v>12.3</v>
      </c>
      <c r="AY7" s="13">
        <v>9.3000000000000007</v>
      </c>
      <c r="AZ7" s="13">
        <v>3.4</v>
      </c>
      <c r="BA7" s="13">
        <v>-0.6</v>
      </c>
      <c r="BB7" s="13">
        <v>5.7</v>
      </c>
      <c r="BC7" s="13">
        <v>1</v>
      </c>
      <c r="BD7" s="13">
        <v>-1.3</v>
      </c>
      <c r="BE7" s="13">
        <v>-0.7</v>
      </c>
      <c r="BF7" s="13">
        <v>1.3</v>
      </c>
      <c r="BG7" s="13">
        <v>1.4</v>
      </c>
      <c r="BH7" s="13">
        <v>1.2</v>
      </c>
      <c r="BI7" s="13">
        <v>1.1000000000000001</v>
      </c>
    </row>
    <row r="8" spans="1:61" ht="15" customHeight="1" x14ac:dyDescent="0.35">
      <c r="A8" s="11" t="s">
        <v>252</v>
      </c>
      <c r="B8" s="13">
        <v>10</v>
      </c>
      <c r="C8" s="13">
        <v>9</v>
      </c>
      <c r="D8" s="13">
        <v>7.5</v>
      </c>
      <c r="E8" s="13">
        <v>12.4</v>
      </c>
      <c r="F8" s="13">
        <v>4.2</v>
      </c>
      <c r="G8" s="13">
        <v>-5.2</v>
      </c>
      <c r="H8" s="13">
        <v>9.9</v>
      </c>
      <c r="I8" s="13">
        <v>-2.1</v>
      </c>
      <c r="J8" s="13">
        <v>4.5999999999999996</v>
      </c>
      <c r="K8" s="13">
        <v>7.9</v>
      </c>
      <c r="L8" s="13">
        <v>3.6</v>
      </c>
      <c r="M8" s="13">
        <v>7.6</v>
      </c>
      <c r="N8" s="13">
        <v>1.2</v>
      </c>
      <c r="O8" s="13">
        <v>1.3</v>
      </c>
      <c r="P8" s="13">
        <v>7.3</v>
      </c>
      <c r="Q8" s="13">
        <v>4</v>
      </c>
      <c r="R8" s="13">
        <v>-2.7</v>
      </c>
      <c r="S8" s="13">
        <v>5.2</v>
      </c>
      <c r="T8" s="13">
        <v>7.3</v>
      </c>
      <c r="U8" s="13">
        <v>7.5</v>
      </c>
      <c r="V8" s="13">
        <v>6.2</v>
      </c>
      <c r="W8" s="13">
        <v>5.6</v>
      </c>
      <c r="X8" s="13">
        <v>2.8</v>
      </c>
      <c r="Y8" s="13">
        <v>3.2</v>
      </c>
      <c r="Z8" s="13">
        <v>5.0999999999999996</v>
      </c>
      <c r="AA8" s="13">
        <v>6.2</v>
      </c>
      <c r="AB8" s="13" t="s">
        <v>31</v>
      </c>
      <c r="AC8" s="13">
        <v>4</v>
      </c>
      <c r="AD8" s="13">
        <v>8</v>
      </c>
      <c r="AE8" s="13">
        <v>5.0999999999999996</v>
      </c>
      <c r="AF8" s="13">
        <v>7.4</v>
      </c>
      <c r="AG8" s="13">
        <v>6.9</v>
      </c>
      <c r="AH8" s="13">
        <v>0.6</v>
      </c>
      <c r="AI8" s="13">
        <v>1.8</v>
      </c>
      <c r="AJ8" s="13">
        <v>-0.8</v>
      </c>
      <c r="AK8" s="13">
        <v>3.3</v>
      </c>
      <c r="AL8" s="13">
        <v>4.0999999999999996</v>
      </c>
      <c r="AM8" s="13">
        <v>3.6</v>
      </c>
      <c r="AN8" s="13">
        <v>4.9000000000000004</v>
      </c>
      <c r="AO8" s="13">
        <v>-0.7</v>
      </c>
      <c r="AP8" s="13">
        <v>-6.2</v>
      </c>
      <c r="AQ8" s="13">
        <v>6.3</v>
      </c>
      <c r="AR8" s="13">
        <v>6.6</v>
      </c>
      <c r="AS8" s="13">
        <v>2.2999999999999998</v>
      </c>
      <c r="AT8" s="13">
        <v>3.1</v>
      </c>
      <c r="AU8" s="13">
        <v>7.3</v>
      </c>
      <c r="AV8" s="13">
        <v>7.9</v>
      </c>
      <c r="AW8" s="13">
        <v>-0.4</v>
      </c>
      <c r="AX8" s="13">
        <v>6.8</v>
      </c>
      <c r="AY8" s="13">
        <v>4.9000000000000004</v>
      </c>
      <c r="AZ8" s="13">
        <v>0.2</v>
      </c>
      <c r="BA8" s="13">
        <v>-6.3</v>
      </c>
      <c r="BB8" s="13">
        <v>3.4</v>
      </c>
      <c r="BC8" s="13">
        <v>5.3</v>
      </c>
      <c r="BD8" s="13">
        <v>-2.1</v>
      </c>
      <c r="BE8" s="13">
        <v>0.8</v>
      </c>
      <c r="BF8" s="13">
        <v>2.1</v>
      </c>
      <c r="BG8" s="13">
        <v>2.1</v>
      </c>
      <c r="BH8" s="13">
        <v>1.8</v>
      </c>
      <c r="BI8" s="13">
        <v>1.9</v>
      </c>
    </row>
    <row r="9" spans="1:61" ht="15" customHeight="1" x14ac:dyDescent="0.35">
      <c r="A9" s="11" t="s">
        <v>253</v>
      </c>
      <c r="B9" s="13">
        <v>20</v>
      </c>
      <c r="C9" s="13">
        <v>10.199999999999999</v>
      </c>
      <c r="D9" s="13">
        <v>13.5</v>
      </c>
      <c r="E9" s="13">
        <v>9.1999999999999993</v>
      </c>
      <c r="F9" s="13">
        <v>8.6</v>
      </c>
      <c r="G9" s="13">
        <v>0.7</v>
      </c>
      <c r="H9" s="13">
        <v>13.1</v>
      </c>
      <c r="I9" s="13">
        <v>5.8</v>
      </c>
      <c r="J9" s="13">
        <v>7.8</v>
      </c>
      <c r="K9" s="13">
        <v>7.7</v>
      </c>
      <c r="L9" s="13">
        <v>4</v>
      </c>
      <c r="M9" s="13">
        <v>7</v>
      </c>
      <c r="N9" s="13">
        <v>-0.8</v>
      </c>
      <c r="O9" s="13">
        <v>5</v>
      </c>
      <c r="P9" s="13">
        <v>13.2</v>
      </c>
      <c r="Q9" s="13">
        <v>13.2</v>
      </c>
      <c r="R9" s="13">
        <v>2.6</v>
      </c>
      <c r="S9" s="13">
        <v>4.9000000000000004</v>
      </c>
      <c r="T9" s="13">
        <v>21</v>
      </c>
      <c r="U9" s="13">
        <v>12.5</v>
      </c>
      <c r="V9" s="13">
        <v>9.9</v>
      </c>
      <c r="W9" s="13">
        <v>12</v>
      </c>
      <c r="X9" s="13">
        <v>5.2</v>
      </c>
      <c r="Y9" s="13">
        <v>9.8000000000000007</v>
      </c>
      <c r="Z9" s="13">
        <v>21.8</v>
      </c>
      <c r="AA9" s="13">
        <v>19</v>
      </c>
      <c r="AB9" s="13" t="s">
        <v>31</v>
      </c>
      <c r="AC9" s="13">
        <v>4.5999999999999996</v>
      </c>
      <c r="AD9" s="13">
        <v>16.8</v>
      </c>
      <c r="AE9" s="13">
        <v>12.2</v>
      </c>
      <c r="AF9" s="13">
        <v>14.9</v>
      </c>
      <c r="AG9" s="13">
        <v>25.9</v>
      </c>
      <c r="AH9" s="13">
        <v>3.5</v>
      </c>
      <c r="AI9" s="13">
        <v>-2.1</v>
      </c>
      <c r="AJ9" s="13">
        <v>8.6999999999999993</v>
      </c>
      <c r="AK9" s="13">
        <v>15.2</v>
      </c>
      <c r="AL9" s="13">
        <v>10.4</v>
      </c>
      <c r="AM9" s="13">
        <v>14.2</v>
      </c>
      <c r="AN9" s="13">
        <v>7.6</v>
      </c>
      <c r="AO9" s="13">
        <v>4.3</v>
      </c>
      <c r="AP9" s="13">
        <v>-12.5</v>
      </c>
      <c r="AQ9" s="13">
        <v>13.7</v>
      </c>
      <c r="AR9" s="13">
        <v>2.8</v>
      </c>
      <c r="AS9" s="13">
        <v>2.2000000000000002</v>
      </c>
      <c r="AT9" s="13">
        <v>0.6</v>
      </c>
      <c r="AU9" s="13">
        <v>3.4</v>
      </c>
      <c r="AV9" s="13">
        <v>7.2</v>
      </c>
      <c r="AW9" s="13">
        <v>5.7</v>
      </c>
      <c r="AX9" s="13">
        <v>8.3000000000000007</v>
      </c>
      <c r="AY9" s="13">
        <v>5.2</v>
      </c>
      <c r="AZ9" s="13">
        <v>5.4</v>
      </c>
      <c r="BA9" s="13">
        <v>-1.2</v>
      </c>
      <c r="BB9" s="13">
        <v>15.5</v>
      </c>
      <c r="BC9" s="13">
        <v>4.5999999999999996</v>
      </c>
      <c r="BD9" s="13">
        <v>-1</v>
      </c>
      <c r="BE9" s="13">
        <v>1.2</v>
      </c>
      <c r="BF9" s="13">
        <v>2.9</v>
      </c>
      <c r="BG9" s="13">
        <v>2.4</v>
      </c>
      <c r="BH9" s="13">
        <v>2.5</v>
      </c>
      <c r="BI9" s="13">
        <v>2.2999999999999998</v>
      </c>
    </row>
    <row r="10" spans="1:61" ht="15" customHeight="1" x14ac:dyDescent="0.35">
      <c r="A10" s="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row>
    <row r="11" spans="1:61" ht="15" customHeight="1" x14ac:dyDescent="0.35">
      <c r="A11" s="23" t="s">
        <v>254</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row>
    <row r="12" spans="1:61" ht="15" customHeight="1" x14ac:dyDescent="0.35">
      <c r="A12" s="3" t="s">
        <v>255</v>
      </c>
      <c r="B12" s="13"/>
      <c r="C12" s="13">
        <v>2.6</v>
      </c>
      <c r="D12" s="13">
        <v>3.4</v>
      </c>
      <c r="E12" s="13">
        <v>6.9</v>
      </c>
      <c r="F12" s="13">
        <v>20.5</v>
      </c>
      <c r="G12" s="13">
        <v>6.2</v>
      </c>
      <c r="H12" s="13">
        <v>5.0999999999999996</v>
      </c>
      <c r="I12" s="13">
        <v>2.5</v>
      </c>
      <c r="J12" s="13">
        <v>0.2</v>
      </c>
      <c r="K12" s="13">
        <v>6.2</v>
      </c>
      <c r="L12" s="13">
        <v>6.9</v>
      </c>
      <c r="M12" s="13">
        <v>8.5</v>
      </c>
      <c r="N12" s="13">
        <v>4</v>
      </c>
      <c r="O12" s="13">
        <v>1.2</v>
      </c>
      <c r="P12" s="13">
        <v>4.2</v>
      </c>
      <c r="Q12" s="13">
        <v>1.7</v>
      </c>
      <c r="R12" s="13">
        <v>-6.9</v>
      </c>
      <c r="S12" s="13">
        <v>-3.1</v>
      </c>
      <c r="T12" s="13">
        <v>1.2</v>
      </c>
      <c r="U12" s="13">
        <v>3</v>
      </c>
      <c r="V12" s="13">
        <v>-1.9</v>
      </c>
      <c r="W12" s="13">
        <v>0.3</v>
      </c>
      <c r="X12" s="13">
        <v>-1.1000000000000001</v>
      </c>
      <c r="Y12" s="13">
        <v>-2.4</v>
      </c>
      <c r="Z12" s="13">
        <v>0.8</v>
      </c>
      <c r="AA12" s="13">
        <v>1</v>
      </c>
      <c r="AB12" s="13" t="s">
        <v>31</v>
      </c>
      <c r="AC12" s="13">
        <v>-0.2</v>
      </c>
      <c r="AD12" s="13">
        <v>2.2999999999999998</v>
      </c>
      <c r="AE12" s="13">
        <v>-0.9</v>
      </c>
      <c r="AF12" s="13">
        <v>-2.1</v>
      </c>
      <c r="AG12" s="13">
        <v>3.3</v>
      </c>
      <c r="AH12" s="13">
        <v>0.7</v>
      </c>
      <c r="AI12" s="13">
        <v>-1.3</v>
      </c>
      <c r="AJ12" s="13">
        <v>-1.1000000000000001</v>
      </c>
      <c r="AK12" s="13">
        <v>0.1</v>
      </c>
      <c r="AL12" s="13">
        <v>0.8</v>
      </c>
      <c r="AM12" s="13">
        <v>1.1000000000000001</v>
      </c>
      <c r="AN12" s="13">
        <v>1.5</v>
      </c>
      <c r="AO12" s="13">
        <v>2.2000000000000002</v>
      </c>
      <c r="AP12" s="13">
        <v>-2.7</v>
      </c>
      <c r="AQ12" s="13">
        <v>3</v>
      </c>
      <c r="AR12" s="13">
        <v>2.1</v>
      </c>
      <c r="AS12" s="13">
        <v>1.2</v>
      </c>
      <c r="AT12" s="13">
        <v>0</v>
      </c>
      <c r="AU12" s="13">
        <v>-0.7</v>
      </c>
      <c r="AV12" s="13">
        <v>1.6</v>
      </c>
      <c r="AW12" s="13">
        <v>-1.4</v>
      </c>
      <c r="AX12" s="13">
        <v>1.3</v>
      </c>
      <c r="AY12" s="13">
        <v>0.9</v>
      </c>
      <c r="AZ12" s="13">
        <v>1</v>
      </c>
      <c r="BA12" s="13">
        <v>-0.7</v>
      </c>
      <c r="BB12" s="13">
        <v>5.6</v>
      </c>
      <c r="BC12" s="13">
        <v>11.1</v>
      </c>
      <c r="BD12" s="13">
        <v>1.8</v>
      </c>
      <c r="BE12" s="13">
        <v>3</v>
      </c>
      <c r="BF12" s="13">
        <v>2</v>
      </c>
      <c r="BG12" s="13">
        <v>1.6</v>
      </c>
      <c r="BH12" s="13">
        <v>1.3</v>
      </c>
      <c r="BI12" s="13">
        <v>1.3</v>
      </c>
    </row>
    <row r="13" spans="1:61" ht="15" customHeight="1" x14ac:dyDescent="0.35">
      <c r="A13" s="11" t="s">
        <v>256</v>
      </c>
      <c r="B13" s="13"/>
      <c r="C13" s="13"/>
      <c r="D13" s="13"/>
      <c r="E13" s="13"/>
      <c r="F13" s="13"/>
      <c r="G13" s="13"/>
      <c r="H13" s="13">
        <v>8.1999999999999993</v>
      </c>
      <c r="I13" s="13">
        <v>5.7</v>
      </c>
      <c r="J13" s="13">
        <v>3.3</v>
      </c>
      <c r="K13" s="13">
        <v>4</v>
      </c>
      <c r="L13" s="13">
        <v>6</v>
      </c>
      <c r="M13" s="13">
        <v>6.7</v>
      </c>
      <c r="N13" s="13">
        <v>5.4</v>
      </c>
      <c r="O13" s="13">
        <v>2.6</v>
      </c>
      <c r="P13" s="13">
        <v>2.2999999999999998</v>
      </c>
      <c r="Q13" s="13">
        <v>2.5</v>
      </c>
      <c r="R13" s="13">
        <v>0</v>
      </c>
      <c r="S13" s="13">
        <v>-1.6</v>
      </c>
      <c r="T13" s="13">
        <v>0.6</v>
      </c>
      <c r="U13" s="13">
        <v>2.1</v>
      </c>
      <c r="V13" s="13">
        <v>2.4</v>
      </c>
      <c r="W13" s="13">
        <v>2.6</v>
      </c>
      <c r="X13" s="13">
        <v>2.4</v>
      </c>
      <c r="Y13" s="13">
        <v>2.2000000000000002</v>
      </c>
      <c r="Z13" s="13">
        <v>2.4</v>
      </c>
      <c r="AA13" s="13">
        <v>1.8</v>
      </c>
      <c r="AB13" s="13" t="s">
        <v>31</v>
      </c>
      <c r="AC13" s="13">
        <v>1.5</v>
      </c>
      <c r="AD13" s="13">
        <v>1.9</v>
      </c>
      <c r="AE13" s="13">
        <v>1.7</v>
      </c>
      <c r="AF13" s="13">
        <v>1.7</v>
      </c>
      <c r="AG13" s="13">
        <v>2</v>
      </c>
      <c r="AH13" s="13">
        <v>3.1</v>
      </c>
      <c r="AI13" s="13">
        <v>3.2</v>
      </c>
      <c r="AJ13" s="13">
        <v>1.9</v>
      </c>
      <c r="AK13" s="13">
        <v>0.9</v>
      </c>
      <c r="AL13" s="13">
        <v>1.4</v>
      </c>
      <c r="AM13" s="13">
        <v>1.5</v>
      </c>
      <c r="AN13" s="13">
        <v>1.5</v>
      </c>
      <c r="AO13" s="13">
        <v>2.2000000000000002</v>
      </c>
      <c r="AP13" s="13">
        <v>0.9</v>
      </c>
      <c r="AQ13" s="13">
        <v>1.1000000000000001</v>
      </c>
      <c r="AR13" s="13">
        <v>2.2000000000000002</v>
      </c>
      <c r="AS13" s="13">
        <v>2.1</v>
      </c>
      <c r="AT13" s="13">
        <v>1.3</v>
      </c>
      <c r="AU13" s="13">
        <v>0.6</v>
      </c>
      <c r="AV13" s="13">
        <v>0.4</v>
      </c>
      <c r="AW13" s="13">
        <v>0.3</v>
      </c>
      <c r="AX13" s="13">
        <v>1.4</v>
      </c>
      <c r="AY13" s="13">
        <v>1.4</v>
      </c>
      <c r="AZ13" s="13">
        <v>1.6</v>
      </c>
      <c r="BA13" s="13">
        <v>1.2</v>
      </c>
      <c r="BB13" s="13">
        <v>2.5</v>
      </c>
      <c r="BC13" s="13">
        <v>11.8</v>
      </c>
      <c r="BD13" s="13">
        <v>3</v>
      </c>
      <c r="BE13" s="13">
        <v>2.9</v>
      </c>
      <c r="BF13" s="13">
        <v>2.7</v>
      </c>
      <c r="BG13" s="13">
        <v>2.4</v>
      </c>
      <c r="BH13" s="13">
        <v>2.2999999999999998</v>
      </c>
      <c r="BI13" s="13">
        <v>2.2999999999999998</v>
      </c>
    </row>
    <row r="14" spans="1:61" ht="15" customHeight="1" x14ac:dyDescent="0.35">
      <c r="A14" s="11" t="s">
        <v>257</v>
      </c>
      <c r="B14" s="13">
        <v>8.1999999999999993</v>
      </c>
      <c r="C14" s="13">
        <v>12.7</v>
      </c>
      <c r="D14" s="13">
        <v>11.2</v>
      </c>
      <c r="E14" s="13">
        <v>12</v>
      </c>
      <c r="F14" s="13">
        <v>17.899999999999999</v>
      </c>
      <c r="G14" s="13">
        <v>17.399999999999999</v>
      </c>
      <c r="H14" s="13">
        <v>7.5</v>
      </c>
      <c r="I14" s="13">
        <v>8.3000000000000007</v>
      </c>
      <c r="J14" s="13">
        <v>8.5</v>
      </c>
      <c r="K14" s="13">
        <v>4.8</v>
      </c>
      <c r="L14" s="13">
        <v>4.2</v>
      </c>
      <c r="M14" s="13">
        <v>-0.1</v>
      </c>
      <c r="N14" s="13">
        <v>2.9</v>
      </c>
      <c r="O14" s="13">
        <v>2.4</v>
      </c>
      <c r="P14" s="13">
        <v>-0.3</v>
      </c>
      <c r="Q14" s="13">
        <v>0.9</v>
      </c>
      <c r="R14" s="13">
        <v>1.3</v>
      </c>
      <c r="S14" s="13">
        <v>1.3</v>
      </c>
      <c r="T14" s="13">
        <v>0</v>
      </c>
      <c r="U14" s="13">
        <v>0.3</v>
      </c>
      <c r="V14" s="13">
        <v>2.8</v>
      </c>
      <c r="W14" s="13">
        <v>5.8</v>
      </c>
      <c r="X14" s="13">
        <v>4.8</v>
      </c>
      <c r="Y14" s="13">
        <v>5.7</v>
      </c>
      <c r="Z14" s="13">
        <v>2.7</v>
      </c>
      <c r="AA14" s="13">
        <v>2.2000000000000002</v>
      </c>
      <c r="AB14" s="13" t="s">
        <v>31</v>
      </c>
      <c r="AC14" s="13">
        <v>1</v>
      </c>
      <c r="AD14" s="13">
        <v>3.8</v>
      </c>
      <c r="AE14" s="13">
        <v>4</v>
      </c>
      <c r="AF14" s="13">
        <v>4</v>
      </c>
      <c r="AG14" s="13">
        <v>5.0999999999999996</v>
      </c>
      <c r="AH14" s="13">
        <v>4.5999999999999996</v>
      </c>
      <c r="AI14" s="13">
        <v>4.0999999999999996</v>
      </c>
      <c r="AJ14" s="13">
        <v>2.6</v>
      </c>
      <c r="AK14" s="13">
        <v>3.7</v>
      </c>
      <c r="AL14" s="13">
        <v>3.7</v>
      </c>
      <c r="AM14" s="13">
        <v>3.3</v>
      </c>
      <c r="AN14" s="13">
        <v>3.3</v>
      </c>
      <c r="AO14" s="13">
        <v>3.8</v>
      </c>
      <c r="AP14" s="13">
        <v>3.4</v>
      </c>
      <c r="AQ14" s="13">
        <v>1.8</v>
      </c>
      <c r="AR14" s="13">
        <v>2.4</v>
      </c>
      <c r="AS14" s="13">
        <v>2.7</v>
      </c>
      <c r="AT14" s="13">
        <v>1</v>
      </c>
      <c r="AU14" s="13">
        <v>0.2</v>
      </c>
      <c r="AV14" s="13">
        <v>2.1</v>
      </c>
      <c r="AW14" s="13">
        <v>2.5</v>
      </c>
      <c r="AX14" s="13">
        <v>3</v>
      </c>
      <c r="AY14" s="13">
        <v>2.6</v>
      </c>
      <c r="AZ14" s="13">
        <v>2.2999999999999998</v>
      </c>
      <c r="BA14" s="13">
        <v>4.3</v>
      </c>
      <c r="BB14" s="13">
        <v>-0.1</v>
      </c>
      <c r="BC14" s="13">
        <v>6.7</v>
      </c>
      <c r="BD14" s="13">
        <v>5.7</v>
      </c>
      <c r="BE14" s="13">
        <v>6.4</v>
      </c>
      <c r="BF14" s="13">
        <v>4.4000000000000004</v>
      </c>
      <c r="BG14" s="13">
        <v>3.8</v>
      </c>
      <c r="BH14" s="13">
        <v>4.8</v>
      </c>
      <c r="BI14" s="13">
        <v>4</v>
      </c>
    </row>
    <row r="15" spans="1:61" ht="15" customHeight="1" x14ac:dyDescent="0.35">
      <c r="A15" s="11" t="s">
        <v>258</v>
      </c>
      <c r="AC15" s="13">
        <v>0.1</v>
      </c>
      <c r="AD15" s="13">
        <v>1</v>
      </c>
      <c r="AE15" s="13">
        <v>1.8</v>
      </c>
      <c r="AF15" s="13">
        <v>2.5</v>
      </c>
      <c r="AG15" s="13">
        <v>3.8</v>
      </c>
      <c r="AH15" s="13">
        <v>3.1</v>
      </c>
      <c r="AI15" s="13">
        <v>3.9</v>
      </c>
      <c r="AJ15" s="13">
        <v>2.9</v>
      </c>
      <c r="AK15" s="13">
        <v>3.2</v>
      </c>
      <c r="AL15" s="13">
        <v>1.9</v>
      </c>
      <c r="AM15" s="13">
        <v>1.2</v>
      </c>
      <c r="AN15" s="13">
        <v>1.6</v>
      </c>
      <c r="AO15" s="13">
        <v>3</v>
      </c>
      <c r="AP15" s="13">
        <v>2.7</v>
      </c>
      <c r="AQ15" s="13">
        <v>0.3</v>
      </c>
      <c r="AR15" s="13">
        <v>0.9</v>
      </c>
      <c r="AS15" s="13">
        <v>1.3</v>
      </c>
      <c r="AT15" s="13">
        <v>-0.4</v>
      </c>
      <c r="AU15" s="13">
        <v>1</v>
      </c>
      <c r="AV15" s="13">
        <v>0.9</v>
      </c>
      <c r="AW15" s="13">
        <v>2.2999999999999998</v>
      </c>
      <c r="AX15" s="13">
        <v>0.9</v>
      </c>
      <c r="AY15" s="13">
        <v>4.0999999999999996</v>
      </c>
      <c r="AZ15" s="13">
        <v>3</v>
      </c>
      <c r="BA15" s="13">
        <v>2.2000000000000002</v>
      </c>
      <c r="BB15" s="13">
        <v>1.7</v>
      </c>
      <c r="BC15" s="13">
        <v>4.8</v>
      </c>
      <c r="BD15" s="13">
        <v>5.0999999999999996</v>
      </c>
      <c r="BE15" s="13">
        <v>5.6</v>
      </c>
      <c r="BF15" s="13">
        <v>4.4000000000000004</v>
      </c>
      <c r="BG15" s="13">
        <v>3.4</v>
      </c>
      <c r="BH15" s="13">
        <v>4.3</v>
      </c>
      <c r="BI15" s="13">
        <v>3.9</v>
      </c>
    </row>
    <row r="16" spans="1:61" ht="15" customHeight="1" x14ac:dyDescent="0.35">
      <c r="A16" s="11" t="s">
        <v>259</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v>2.1</v>
      </c>
      <c r="AD16" s="13">
        <v>1.5</v>
      </c>
      <c r="AE16" s="13">
        <v>1.8</v>
      </c>
      <c r="AF16" s="13">
        <v>1.9</v>
      </c>
      <c r="AG16" s="13">
        <v>4</v>
      </c>
      <c r="AH16" s="13">
        <v>3.9</v>
      </c>
      <c r="AI16" s="13">
        <v>3.3</v>
      </c>
      <c r="AJ16" s="13">
        <v>2.6</v>
      </c>
      <c r="AK16" s="13">
        <v>1.7</v>
      </c>
      <c r="AL16" s="13">
        <v>2.2000000000000002</v>
      </c>
      <c r="AM16" s="13">
        <v>1.9</v>
      </c>
      <c r="AN16" s="13">
        <v>2.5</v>
      </c>
      <c r="AO16" s="13">
        <v>3.2</v>
      </c>
      <c r="AP16" s="13">
        <v>0.1</v>
      </c>
      <c r="AQ16" s="13">
        <v>1.5</v>
      </c>
      <c r="AR16" s="13">
        <v>1.6</v>
      </c>
      <c r="AS16" s="13">
        <v>1.2</v>
      </c>
      <c r="AT16" s="13">
        <v>0.8</v>
      </c>
      <c r="AU16" s="13">
        <v>0.1</v>
      </c>
      <c r="AV16" s="13">
        <v>0.1</v>
      </c>
      <c r="AW16" s="13">
        <v>-0.1</v>
      </c>
      <c r="AX16" s="13">
        <v>1.3</v>
      </c>
      <c r="AY16" s="13">
        <v>2.2999999999999998</v>
      </c>
      <c r="AZ16" s="13">
        <v>2.4</v>
      </c>
      <c r="BA16" s="13">
        <v>1.7</v>
      </c>
      <c r="BB16" s="13">
        <v>3.8</v>
      </c>
      <c r="BC16" s="13">
        <v>7.7</v>
      </c>
      <c r="BD16" s="13">
        <v>4.0999999999999996</v>
      </c>
      <c r="BE16" s="13">
        <v>2.9</v>
      </c>
      <c r="BF16" s="13">
        <v>2.2000000000000002</v>
      </c>
      <c r="BG16" s="13">
        <v>2.2000000000000002</v>
      </c>
      <c r="BH16" s="13">
        <v>2.2000000000000002</v>
      </c>
      <c r="BI16" s="13">
        <v>2.2000000000000002</v>
      </c>
    </row>
    <row r="17" spans="1:61" ht="15" customHeight="1" x14ac:dyDescent="0.35">
      <c r="A17" s="11" t="s">
        <v>260</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v>1.9</v>
      </c>
      <c r="AD17" s="13">
        <v>2.1</v>
      </c>
      <c r="AE17" s="13">
        <v>-0.4</v>
      </c>
      <c r="AF17" s="13">
        <v>2.9</v>
      </c>
      <c r="AG17" s="13">
        <v>4.8</v>
      </c>
      <c r="AH17" s="13">
        <v>3.1</v>
      </c>
      <c r="AI17" s="13">
        <v>4.5999999999999996</v>
      </c>
      <c r="AJ17" s="13">
        <v>3.3</v>
      </c>
      <c r="AK17" s="13">
        <v>1.9</v>
      </c>
      <c r="AL17" s="13">
        <v>3</v>
      </c>
      <c r="AM17" s="13">
        <v>1.6</v>
      </c>
      <c r="AN17" s="13">
        <v>2.5</v>
      </c>
      <c r="AO17" s="13">
        <v>3.6</v>
      </c>
      <c r="AP17" s="13">
        <v>1.5</v>
      </c>
      <c r="AQ17" s="13">
        <v>2.5</v>
      </c>
      <c r="AR17" s="13">
        <v>1.2</v>
      </c>
      <c r="AS17" s="13">
        <v>2.8</v>
      </c>
      <c r="AT17" s="13">
        <v>0.8</v>
      </c>
      <c r="AU17" s="13">
        <v>0.3</v>
      </c>
      <c r="AV17" s="13">
        <v>0.9</v>
      </c>
      <c r="AW17" s="13">
        <v>2.6</v>
      </c>
      <c r="AX17" s="13">
        <v>2</v>
      </c>
      <c r="AY17" s="13">
        <v>2.5</v>
      </c>
      <c r="AZ17" s="13">
        <v>2.9</v>
      </c>
      <c r="BA17" s="13">
        <v>-0.1</v>
      </c>
      <c r="BB17" s="13">
        <v>4.5999999999999996</v>
      </c>
      <c r="BC17" s="13">
        <v>8.1999999999999993</v>
      </c>
      <c r="BD17" s="13">
        <v>3.9</v>
      </c>
      <c r="BE17" s="13">
        <v>3</v>
      </c>
      <c r="BF17" s="13">
        <v>2</v>
      </c>
      <c r="BG17" s="13">
        <v>2.4</v>
      </c>
      <c r="BH17" s="13">
        <v>2.1</v>
      </c>
      <c r="BI17" s="13">
        <v>2.2000000000000002</v>
      </c>
    </row>
    <row r="18" spans="1:61" ht="15" customHeight="1" x14ac:dyDescent="0.35">
      <c r="A18" s="11" t="s">
        <v>261</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v>0.8</v>
      </c>
      <c r="AD18" s="13">
        <v>0.2</v>
      </c>
      <c r="AE18" s="13">
        <v>0.6</v>
      </c>
      <c r="AF18" s="13">
        <v>1.4</v>
      </c>
      <c r="AG18" s="13">
        <v>3.3</v>
      </c>
      <c r="AH18" s="13">
        <v>3.9</v>
      </c>
      <c r="AI18" s="13">
        <v>2.8</v>
      </c>
      <c r="AJ18" s="13">
        <v>2.2000000000000002</v>
      </c>
      <c r="AK18" s="13">
        <v>0.8</v>
      </c>
      <c r="AL18" s="13">
        <v>1.2</v>
      </c>
      <c r="AM18" s="13">
        <v>2.4</v>
      </c>
      <c r="AN18" s="13">
        <v>2.8</v>
      </c>
      <c r="AO18" s="13">
        <v>3.5</v>
      </c>
      <c r="AP18" s="13">
        <v>1</v>
      </c>
      <c r="AQ18" s="13">
        <v>3.1</v>
      </c>
      <c r="AR18" s="13">
        <v>0.9</v>
      </c>
      <c r="AS18" s="13">
        <v>0.8</v>
      </c>
      <c r="AT18" s="13">
        <v>1.6</v>
      </c>
      <c r="AU18" s="13">
        <v>0.3</v>
      </c>
      <c r="AV18" s="13">
        <v>-0.3</v>
      </c>
      <c r="AW18" s="13">
        <v>-0.2</v>
      </c>
      <c r="AX18" s="13">
        <v>1.3</v>
      </c>
      <c r="AY18" s="13">
        <v>2.2000000000000002</v>
      </c>
      <c r="AZ18" s="13">
        <v>2.2000000000000002</v>
      </c>
      <c r="BA18" s="13">
        <v>1.5</v>
      </c>
      <c r="BB18" s="13">
        <v>3.2</v>
      </c>
      <c r="BC18" s="13">
        <v>6.3</v>
      </c>
      <c r="BD18" s="13">
        <v>4.4000000000000004</v>
      </c>
      <c r="BE18" s="13">
        <v>3</v>
      </c>
      <c r="BF18" s="13">
        <v>2</v>
      </c>
      <c r="BG18" s="13">
        <v>2.2000000000000002</v>
      </c>
      <c r="BH18" s="13">
        <v>2.1</v>
      </c>
      <c r="BI18" s="13">
        <v>2.1</v>
      </c>
    </row>
    <row r="19" spans="1:61" ht="15" customHeight="1" x14ac:dyDescent="0.35">
      <c r="A19" s="11" t="s">
        <v>262</v>
      </c>
      <c r="B19" s="13">
        <v>6.7</v>
      </c>
      <c r="C19" s="13">
        <v>9.8000000000000007</v>
      </c>
      <c r="D19" s="13">
        <v>8.4</v>
      </c>
      <c r="E19" s="13">
        <v>9.3000000000000007</v>
      </c>
      <c r="F19" s="13">
        <v>11.7</v>
      </c>
      <c r="G19" s="13">
        <v>10.1</v>
      </c>
      <c r="H19" s="13">
        <v>9.4</v>
      </c>
      <c r="I19" s="13">
        <v>6.6</v>
      </c>
      <c r="J19" s="13">
        <v>5.6</v>
      </c>
      <c r="K19" s="13">
        <v>5.0999999999999996</v>
      </c>
      <c r="L19" s="13">
        <v>6.5</v>
      </c>
      <c r="M19" s="13">
        <v>5</v>
      </c>
      <c r="N19" s="13">
        <v>4.3</v>
      </c>
      <c r="O19" s="13">
        <v>1.7</v>
      </c>
      <c r="P19" s="13">
        <v>1.7</v>
      </c>
      <c r="Q19" s="13">
        <v>1.4</v>
      </c>
      <c r="R19" s="13">
        <v>-0.2</v>
      </c>
      <c r="S19" s="13">
        <v>0.7</v>
      </c>
      <c r="T19" s="13">
        <v>0.9</v>
      </c>
      <c r="U19" s="13">
        <v>1.4</v>
      </c>
      <c r="V19" s="13">
        <v>1.8</v>
      </c>
      <c r="W19" s="13">
        <v>3</v>
      </c>
      <c r="X19" s="13">
        <v>3.1</v>
      </c>
      <c r="Y19" s="13">
        <v>1.9</v>
      </c>
      <c r="Z19" s="13">
        <v>2.1</v>
      </c>
      <c r="AA19" s="13">
        <v>1.9</v>
      </c>
      <c r="AB19" s="13" t="s">
        <v>31</v>
      </c>
      <c r="AC19" s="13">
        <v>1.1000000000000001</v>
      </c>
      <c r="AD19" s="13">
        <v>1.9</v>
      </c>
      <c r="AE19" s="13">
        <v>1.6</v>
      </c>
      <c r="AF19" s="13">
        <v>1.9</v>
      </c>
      <c r="AG19" s="13">
        <v>3.3</v>
      </c>
      <c r="AH19" s="13">
        <v>3.5</v>
      </c>
      <c r="AI19" s="13">
        <v>3.7</v>
      </c>
      <c r="AJ19" s="13">
        <v>2.4</v>
      </c>
      <c r="AK19" s="13">
        <v>1.5</v>
      </c>
      <c r="AL19" s="13">
        <v>1.7</v>
      </c>
      <c r="AM19" s="13">
        <v>2.5</v>
      </c>
      <c r="AN19" s="13">
        <v>2.2999999999999998</v>
      </c>
      <c r="AO19" s="13">
        <v>2.2000000000000002</v>
      </c>
      <c r="AP19" s="13">
        <v>0.2</v>
      </c>
      <c r="AQ19" s="13">
        <v>1.8</v>
      </c>
      <c r="AR19" s="13">
        <v>0.9</v>
      </c>
      <c r="AS19" s="13">
        <v>1.3</v>
      </c>
      <c r="AT19" s="13">
        <v>1.2</v>
      </c>
      <c r="AU19" s="13">
        <v>0.6</v>
      </c>
      <c r="AV19" s="13">
        <v>0</v>
      </c>
      <c r="AW19" s="13">
        <v>0.4</v>
      </c>
      <c r="AX19" s="13">
        <v>1.3</v>
      </c>
      <c r="AY19" s="13">
        <v>2.6</v>
      </c>
      <c r="AZ19" s="13">
        <v>2.8</v>
      </c>
      <c r="BA19" s="13">
        <v>1.9</v>
      </c>
      <c r="BB19" s="13">
        <v>3.1</v>
      </c>
      <c r="BC19" s="13">
        <v>6.7</v>
      </c>
      <c r="BD19" s="13">
        <v>6.3</v>
      </c>
      <c r="BE19" s="13">
        <v>3.3</v>
      </c>
      <c r="BF19" s="13">
        <v>2.2000000000000002</v>
      </c>
      <c r="BG19" s="13">
        <v>2.6</v>
      </c>
      <c r="BH19" s="13">
        <v>2.6</v>
      </c>
      <c r="BI19" s="13">
        <v>2.5</v>
      </c>
    </row>
    <row r="20" spans="1:61" ht="15" customHeight="1" x14ac:dyDescent="0.35">
      <c r="A20" s="11" t="s">
        <v>263</v>
      </c>
      <c r="B20" s="13">
        <v>4.9000000000000004</v>
      </c>
      <c r="C20" s="13">
        <v>7.2</v>
      </c>
      <c r="D20" s="13">
        <v>8.1999999999999993</v>
      </c>
      <c r="E20" s="13">
        <v>7.7</v>
      </c>
      <c r="F20" s="13">
        <v>9.4</v>
      </c>
      <c r="G20" s="13">
        <v>9.9</v>
      </c>
      <c r="H20" s="13">
        <v>8.8000000000000007</v>
      </c>
      <c r="I20" s="13">
        <v>5.3</v>
      </c>
      <c r="J20" s="13">
        <v>4.9000000000000004</v>
      </c>
      <c r="K20" s="13">
        <v>5</v>
      </c>
      <c r="L20" s="13">
        <v>7.2</v>
      </c>
      <c r="M20" s="13">
        <v>7.5</v>
      </c>
      <c r="N20" s="13">
        <v>5.3</v>
      </c>
      <c r="O20" s="13">
        <v>1.9</v>
      </c>
      <c r="P20" s="13">
        <v>2.6</v>
      </c>
      <c r="Q20" s="13">
        <v>0.8</v>
      </c>
      <c r="R20" s="13">
        <v>0.1</v>
      </c>
      <c r="S20" s="13">
        <v>-1.6</v>
      </c>
      <c r="T20" s="13">
        <v>1.5</v>
      </c>
      <c r="U20" s="13">
        <v>1.6</v>
      </c>
      <c r="V20" s="13">
        <v>1.3</v>
      </c>
      <c r="W20" s="13">
        <v>3.3</v>
      </c>
      <c r="X20" s="13">
        <v>2</v>
      </c>
      <c r="Y20" s="13">
        <v>1.5</v>
      </c>
      <c r="Z20" s="13">
        <v>1.8</v>
      </c>
      <c r="AA20" s="13">
        <v>1.2</v>
      </c>
      <c r="AB20" s="13" t="s">
        <v>31</v>
      </c>
      <c r="AC20" s="13">
        <v>0.8</v>
      </c>
      <c r="AD20" s="13">
        <v>2.5</v>
      </c>
      <c r="AE20" s="13">
        <v>2</v>
      </c>
      <c r="AF20" s="13">
        <v>0.8</v>
      </c>
      <c r="AG20" s="13">
        <v>3.4</v>
      </c>
      <c r="AH20" s="13">
        <v>3.6</v>
      </c>
      <c r="AI20" s="13">
        <v>3.9</v>
      </c>
      <c r="AJ20" s="13">
        <v>2</v>
      </c>
      <c r="AK20" s="13">
        <v>0.7</v>
      </c>
      <c r="AL20" s="13">
        <v>1.8</v>
      </c>
      <c r="AM20" s="13">
        <v>2.5</v>
      </c>
      <c r="AN20" s="13">
        <v>2.1</v>
      </c>
      <c r="AO20" s="13">
        <v>1.9</v>
      </c>
      <c r="AP20" s="13">
        <v>-0.1</v>
      </c>
      <c r="AQ20" s="13">
        <v>0.8</v>
      </c>
      <c r="AR20" s="13">
        <v>0.1</v>
      </c>
      <c r="AS20" s="13">
        <v>1.6</v>
      </c>
      <c r="AT20" s="13">
        <v>0.7</v>
      </c>
      <c r="AU20" s="13">
        <v>0</v>
      </c>
      <c r="AV20" s="13">
        <v>0.9</v>
      </c>
      <c r="AW20" s="13">
        <v>0</v>
      </c>
      <c r="AX20" s="13">
        <v>1.2</v>
      </c>
      <c r="AY20" s="13">
        <v>2.1</v>
      </c>
      <c r="AZ20" s="13">
        <v>2.5</v>
      </c>
      <c r="BA20" s="13">
        <v>2</v>
      </c>
      <c r="BB20" s="13">
        <v>2.2999999999999998</v>
      </c>
      <c r="BC20" s="13">
        <v>5.9</v>
      </c>
      <c r="BD20" s="13">
        <v>8.1</v>
      </c>
      <c r="BE20" s="13">
        <v>4</v>
      </c>
      <c r="BF20" s="13">
        <v>2.1</v>
      </c>
      <c r="BG20" s="13">
        <v>2.8</v>
      </c>
      <c r="BH20" s="13">
        <v>2.6</v>
      </c>
      <c r="BI20" s="13">
        <v>2.5</v>
      </c>
    </row>
    <row r="21" spans="1:61" ht="15" customHeight="1" x14ac:dyDescent="0.35">
      <c r="A21" s="11" t="s">
        <v>264</v>
      </c>
      <c r="B21" s="13">
        <v>8.1999999999999993</v>
      </c>
      <c r="C21" s="13">
        <v>11.4</v>
      </c>
      <c r="D21" s="13">
        <v>13.6</v>
      </c>
      <c r="E21" s="13">
        <v>12</v>
      </c>
      <c r="F21" s="13">
        <v>14.3</v>
      </c>
      <c r="G21" s="13">
        <v>12.5</v>
      </c>
      <c r="H21" s="13">
        <v>9</v>
      </c>
      <c r="I21" s="13">
        <v>7.6</v>
      </c>
      <c r="J21" s="13">
        <v>6.5</v>
      </c>
      <c r="K21" s="13">
        <v>5.6</v>
      </c>
      <c r="L21" s="13">
        <v>4.7</v>
      </c>
      <c r="M21" s="13">
        <v>4</v>
      </c>
      <c r="N21" s="13">
        <v>7.6</v>
      </c>
      <c r="O21" s="13">
        <v>3.3</v>
      </c>
      <c r="P21" s="13">
        <v>1.2</v>
      </c>
      <c r="Q21" s="13">
        <v>3</v>
      </c>
      <c r="R21" s="13">
        <v>2.1</v>
      </c>
      <c r="S21" s="13">
        <v>1.1000000000000001</v>
      </c>
      <c r="T21" s="13">
        <v>0.9</v>
      </c>
      <c r="U21" s="13">
        <v>1.8</v>
      </c>
      <c r="V21" s="13">
        <v>3</v>
      </c>
      <c r="W21" s="13">
        <v>3.9</v>
      </c>
      <c r="X21" s="13">
        <v>4.4000000000000004</v>
      </c>
      <c r="Y21" s="13">
        <v>3.4</v>
      </c>
      <c r="Z21" s="13">
        <v>1.5</v>
      </c>
      <c r="AA21" s="13">
        <v>1.5</v>
      </c>
      <c r="AB21" s="13" t="s">
        <v>31</v>
      </c>
      <c r="AC21" s="13">
        <v>2.1</v>
      </c>
      <c r="AD21" s="13">
        <v>2.7</v>
      </c>
      <c r="AE21" s="13">
        <v>3.3</v>
      </c>
      <c r="AF21" s="13">
        <v>3.2</v>
      </c>
      <c r="AG21" s="13">
        <v>3.2</v>
      </c>
      <c r="AH21" s="13">
        <v>4.2</v>
      </c>
      <c r="AI21" s="13">
        <v>3.5</v>
      </c>
      <c r="AJ21" s="13">
        <v>2.7</v>
      </c>
      <c r="AK21" s="13">
        <v>1.5</v>
      </c>
      <c r="AL21" s="13">
        <v>0.8</v>
      </c>
      <c r="AM21" s="13">
        <v>1.9</v>
      </c>
      <c r="AN21" s="13">
        <v>1.8</v>
      </c>
      <c r="AO21" s="13">
        <v>3.3</v>
      </c>
      <c r="AP21" s="13">
        <v>2.7</v>
      </c>
      <c r="AQ21" s="13">
        <v>1</v>
      </c>
      <c r="AR21" s="13">
        <v>1.2</v>
      </c>
      <c r="AS21" s="13">
        <v>1.6</v>
      </c>
      <c r="AT21" s="13">
        <v>1.2</v>
      </c>
      <c r="AU21" s="13">
        <v>1</v>
      </c>
      <c r="AV21" s="13">
        <v>1.2</v>
      </c>
      <c r="AW21" s="13">
        <v>1.5</v>
      </c>
      <c r="AX21" s="13">
        <v>1.6</v>
      </c>
      <c r="AY21" s="13">
        <v>2</v>
      </c>
      <c r="AZ21" s="13">
        <v>2.2999999999999998</v>
      </c>
      <c r="BA21" s="13">
        <v>2.8</v>
      </c>
      <c r="BB21" s="13">
        <v>1.9</v>
      </c>
      <c r="BC21" s="13">
        <v>3</v>
      </c>
      <c r="BD21" s="13">
        <v>6</v>
      </c>
      <c r="BE21" s="13">
        <v>5.7</v>
      </c>
      <c r="BF21" s="13">
        <v>3.8</v>
      </c>
      <c r="BG21" s="13">
        <v>3.7</v>
      </c>
      <c r="BH21" s="13">
        <v>3.6</v>
      </c>
      <c r="BI21" s="13">
        <v>3.5</v>
      </c>
    </row>
    <row r="22" spans="1:61" ht="15" customHeight="1" x14ac:dyDescent="0.35">
      <c r="A22" s="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row>
    <row r="23" spans="1:61" ht="15" customHeight="1" x14ac:dyDescent="0.35">
      <c r="A23" s="19" t="s">
        <v>265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row>
    <row r="24" spans="1:61" ht="15" customHeight="1" x14ac:dyDescent="0.35">
      <c r="A24" s="23" t="s">
        <v>266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row>
    <row r="25" spans="1:61" ht="15" customHeight="1" x14ac:dyDescent="0.35">
      <c r="A25" s="11" t="s">
        <v>267</v>
      </c>
      <c r="B25" s="13">
        <v>60.5</v>
      </c>
      <c r="C25" s="13">
        <v>68.7</v>
      </c>
      <c r="D25" s="13">
        <v>77.3</v>
      </c>
      <c r="E25" s="13">
        <v>88.5</v>
      </c>
      <c r="F25" s="13">
        <v>100.5</v>
      </c>
      <c r="G25" s="13">
        <v>111.1</v>
      </c>
      <c r="H25" s="13">
        <v>126.6</v>
      </c>
      <c r="I25" s="13">
        <v>136.9</v>
      </c>
      <c r="J25" s="13">
        <v>147.80000000000001</v>
      </c>
      <c r="K25" s="13">
        <v>158.4</v>
      </c>
      <c r="L25" s="13">
        <v>170.8</v>
      </c>
      <c r="M25" s="13">
        <v>180.3</v>
      </c>
      <c r="N25" s="13">
        <v>186.3</v>
      </c>
      <c r="O25" s="13">
        <v>192.7</v>
      </c>
      <c r="P25" s="13">
        <v>203.2</v>
      </c>
      <c r="Q25" s="13">
        <v>210</v>
      </c>
      <c r="R25" s="13">
        <v>217.1</v>
      </c>
      <c r="S25" s="13">
        <v>219.9</v>
      </c>
      <c r="T25" s="13">
        <v>230.2</v>
      </c>
      <c r="U25" s="13">
        <v>243.7</v>
      </c>
      <c r="V25" s="13">
        <v>257.89999999999998</v>
      </c>
      <c r="W25" s="13">
        <v>272.8</v>
      </c>
      <c r="X25" s="13">
        <v>285.10000000000002</v>
      </c>
      <c r="Y25" s="13">
        <v>293.60000000000002</v>
      </c>
      <c r="Z25" s="13">
        <v>308.89999999999998</v>
      </c>
      <c r="AA25" s="13">
        <v>325.3</v>
      </c>
      <c r="AB25" s="13">
        <v>329.5</v>
      </c>
      <c r="AC25" s="13">
        <v>344.6</v>
      </c>
      <c r="AD25" s="13">
        <v>369</v>
      </c>
      <c r="AE25" s="13">
        <v>394.3</v>
      </c>
      <c r="AF25" s="13">
        <v>419.5</v>
      </c>
      <c r="AG25" s="13">
        <v>452</v>
      </c>
      <c r="AH25" s="13">
        <v>481.9</v>
      </c>
      <c r="AI25" s="13">
        <v>501.1</v>
      </c>
      <c r="AJ25" s="13">
        <v>512.79999999999995</v>
      </c>
      <c r="AK25" s="13">
        <v>529.29999999999995</v>
      </c>
      <c r="AL25" s="13">
        <v>550.9</v>
      </c>
      <c r="AM25" s="13">
        <v>584.5</v>
      </c>
      <c r="AN25" s="13">
        <v>619.20000000000005</v>
      </c>
      <c r="AO25" s="13">
        <v>647.20000000000005</v>
      </c>
      <c r="AP25" s="13">
        <v>624.79999999999995</v>
      </c>
      <c r="AQ25" s="13">
        <v>639.20000000000005</v>
      </c>
      <c r="AR25" s="13">
        <v>650.4</v>
      </c>
      <c r="AS25" s="13">
        <v>653</v>
      </c>
      <c r="AT25" s="13">
        <v>660.5</v>
      </c>
      <c r="AU25" s="13">
        <v>671.6</v>
      </c>
      <c r="AV25" s="13">
        <v>690</v>
      </c>
      <c r="AW25" s="13">
        <v>708.3</v>
      </c>
      <c r="AX25" s="13">
        <v>738.1</v>
      </c>
      <c r="AY25" s="13">
        <v>774</v>
      </c>
      <c r="AZ25" s="13">
        <v>813.1</v>
      </c>
      <c r="BA25" s="13">
        <v>796.5</v>
      </c>
      <c r="BB25" s="13">
        <v>870.6</v>
      </c>
      <c r="BC25" s="13">
        <v>958.5</v>
      </c>
      <c r="BD25" s="13">
        <v>1033.2</v>
      </c>
      <c r="BE25" s="13">
        <v>1086.0999999999999</v>
      </c>
      <c r="BF25" s="13">
        <v>1129.0999999999999</v>
      </c>
      <c r="BG25" s="13">
        <v>1175.0999999999999</v>
      </c>
      <c r="BH25" s="13">
        <v>1220.0999999999999</v>
      </c>
      <c r="BI25" s="13">
        <v>1264.5999999999999</v>
      </c>
    </row>
    <row r="26" spans="1:61" ht="15" customHeight="1" x14ac:dyDescent="0.35">
      <c r="A26" s="11" t="s">
        <v>268</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v>8.6</v>
      </c>
      <c r="AS26" s="13">
        <v>9.8000000000000007</v>
      </c>
      <c r="AT26" s="13">
        <v>10.1</v>
      </c>
      <c r="AU26" s="13">
        <v>9.6</v>
      </c>
      <c r="AV26" s="13">
        <v>9</v>
      </c>
      <c r="AW26" s="13">
        <v>8.1</v>
      </c>
      <c r="AX26" s="13">
        <v>7.6</v>
      </c>
      <c r="AY26" s="13">
        <v>7.8</v>
      </c>
      <c r="AZ26" s="13">
        <v>7.7</v>
      </c>
      <c r="BA26" s="13">
        <v>7.4</v>
      </c>
      <c r="BB26" s="13">
        <v>7.2</v>
      </c>
      <c r="BC26" s="13">
        <v>6.7</v>
      </c>
      <c r="BD26" s="13">
        <v>6.1</v>
      </c>
      <c r="BE26" s="13">
        <v>4.9000000000000004</v>
      </c>
      <c r="BF26" s="13">
        <v>5.3</v>
      </c>
      <c r="BG26" s="13">
        <v>5.4</v>
      </c>
      <c r="BH26" s="13">
        <v>5.6</v>
      </c>
      <c r="BI26" s="13">
        <v>5.8</v>
      </c>
    </row>
    <row r="27" spans="1:61" ht="15" customHeight="1" x14ac:dyDescent="0.35">
      <c r="A27" s="11" t="s">
        <v>269</v>
      </c>
      <c r="B27" s="18">
        <v>13039</v>
      </c>
      <c r="C27" s="18">
        <v>13194</v>
      </c>
      <c r="D27" s="18">
        <v>13329</v>
      </c>
      <c r="E27" s="18">
        <v>13439</v>
      </c>
      <c r="F27" s="18">
        <v>13545</v>
      </c>
      <c r="G27" s="18">
        <v>13666</v>
      </c>
      <c r="H27" s="18">
        <v>13774</v>
      </c>
      <c r="I27" s="18">
        <v>13856</v>
      </c>
      <c r="J27" s="18">
        <v>13942</v>
      </c>
      <c r="K27" s="18">
        <v>14038</v>
      </c>
      <c r="L27" s="18">
        <v>14150</v>
      </c>
      <c r="M27" s="18">
        <v>14247</v>
      </c>
      <c r="N27" s="18">
        <v>14313</v>
      </c>
      <c r="O27" s="18">
        <v>14367</v>
      </c>
      <c r="P27" s="18">
        <v>14424</v>
      </c>
      <c r="Q27" s="18">
        <v>14492</v>
      </c>
      <c r="R27" s="18">
        <v>14572</v>
      </c>
      <c r="S27" s="18">
        <v>14665</v>
      </c>
      <c r="T27" s="18">
        <v>14760</v>
      </c>
      <c r="U27" s="18">
        <v>14849</v>
      </c>
      <c r="V27" s="18">
        <v>14952</v>
      </c>
      <c r="W27" s="18">
        <v>15070</v>
      </c>
      <c r="X27" s="18">
        <v>15184</v>
      </c>
      <c r="Y27" s="18">
        <v>15290</v>
      </c>
      <c r="Z27" s="18">
        <v>15383</v>
      </c>
      <c r="AA27" s="18">
        <v>15459</v>
      </c>
      <c r="AB27" s="18">
        <v>15424</v>
      </c>
      <c r="AC27" s="18">
        <v>15494</v>
      </c>
      <c r="AD27" s="18">
        <v>15567</v>
      </c>
      <c r="AE27" s="18">
        <v>15654</v>
      </c>
      <c r="AF27" s="18">
        <v>15760</v>
      </c>
      <c r="AG27" s="18">
        <v>15864</v>
      </c>
      <c r="AH27" s="18">
        <v>15987</v>
      </c>
      <c r="AI27" s="18">
        <v>16105</v>
      </c>
      <c r="AJ27" s="18">
        <v>16193</v>
      </c>
      <c r="AK27" s="18">
        <v>16258</v>
      </c>
      <c r="AL27" s="18">
        <v>16306</v>
      </c>
      <c r="AM27" s="18">
        <v>16334</v>
      </c>
      <c r="AN27" s="18">
        <v>16358</v>
      </c>
      <c r="AO27" s="18">
        <v>16405</v>
      </c>
      <c r="AP27" s="18">
        <v>16486</v>
      </c>
      <c r="AQ27" s="18">
        <v>16575</v>
      </c>
      <c r="AR27" s="18">
        <v>16656</v>
      </c>
      <c r="AS27" s="18">
        <v>16730</v>
      </c>
      <c r="AT27" s="18">
        <v>16780</v>
      </c>
      <c r="AU27" s="18">
        <v>16829</v>
      </c>
      <c r="AV27" s="18">
        <v>16901</v>
      </c>
      <c r="AW27" s="18">
        <v>16979</v>
      </c>
      <c r="AX27" s="18">
        <v>17082</v>
      </c>
      <c r="AY27" s="18">
        <v>17181</v>
      </c>
      <c r="AZ27" s="18">
        <v>17282</v>
      </c>
      <c r="BA27" s="18">
        <v>17408</v>
      </c>
      <c r="BB27" s="18">
        <v>17475</v>
      </c>
      <c r="BC27" s="18">
        <v>17591</v>
      </c>
      <c r="BD27" s="18">
        <v>17811</v>
      </c>
      <c r="BE27" s="18">
        <v>17950</v>
      </c>
      <c r="BF27" s="18">
        <v>18070</v>
      </c>
      <c r="BG27" s="18">
        <v>18170</v>
      </c>
      <c r="BH27" s="18">
        <v>18255</v>
      </c>
      <c r="BI27" s="18">
        <v>18335</v>
      </c>
    </row>
    <row r="28" spans="1:61" ht="15" customHeight="1" x14ac:dyDescent="0.35">
      <c r="A28" s="11" t="s">
        <v>270</v>
      </c>
      <c r="B28" s="18">
        <v>5312</v>
      </c>
      <c r="C28" s="18">
        <v>5385</v>
      </c>
      <c r="D28" s="18">
        <v>5455</v>
      </c>
      <c r="E28" s="18">
        <v>5505</v>
      </c>
      <c r="F28" s="18">
        <v>5587</v>
      </c>
      <c r="G28" s="18">
        <v>5670</v>
      </c>
      <c r="H28" s="18">
        <v>5752</v>
      </c>
      <c r="I28" s="18">
        <v>5806</v>
      </c>
      <c r="J28" s="18">
        <v>5862</v>
      </c>
      <c r="K28" s="18">
        <v>5967</v>
      </c>
      <c r="L28" s="18">
        <v>6041</v>
      </c>
      <c r="M28" s="18">
        <v>6125</v>
      </c>
      <c r="N28" s="18">
        <v>6189</v>
      </c>
      <c r="O28" s="18">
        <v>6277</v>
      </c>
      <c r="P28" s="18">
        <v>6297</v>
      </c>
      <c r="Q28" s="18">
        <v>6355</v>
      </c>
      <c r="R28" s="18">
        <v>6441</v>
      </c>
      <c r="S28" s="18">
        <v>6610</v>
      </c>
      <c r="T28" s="18">
        <v>6688</v>
      </c>
      <c r="U28" s="18">
        <v>6813</v>
      </c>
      <c r="V28" s="18">
        <v>6950</v>
      </c>
      <c r="W28" s="18">
        <v>7022</v>
      </c>
      <c r="X28" s="18">
        <v>7128</v>
      </c>
      <c r="Y28" s="18">
        <v>7194</v>
      </c>
      <c r="Z28" s="18">
        <v>7307</v>
      </c>
      <c r="AA28" s="18">
        <v>7426</v>
      </c>
      <c r="AB28" s="18">
        <v>7674</v>
      </c>
      <c r="AC28" s="18">
        <v>7836</v>
      </c>
      <c r="AD28" s="18">
        <v>7972</v>
      </c>
      <c r="AE28" s="18">
        <v>8092</v>
      </c>
      <c r="AF28" s="18">
        <v>8205</v>
      </c>
      <c r="AG28" s="18">
        <v>8306</v>
      </c>
      <c r="AH28" s="18">
        <v>8385</v>
      </c>
      <c r="AI28" s="18">
        <v>8435</v>
      </c>
      <c r="AJ28" s="18">
        <v>8451</v>
      </c>
      <c r="AK28" s="18">
        <v>8502</v>
      </c>
      <c r="AL28" s="18">
        <v>8580</v>
      </c>
      <c r="AM28" s="18">
        <v>8631</v>
      </c>
      <c r="AN28" s="18">
        <v>8797</v>
      </c>
      <c r="AO28" s="18">
        <v>8950</v>
      </c>
      <c r="AP28" s="18">
        <v>9017</v>
      </c>
      <c r="AQ28" s="18">
        <v>8988</v>
      </c>
      <c r="AR28" s="18">
        <v>8987</v>
      </c>
      <c r="AS28" s="18">
        <v>9118</v>
      </c>
      <c r="AT28" s="18">
        <v>9187</v>
      </c>
      <c r="AU28" s="18">
        <v>9145</v>
      </c>
      <c r="AV28" s="18">
        <v>9182</v>
      </c>
      <c r="AW28" s="18">
        <v>9215</v>
      </c>
      <c r="AX28" s="18">
        <v>9290</v>
      </c>
      <c r="AY28" s="18">
        <v>9398</v>
      </c>
      <c r="AZ28" s="18">
        <v>9540</v>
      </c>
      <c r="BA28" s="18">
        <v>9581</v>
      </c>
      <c r="BB28" s="18">
        <v>9663</v>
      </c>
      <c r="BC28" s="18">
        <v>9898</v>
      </c>
      <c r="BD28" s="18">
        <v>10095</v>
      </c>
      <c r="BE28" s="18">
        <v>10200</v>
      </c>
      <c r="BF28" s="18">
        <v>10270</v>
      </c>
      <c r="BG28" s="18">
        <v>10320</v>
      </c>
      <c r="BH28" s="18">
        <v>10340</v>
      </c>
      <c r="BI28" s="18">
        <v>10350</v>
      </c>
    </row>
    <row r="29" spans="1:61" ht="15" customHeight="1" x14ac:dyDescent="0.35">
      <c r="A29" s="11" t="s">
        <v>271</v>
      </c>
      <c r="B29" s="18">
        <v>5559</v>
      </c>
      <c r="C29" s="18">
        <v>6353</v>
      </c>
      <c r="D29" s="18">
        <v>7034</v>
      </c>
      <c r="E29" s="18">
        <v>7941</v>
      </c>
      <c r="F29" s="18">
        <v>8849</v>
      </c>
      <c r="G29" s="18">
        <v>10437</v>
      </c>
      <c r="H29" s="18">
        <v>11685</v>
      </c>
      <c r="I29" s="18">
        <v>12706</v>
      </c>
      <c r="J29" s="18">
        <v>13613</v>
      </c>
      <c r="K29" s="18">
        <v>14294</v>
      </c>
      <c r="L29" s="18">
        <v>15202</v>
      </c>
      <c r="M29" s="18">
        <v>15882</v>
      </c>
      <c r="N29" s="18">
        <v>16336</v>
      </c>
      <c r="O29" s="18">
        <v>17244</v>
      </c>
      <c r="P29" s="18">
        <v>17697</v>
      </c>
      <c r="Q29" s="18">
        <v>18151</v>
      </c>
      <c r="R29" s="18">
        <v>18605</v>
      </c>
      <c r="S29" s="18">
        <v>18605</v>
      </c>
      <c r="T29" s="18">
        <v>18605</v>
      </c>
      <c r="U29" s="18">
        <v>18605</v>
      </c>
      <c r="V29" s="18">
        <v>19059</v>
      </c>
      <c r="W29" s="18">
        <v>19966</v>
      </c>
      <c r="X29" s="18">
        <v>20874</v>
      </c>
      <c r="Y29" s="18">
        <v>21781</v>
      </c>
      <c r="Z29" s="18">
        <v>21781</v>
      </c>
      <c r="AA29" s="18">
        <v>22235</v>
      </c>
      <c r="AB29" s="18">
        <v>22235</v>
      </c>
      <c r="AC29" s="18">
        <v>22689</v>
      </c>
      <c r="AD29" s="18">
        <v>23143</v>
      </c>
      <c r="AE29" s="18">
        <v>23597</v>
      </c>
      <c r="AF29" s="18">
        <v>24050</v>
      </c>
      <c r="AG29" s="18">
        <v>24958</v>
      </c>
      <c r="AH29" s="18">
        <v>27000</v>
      </c>
      <c r="AI29" s="18">
        <v>28000</v>
      </c>
      <c r="AJ29" s="18">
        <v>28500</v>
      </c>
      <c r="AK29" s="18">
        <v>29000</v>
      </c>
      <c r="AL29" s="18">
        <v>28500</v>
      </c>
      <c r="AM29" s="18">
        <v>29500</v>
      </c>
      <c r="AN29" s="18">
        <v>30000</v>
      </c>
      <c r="AO29" s="18">
        <v>31500</v>
      </c>
      <c r="AP29" s="18">
        <v>32500</v>
      </c>
      <c r="AQ29" s="18">
        <v>32500</v>
      </c>
      <c r="AR29" s="18">
        <v>33000</v>
      </c>
      <c r="AS29" s="18">
        <v>33000</v>
      </c>
      <c r="AT29" s="18">
        <v>32500</v>
      </c>
      <c r="AU29" s="18">
        <v>33000</v>
      </c>
      <c r="AV29" s="18">
        <v>33000</v>
      </c>
      <c r="AW29" s="18">
        <v>33500</v>
      </c>
      <c r="AX29" s="18">
        <v>34000</v>
      </c>
      <c r="AY29" s="18">
        <v>34500</v>
      </c>
      <c r="AZ29" s="18">
        <v>35000</v>
      </c>
      <c r="BA29" s="18">
        <v>36500</v>
      </c>
      <c r="BB29" s="18">
        <v>37000</v>
      </c>
      <c r="BC29" s="18">
        <v>39000</v>
      </c>
      <c r="BD29" s="18">
        <v>41500</v>
      </c>
      <c r="BE29" s="18">
        <v>44000</v>
      </c>
      <c r="BF29" s="18">
        <v>46000</v>
      </c>
      <c r="BG29" s="18">
        <v>48000</v>
      </c>
      <c r="BH29" s="18">
        <v>50000</v>
      </c>
      <c r="BI29" s="18">
        <v>51500</v>
      </c>
    </row>
    <row r="30" spans="1:61" ht="15" customHeight="1" x14ac:dyDescent="0.35">
      <c r="A30" s="11" t="s">
        <v>272</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v>-3.3</v>
      </c>
      <c r="AC30" s="13">
        <v>-1</v>
      </c>
      <c r="AD30" s="13">
        <v>-1.2</v>
      </c>
      <c r="AE30" s="13">
        <v>-1.5</v>
      </c>
      <c r="AF30" s="13">
        <v>-0.7</v>
      </c>
      <c r="AG30" s="13">
        <v>-0.3</v>
      </c>
      <c r="AH30" s="13">
        <v>-1.4</v>
      </c>
      <c r="AI30" s="13">
        <v>-1.7</v>
      </c>
      <c r="AJ30" s="13">
        <v>-1.7</v>
      </c>
      <c r="AK30" s="13">
        <v>-0.5</v>
      </c>
      <c r="AL30" s="13">
        <v>0.6</v>
      </c>
      <c r="AM30" s="13">
        <v>0.1</v>
      </c>
      <c r="AN30" s="13">
        <v>-1.1000000000000001</v>
      </c>
      <c r="AO30" s="13">
        <v>-1</v>
      </c>
      <c r="AP30" s="13">
        <v>-3.5</v>
      </c>
      <c r="AQ30" s="13">
        <v>-3.9</v>
      </c>
      <c r="AR30" s="13">
        <v>-3.6</v>
      </c>
      <c r="AS30" s="13">
        <v>-2.2000000000000002</v>
      </c>
      <c r="AT30" s="13">
        <v>-0.8</v>
      </c>
      <c r="AU30" s="13">
        <v>-0.7</v>
      </c>
      <c r="AV30" s="13">
        <v>-1</v>
      </c>
      <c r="AW30" s="13">
        <v>0.3</v>
      </c>
      <c r="AX30" s="13">
        <v>0.6</v>
      </c>
      <c r="AY30" s="13">
        <v>0.8</v>
      </c>
      <c r="AZ30" s="13">
        <v>0.9</v>
      </c>
      <c r="BA30" s="13">
        <v>-1.1000000000000001</v>
      </c>
      <c r="BB30" s="13">
        <v>-2.1</v>
      </c>
      <c r="BC30" s="13">
        <v>-1</v>
      </c>
      <c r="BD30" s="13">
        <v>-0.5</v>
      </c>
      <c r="BE30" s="13">
        <v>-1.6</v>
      </c>
      <c r="BF30" s="13">
        <v>-1.5</v>
      </c>
      <c r="BG30" s="13">
        <v>-2.7</v>
      </c>
      <c r="BH30" s="13">
        <v>-2.2000000000000002</v>
      </c>
      <c r="BI30" s="13">
        <v>-2.7</v>
      </c>
    </row>
    <row r="31" spans="1:61" ht="15" customHeight="1" x14ac:dyDescent="0.35">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1:61" x14ac:dyDescent="0.25">
      <c r="A32" s="10" t="s">
        <v>273</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ht="15" customHeight="1" x14ac:dyDescent="0.35">
      <c r="A33" s="120" t="s">
        <v>274</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row>
    <row r="34" spans="1:61" x14ac:dyDescent="0.25">
      <c r="A34" s="10" t="s">
        <v>275</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row>
    <row r="35" spans="1:61" ht="15" customHeight="1" x14ac:dyDescent="0.35">
      <c r="A35" s="8" t="s">
        <v>276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1" ht="15" customHeight="1" x14ac:dyDescent="0.35">
      <c r="A36" s="10" t="s">
        <v>277</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1" ht="15" customHeight="1" x14ac:dyDescent="0.35">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row>
    <row r="38" spans="1:61" ht="15" customHeight="1" x14ac:dyDescent="0.35">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row>
  </sheetData>
  <hyperlinks>
    <hyperlink ref="A1" location="inhoudsopgave!A1" display="naar inhoudsopgave" xr:uid="{00000000-0004-0000-06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32"/>
  <sheetViews>
    <sheetView workbookViewId="0"/>
  </sheetViews>
  <sheetFormatPr defaultColWidth="11.453125" defaultRowHeight="14.5" x14ac:dyDescent="0.35"/>
  <cols>
    <col min="1" max="1" width="50.7265625" style="90" customWidth="1"/>
    <col min="2" max="26" width="7.7265625" style="90" customWidth="1"/>
    <col min="27" max="27" width="11.7265625" style="90" customWidth="1"/>
    <col min="28" max="28" width="11.453125" style="90"/>
    <col min="29" max="61" width="7.7265625" style="90" customWidth="1"/>
    <col min="62" max="16384" width="11.453125" style="90"/>
  </cols>
  <sheetData>
    <row r="1" spans="1:61" ht="15" customHeight="1" x14ac:dyDescent="0.35">
      <c r="A1" s="4" t="s">
        <v>100</v>
      </c>
    </row>
    <row r="2" spans="1:61" ht="40.5" customHeight="1" x14ac:dyDescent="0.35">
      <c r="A2" s="27" t="s">
        <v>278</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row>
    <row r="3" spans="1:61" ht="15" customHeight="1" x14ac:dyDescent="0.35">
      <c r="A3" s="3"/>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c r="BB3" s="3">
        <v>2021</v>
      </c>
      <c r="BC3" s="3">
        <v>2022</v>
      </c>
      <c r="BD3" s="3">
        <v>2023</v>
      </c>
      <c r="BE3" s="3">
        <v>2024</v>
      </c>
      <c r="BF3" s="3">
        <v>2025</v>
      </c>
      <c r="BG3" s="3">
        <v>2026</v>
      </c>
      <c r="BH3" s="3">
        <v>2027</v>
      </c>
      <c r="BI3" s="3">
        <v>2028</v>
      </c>
    </row>
    <row r="4" spans="1:61" ht="15" customHeight="1" x14ac:dyDescent="0.35">
      <c r="A4" s="5"/>
      <c r="B4" s="3"/>
      <c r="C4" s="3"/>
      <c r="D4" s="3"/>
      <c r="E4" s="3"/>
      <c r="F4" s="3"/>
      <c r="G4" s="3"/>
      <c r="H4" s="3"/>
      <c r="I4" s="3"/>
      <c r="J4" s="3"/>
      <c r="K4" s="3"/>
      <c r="L4" s="3"/>
      <c r="M4" s="3"/>
      <c r="N4" s="3"/>
      <c r="O4" s="3"/>
      <c r="P4" s="3"/>
      <c r="Q4" s="3"/>
      <c r="R4" s="3"/>
      <c r="S4" s="3"/>
      <c r="T4" s="3"/>
      <c r="U4" s="3"/>
      <c r="V4" s="3"/>
      <c r="W4" s="3"/>
      <c r="X4" s="3"/>
      <c r="Y4" s="3"/>
      <c r="Z4" s="3"/>
      <c r="AA4" s="3" t="s">
        <v>296</v>
      </c>
      <c r="AB4" s="102" t="s">
        <v>247</v>
      </c>
    </row>
    <row r="5" spans="1:61" ht="15" customHeight="1" x14ac:dyDescent="0.35">
      <c r="A5" s="29" t="s">
        <v>195</v>
      </c>
      <c r="B5" s="3"/>
      <c r="C5" s="3"/>
      <c r="D5" s="3"/>
      <c r="E5" s="3"/>
      <c r="F5" s="3"/>
      <c r="G5" s="3"/>
      <c r="H5" s="3"/>
      <c r="I5" s="3"/>
      <c r="J5" s="3"/>
      <c r="K5" s="3"/>
      <c r="L5" s="3"/>
      <c r="M5" s="3"/>
      <c r="N5" s="3"/>
      <c r="O5" s="3"/>
      <c r="P5" s="3"/>
      <c r="Q5" s="3"/>
      <c r="R5" s="3"/>
      <c r="S5" s="3"/>
      <c r="T5" s="3"/>
      <c r="U5" s="3"/>
      <c r="V5" s="3"/>
      <c r="W5" s="3"/>
      <c r="X5" s="3"/>
      <c r="Y5" s="3"/>
      <c r="Z5" s="3"/>
      <c r="AA5" s="3"/>
    </row>
    <row r="6" spans="1:61" ht="15" customHeight="1" x14ac:dyDescent="0.35">
      <c r="A6" s="23" t="s">
        <v>279</v>
      </c>
      <c r="B6" s="3"/>
      <c r="C6" s="3"/>
      <c r="D6" s="3"/>
      <c r="E6" s="3"/>
      <c r="F6" s="3"/>
      <c r="G6" s="3"/>
      <c r="H6" s="3"/>
      <c r="I6" s="3"/>
      <c r="J6" s="3"/>
      <c r="K6" s="3"/>
      <c r="L6" s="3"/>
      <c r="M6" s="3"/>
      <c r="N6" s="3"/>
      <c r="O6" s="3"/>
      <c r="P6" s="3"/>
      <c r="Q6" s="3"/>
      <c r="R6" s="3"/>
      <c r="S6" s="3"/>
      <c r="T6" s="3"/>
      <c r="U6" s="3"/>
      <c r="V6" s="3"/>
      <c r="W6" s="3"/>
      <c r="X6" s="3"/>
      <c r="Y6" s="3"/>
      <c r="Z6" s="3"/>
      <c r="AA6" s="3"/>
    </row>
    <row r="7" spans="1:61" ht="15" customHeight="1" x14ac:dyDescent="0.35">
      <c r="A7" s="30" t="s">
        <v>280</v>
      </c>
      <c r="B7" s="3"/>
      <c r="C7" s="3"/>
      <c r="D7" s="3"/>
      <c r="E7" s="3"/>
      <c r="F7" s="3"/>
      <c r="G7" s="3"/>
      <c r="H7" s="3"/>
      <c r="I7" s="3"/>
      <c r="J7" s="3"/>
      <c r="K7" s="3"/>
      <c r="L7" s="3"/>
      <c r="M7" s="3"/>
      <c r="N7" s="3"/>
      <c r="O7" s="3"/>
      <c r="P7" s="3"/>
      <c r="Q7" s="3"/>
      <c r="R7" s="3"/>
      <c r="S7" s="3"/>
      <c r="T7" s="3"/>
      <c r="U7" s="3"/>
      <c r="V7" s="3"/>
      <c r="W7" s="3"/>
      <c r="X7" s="3"/>
      <c r="Y7" s="3"/>
      <c r="Z7" s="3"/>
      <c r="AA7" s="3"/>
    </row>
    <row r="8" spans="1:61" ht="15" customHeight="1" x14ac:dyDescent="0.35">
      <c r="A8" s="30" t="s">
        <v>281</v>
      </c>
      <c r="B8" s="13" t="s">
        <v>295</v>
      </c>
      <c r="C8" s="13">
        <v>4.5</v>
      </c>
      <c r="D8" s="13">
        <v>5.4</v>
      </c>
      <c r="E8" s="13">
        <v>6.9</v>
      </c>
      <c r="F8" s="13">
        <v>2.8</v>
      </c>
      <c r="G8" s="13">
        <v>1.9</v>
      </c>
      <c r="H8" s="13">
        <v>5.0999999999999996</v>
      </c>
      <c r="I8" s="13">
        <v>4.4000000000000004</v>
      </c>
      <c r="J8" s="13">
        <v>4.5999999999999996</v>
      </c>
      <c r="K8" s="13">
        <v>3.8</v>
      </c>
      <c r="L8" s="13">
        <v>2</v>
      </c>
      <c r="M8" s="13">
        <v>2</v>
      </c>
      <c r="N8" s="13">
        <v>0.9</v>
      </c>
      <c r="O8" s="13">
        <v>2.7</v>
      </c>
      <c r="P8" s="13">
        <v>4.5999999999999996</v>
      </c>
      <c r="Q8" s="13">
        <v>3.8</v>
      </c>
      <c r="R8" s="13">
        <v>3.7</v>
      </c>
      <c r="S8" s="13">
        <v>3.9</v>
      </c>
      <c r="T8" s="13">
        <v>4.7</v>
      </c>
      <c r="U8" s="13">
        <v>3.9</v>
      </c>
      <c r="V8" s="13">
        <v>3.4</v>
      </c>
      <c r="W8" s="13">
        <v>2.6</v>
      </c>
      <c r="X8" s="13">
        <v>2.2999999999999998</v>
      </c>
      <c r="Y8" s="13">
        <v>2.1</v>
      </c>
      <c r="Z8" s="13">
        <v>3.3</v>
      </c>
      <c r="AA8" s="13">
        <v>3.4</v>
      </c>
      <c r="AB8" s="118" t="s">
        <v>31</v>
      </c>
      <c r="AC8" s="91">
        <v>3.9</v>
      </c>
      <c r="AD8" s="91">
        <v>4</v>
      </c>
      <c r="AE8" s="91">
        <v>2.6</v>
      </c>
      <c r="AF8" s="91">
        <v>3.5</v>
      </c>
      <c r="AG8" s="91">
        <v>4.8</v>
      </c>
      <c r="AH8" s="91">
        <v>2.5</v>
      </c>
      <c r="AI8" s="91">
        <v>2.9</v>
      </c>
      <c r="AJ8" s="91">
        <v>4.3</v>
      </c>
      <c r="AK8" s="91">
        <v>5.4</v>
      </c>
      <c r="AL8" s="91">
        <v>4.9000000000000004</v>
      </c>
      <c r="AM8" s="91">
        <v>5.4</v>
      </c>
      <c r="AN8" s="91">
        <v>5.6</v>
      </c>
      <c r="AO8" s="91">
        <v>3.1</v>
      </c>
      <c r="AP8" s="91">
        <v>-0.1</v>
      </c>
      <c r="AQ8" s="91">
        <v>5.4</v>
      </c>
      <c r="AR8" s="91">
        <v>4.3</v>
      </c>
      <c r="AS8" s="91">
        <v>3.5</v>
      </c>
      <c r="AT8" s="91">
        <v>3.4</v>
      </c>
      <c r="AU8" s="91">
        <v>3.5</v>
      </c>
      <c r="AV8" s="91">
        <v>3.5</v>
      </c>
      <c r="AW8" s="91">
        <v>3.2</v>
      </c>
      <c r="AX8" s="91">
        <v>3.7</v>
      </c>
      <c r="AY8" s="91">
        <v>3.7</v>
      </c>
      <c r="AZ8" s="91">
        <v>3</v>
      </c>
      <c r="BA8" s="91">
        <v>-2.8</v>
      </c>
      <c r="BB8" s="91">
        <v>6.3</v>
      </c>
      <c r="BC8" s="91">
        <v>3.4</v>
      </c>
      <c r="BD8" s="91">
        <v>3.1</v>
      </c>
      <c r="BE8" s="91">
        <v>2.8</v>
      </c>
      <c r="BF8" s="91">
        <v>3</v>
      </c>
      <c r="BG8" s="91">
        <v>2.9</v>
      </c>
      <c r="BH8" s="91">
        <v>2.8</v>
      </c>
      <c r="BI8" s="91">
        <v>2.8</v>
      </c>
    </row>
    <row r="9" spans="1:61" ht="15" customHeight="1" x14ac:dyDescent="0.35">
      <c r="A9" s="30" t="s">
        <v>32</v>
      </c>
      <c r="B9" s="13" t="s">
        <v>295</v>
      </c>
      <c r="C9" s="13" t="s">
        <v>295</v>
      </c>
      <c r="D9" s="13" t="s">
        <v>295</v>
      </c>
      <c r="E9" s="13" t="s">
        <v>295</v>
      </c>
      <c r="F9" s="13" t="s">
        <v>295</v>
      </c>
      <c r="G9" s="13" t="s">
        <v>295</v>
      </c>
      <c r="H9" s="13" t="s">
        <v>295</v>
      </c>
      <c r="I9" s="13" t="s">
        <v>295</v>
      </c>
      <c r="J9" s="13" t="s">
        <v>295</v>
      </c>
      <c r="K9" s="13" t="s">
        <v>295</v>
      </c>
      <c r="L9" s="13" t="s">
        <v>295</v>
      </c>
      <c r="M9" s="13" t="s">
        <v>295</v>
      </c>
      <c r="N9" s="13" t="s">
        <v>295</v>
      </c>
      <c r="O9" s="13" t="s">
        <v>295</v>
      </c>
      <c r="P9" s="13" t="s">
        <v>295</v>
      </c>
      <c r="Q9" s="13" t="s">
        <v>295</v>
      </c>
      <c r="R9" s="13" t="s">
        <v>295</v>
      </c>
      <c r="S9" s="13" t="s">
        <v>295</v>
      </c>
      <c r="T9" s="13" t="s">
        <v>295</v>
      </c>
      <c r="U9" s="13" t="s">
        <v>295</v>
      </c>
      <c r="V9" s="13" t="s">
        <v>295</v>
      </c>
      <c r="W9" s="13" t="s">
        <v>295</v>
      </c>
      <c r="X9" s="13" t="s">
        <v>295</v>
      </c>
      <c r="Y9" s="13" t="s">
        <v>295</v>
      </c>
      <c r="Z9" s="13" t="s">
        <v>295</v>
      </c>
      <c r="AA9" s="13" t="s">
        <v>295</v>
      </c>
      <c r="AB9" s="118" t="s">
        <v>31</v>
      </c>
      <c r="AC9" s="91">
        <v>1.6</v>
      </c>
      <c r="AD9" s="91">
        <v>2.7</v>
      </c>
      <c r="AE9" s="91">
        <v>2.9</v>
      </c>
      <c r="AF9" s="91">
        <v>2.8</v>
      </c>
      <c r="AG9" s="91">
        <v>4</v>
      </c>
      <c r="AH9" s="91">
        <v>2.2000000000000002</v>
      </c>
      <c r="AI9" s="91">
        <v>0.9</v>
      </c>
      <c r="AJ9" s="91">
        <v>0.7</v>
      </c>
      <c r="AK9" s="91">
        <v>2</v>
      </c>
      <c r="AL9" s="91">
        <v>1.8</v>
      </c>
      <c r="AM9" s="91">
        <v>3.3</v>
      </c>
      <c r="AN9" s="91">
        <v>3</v>
      </c>
      <c r="AO9" s="91">
        <v>0.3</v>
      </c>
      <c r="AP9" s="91">
        <v>-4.5</v>
      </c>
      <c r="AQ9" s="91">
        <v>2.1</v>
      </c>
      <c r="AR9" s="91">
        <v>1.8</v>
      </c>
      <c r="AS9" s="91">
        <v>-0.8</v>
      </c>
      <c r="AT9" s="91">
        <v>-0.2</v>
      </c>
      <c r="AU9" s="91">
        <v>1.4</v>
      </c>
      <c r="AV9" s="91">
        <v>1.9</v>
      </c>
      <c r="AW9" s="91">
        <v>1.9</v>
      </c>
      <c r="AX9" s="91">
        <v>2.8</v>
      </c>
      <c r="AY9" s="91">
        <v>1.8</v>
      </c>
      <c r="AZ9" s="91">
        <v>1.6</v>
      </c>
      <c r="BA9" s="91">
        <v>-6.2</v>
      </c>
      <c r="BB9" s="91">
        <v>5.8</v>
      </c>
      <c r="BC9" s="91">
        <v>3.4</v>
      </c>
      <c r="BD9" s="91">
        <v>0.6</v>
      </c>
      <c r="BE9" s="91">
        <v>0.9</v>
      </c>
      <c r="BF9" s="91">
        <v>1.6</v>
      </c>
      <c r="BG9" s="91">
        <v>1.3</v>
      </c>
      <c r="BH9" s="91">
        <v>1.1000000000000001</v>
      </c>
      <c r="BI9" s="91">
        <v>1.1000000000000001</v>
      </c>
    </row>
    <row r="10" spans="1:61" ht="15" customHeight="1" x14ac:dyDescent="0.35">
      <c r="A10" s="30" t="s">
        <v>282</v>
      </c>
      <c r="B10" s="13">
        <v>9.1</v>
      </c>
      <c r="C10" s="13">
        <v>5.7</v>
      </c>
      <c r="D10" s="13">
        <v>8.1999999999999993</v>
      </c>
      <c r="E10" s="13">
        <v>11.2</v>
      </c>
      <c r="F10" s="13">
        <v>4.7</v>
      </c>
      <c r="G10" s="13">
        <v>-4.9000000000000004</v>
      </c>
      <c r="H10" s="13">
        <v>10.1</v>
      </c>
      <c r="I10" s="13">
        <v>4.7</v>
      </c>
      <c r="J10" s="13">
        <v>5.6</v>
      </c>
      <c r="K10" s="13">
        <v>7.4</v>
      </c>
      <c r="L10" s="13">
        <v>2.2000000000000002</v>
      </c>
      <c r="M10" s="13">
        <v>3.2</v>
      </c>
      <c r="N10" s="13">
        <v>-0.9</v>
      </c>
      <c r="O10" s="13">
        <v>1.2</v>
      </c>
      <c r="P10" s="13">
        <v>8.8000000000000007</v>
      </c>
      <c r="Q10" s="13">
        <v>3</v>
      </c>
      <c r="R10" s="13">
        <v>3.3</v>
      </c>
      <c r="S10" s="13">
        <v>5.0999999999999996</v>
      </c>
      <c r="T10" s="13">
        <v>8</v>
      </c>
      <c r="U10" s="13">
        <v>8</v>
      </c>
      <c r="V10" s="13">
        <v>6.8</v>
      </c>
      <c r="W10" s="13">
        <v>5</v>
      </c>
      <c r="X10" s="13">
        <v>6.4</v>
      </c>
      <c r="Y10" s="13">
        <v>3.2</v>
      </c>
      <c r="Z10" s="13">
        <v>8.3000000000000007</v>
      </c>
      <c r="AA10" s="13">
        <v>9.1999999999999993</v>
      </c>
      <c r="AB10" s="118" t="s">
        <v>31</v>
      </c>
      <c r="AC10" s="91">
        <v>6.9</v>
      </c>
      <c r="AD10" s="91">
        <v>10.199999999999999</v>
      </c>
      <c r="AE10" s="91">
        <v>4.7</v>
      </c>
      <c r="AF10" s="91">
        <v>5.2</v>
      </c>
      <c r="AG10" s="91">
        <v>12.5</v>
      </c>
      <c r="AH10" s="91">
        <v>0.9</v>
      </c>
      <c r="AI10" s="91">
        <v>3.5</v>
      </c>
      <c r="AJ10" s="91">
        <v>6</v>
      </c>
      <c r="AK10" s="91">
        <v>10.9</v>
      </c>
      <c r="AL10" s="91">
        <v>8.4</v>
      </c>
      <c r="AM10" s="91">
        <v>9.8000000000000007</v>
      </c>
      <c r="AN10" s="91">
        <v>8</v>
      </c>
      <c r="AO10" s="91">
        <v>3.6</v>
      </c>
      <c r="AP10" s="91">
        <v>-10.199999999999999</v>
      </c>
      <c r="AQ10" s="91">
        <v>13</v>
      </c>
      <c r="AR10" s="91">
        <v>7.3</v>
      </c>
      <c r="AS10" s="91">
        <v>3.4</v>
      </c>
      <c r="AT10" s="91">
        <v>3.6</v>
      </c>
      <c r="AU10" s="91">
        <v>3.9</v>
      </c>
      <c r="AV10" s="91">
        <v>3</v>
      </c>
      <c r="AW10" s="91">
        <v>2.7</v>
      </c>
      <c r="AX10" s="91">
        <v>6.2</v>
      </c>
      <c r="AY10" s="91">
        <v>4.8</v>
      </c>
      <c r="AZ10" s="91">
        <v>1.3</v>
      </c>
      <c r="BA10" s="91">
        <v>-8.1999999999999993</v>
      </c>
      <c r="BB10" s="91">
        <v>10.6</v>
      </c>
      <c r="BC10" s="91">
        <v>5.5</v>
      </c>
      <c r="BD10" s="91">
        <v>1</v>
      </c>
      <c r="BE10" s="91">
        <v>2.8</v>
      </c>
      <c r="BF10" s="91">
        <v>3</v>
      </c>
      <c r="BG10" s="91">
        <v>2.9</v>
      </c>
      <c r="BH10" s="91">
        <v>2.8</v>
      </c>
      <c r="BI10" s="91">
        <v>2.8</v>
      </c>
    </row>
    <row r="11" spans="1:61" ht="15" customHeight="1" x14ac:dyDescent="0.35">
      <c r="A11" s="30"/>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row>
    <row r="12" spans="1:61" ht="15" customHeight="1" x14ac:dyDescent="0.35">
      <c r="A12" s="30" t="s">
        <v>283</v>
      </c>
      <c r="B12" s="13" t="s">
        <v>295</v>
      </c>
      <c r="C12" s="13" t="s">
        <v>295</v>
      </c>
      <c r="D12" s="13" t="s">
        <v>295</v>
      </c>
      <c r="E12" s="13" t="s">
        <v>295</v>
      </c>
      <c r="F12" s="13" t="s">
        <v>295</v>
      </c>
      <c r="G12" s="13" t="s">
        <v>295</v>
      </c>
      <c r="H12" s="13" t="s">
        <v>295</v>
      </c>
      <c r="I12" s="13" t="s">
        <v>295</v>
      </c>
      <c r="J12" s="13" t="s">
        <v>295</v>
      </c>
      <c r="K12" s="13" t="s">
        <v>295</v>
      </c>
      <c r="L12" s="13" t="s">
        <v>295</v>
      </c>
      <c r="M12" s="13" t="s">
        <v>295</v>
      </c>
      <c r="N12" s="13" t="s">
        <v>295</v>
      </c>
      <c r="O12" s="13" t="s">
        <v>295</v>
      </c>
      <c r="P12" s="13" t="s">
        <v>295</v>
      </c>
      <c r="Q12" s="13" t="s">
        <v>295</v>
      </c>
      <c r="R12" s="13" t="s">
        <v>295</v>
      </c>
      <c r="S12" s="13" t="s">
        <v>295</v>
      </c>
      <c r="T12" s="13" t="s">
        <v>295</v>
      </c>
      <c r="U12" s="13" t="s">
        <v>295</v>
      </c>
      <c r="V12" s="13" t="s">
        <v>295</v>
      </c>
      <c r="W12" s="13">
        <v>4.3</v>
      </c>
      <c r="X12" s="13">
        <v>3.8</v>
      </c>
      <c r="Y12" s="13">
        <v>3.4</v>
      </c>
      <c r="Z12" s="13">
        <v>2.8</v>
      </c>
      <c r="AA12" s="13">
        <v>2.6</v>
      </c>
      <c r="AB12" s="118" t="s">
        <v>31</v>
      </c>
      <c r="AC12" s="91">
        <v>2.1</v>
      </c>
      <c r="AD12" s="91">
        <v>1.7</v>
      </c>
      <c r="AE12" s="91">
        <v>1.2</v>
      </c>
      <c r="AF12" s="91">
        <v>1.2</v>
      </c>
      <c r="AG12" s="91">
        <v>2.2000000000000002</v>
      </c>
      <c r="AH12" s="91">
        <v>2.4</v>
      </c>
      <c r="AI12" s="91">
        <v>2.2999999999999998</v>
      </c>
      <c r="AJ12" s="91">
        <v>2.1</v>
      </c>
      <c r="AK12" s="91">
        <v>2.2000000000000002</v>
      </c>
      <c r="AL12" s="91">
        <v>2.2000000000000002</v>
      </c>
      <c r="AM12" s="91">
        <v>2.2000000000000002</v>
      </c>
      <c r="AN12" s="91">
        <v>2.2000000000000002</v>
      </c>
      <c r="AO12" s="91">
        <v>3.3</v>
      </c>
      <c r="AP12" s="91">
        <v>0.3</v>
      </c>
      <c r="AQ12" s="91">
        <v>1.6</v>
      </c>
      <c r="AR12" s="91">
        <v>2.7</v>
      </c>
      <c r="AS12" s="91">
        <v>2.5</v>
      </c>
      <c r="AT12" s="91">
        <v>1.3</v>
      </c>
      <c r="AU12" s="91">
        <v>0.4</v>
      </c>
      <c r="AV12" s="91">
        <v>0.2</v>
      </c>
      <c r="AW12" s="91">
        <v>0.2</v>
      </c>
      <c r="AX12" s="91">
        <v>1.5</v>
      </c>
      <c r="AY12" s="91">
        <v>1.8</v>
      </c>
      <c r="AZ12" s="91">
        <v>1.2</v>
      </c>
      <c r="BA12" s="91">
        <v>0.3</v>
      </c>
      <c r="BB12" s="91">
        <v>2.6</v>
      </c>
      <c r="BC12" s="91">
        <v>8.4</v>
      </c>
      <c r="BD12" s="91">
        <v>5.4</v>
      </c>
      <c r="BE12" s="91">
        <v>2.7</v>
      </c>
      <c r="BF12" s="91">
        <v>2.2000000000000002</v>
      </c>
      <c r="BG12" s="91">
        <v>2.2000000000000002</v>
      </c>
      <c r="BH12" s="91">
        <v>2.2000000000000002</v>
      </c>
      <c r="BI12" s="91">
        <v>2.2000000000000002</v>
      </c>
    </row>
    <row r="13" spans="1:61" ht="15" customHeight="1" x14ac:dyDescent="0.35">
      <c r="A13" s="5"/>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row>
    <row r="14" spans="1:61" ht="15" customHeight="1" x14ac:dyDescent="0.35">
      <c r="A14" s="23" t="s">
        <v>284</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row>
    <row r="15" spans="1:61" ht="15" customHeight="1" x14ac:dyDescent="0.35">
      <c r="A15" s="30" t="s">
        <v>285</v>
      </c>
      <c r="B15" s="13" t="s">
        <v>295</v>
      </c>
      <c r="C15" s="13">
        <v>4.7</v>
      </c>
      <c r="D15" s="13">
        <v>7.9</v>
      </c>
      <c r="E15" s="13">
        <v>10.199999999999999</v>
      </c>
      <c r="F15" s="13">
        <v>3.8</v>
      </c>
      <c r="G15" s="13">
        <v>-4.2</v>
      </c>
      <c r="H15" s="13">
        <v>9.3000000000000007</v>
      </c>
      <c r="I15" s="13">
        <v>3.6</v>
      </c>
      <c r="J15" s="13">
        <v>4</v>
      </c>
      <c r="K15" s="13">
        <v>8</v>
      </c>
      <c r="L15" s="13">
        <v>0.7</v>
      </c>
      <c r="M15" s="13">
        <v>0.8</v>
      </c>
      <c r="N15" s="13">
        <v>1.8</v>
      </c>
      <c r="O15" s="13">
        <v>2.2000000000000002</v>
      </c>
      <c r="P15" s="13">
        <v>6.8</v>
      </c>
      <c r="Q15" s="13">
        <v>2.2999999999999998</v>
      </c>
      <c r="R15" s="13">
        <v>4.2</v>
      </c>
      <c r="S15" s="13">
        <v>6.7</v>
      </c>
      <c r="T15" s="13">
        <v>7.8</v>
      </c>
      <c r="U15" s="13">
        <v>8.9</v>
      </c>
      <c r="V15" s="13">
        <v>6.2</v>
      </c>
      <c r="W15" s="13">
        <v>3.6</v>
      </c>
      <c r="X15" s="13">
        <v>4</v>
      </c>
      <c r="Y15" s="13">
        <v>-1.4</v>
      </c>
      <c r="Z15" s="13">
        <v>8</v>
      </c>
      <c r="AA15" s="13">
        <v>8.6</v>
      </c>
      <c r="AB15" s="118" t="s">
        <v>31</v>
      </c>
      <c r="AC15" s="91">
        <v>5.2</v>
      </c>
      <c r="AD15" s="91">
        <v>8.6</v>
      </c>
      <c r="AE15" s="91">
        <v>8.1</v>
      </c>
      <c r="AF15" s="91">
        <v>6</v>
      </c>
      <c r="AG15" s="91">
        <v>12.1</v>
      </c>
      <c r="AH15" s="91">
        <v>0.9</v>
      </c>
      <c r="AI15" s="91">
        <v>2.2000000000000002</v>
      </c>
      <c r="AJ15" s="91">
        <v>4.2</v>
      </c>
      <c r="AK15" s="91">
        <v>8.1</v>
      </c>
      <c r="AL15" s="91">
        <v>6.9</v>
      </c>
      <c r="AM15" s="91">
        <v>8.6999999999999993</v>
      </c>
      <c r="AN15" s="91">
        <v>7.5</v>
      </c>
      <c r="AO15" s="91">
        <v>1.6</v>
      </c>
      <c r="AP15" s="91">
        <v>-10.3</v>
      </c>
      <c r="AQ15" s="91">
        <v>9.6999999999999993</v>
      </c>
      <c r="AR15" s="91">
        <v>5.8</v>
      </c>
      <c r="AS15" s="91">
        <v>1.2</v>
      </c>
      <c r="AT15" s="91">
        <v>2.6</v>
      </c>
      <c r="AU15" s="91">
        <v>5.3</v>
      </c>
      <c r="AV15" s="91">
        <v>4.4000000000000004</v>
      </c>
      <c r="AW15" s="91">
        <v>3.8</v>
      </c>
      <c r="AX15" s="91">
        <v>5.5</v>
      </c>
      <c r="AY15" s="91">
        <v>3.9</v>
      </c>
      <c r="AZ15" s="91">
        <v>4.3</v>
      </c>
      <c r="BA15" s="91">
        <v>-8.6999999999999993</v>
      </c>
      <c r="BB15" s="91">
        <v>8.9</v>
      </c>
      <c r="BC15" s="91">
        <v>7.8</v>
      </c>
      <c r="BD15" s="91">
        <v>-0.1</v>
      </c>
      <c r="BE15" s="91">
        <v>1.7</v>
      </c>
      <c r="BF15" s="91">
        <v>2.8</v>
      </c>
      <c r="BG15" s="91">
        <v>2.7</v>
      </c>
      <c r="BH15" s="91">
        <v>2.4</v>
      </c>
      <c r="BI15" s="91">
        <v>2.2999999999999998</v>
      </c>
    </row>
    <row r="16" spans="1:61" ht="15" customHeight="1" x14ac:dyDescent="0.35">
      <c r="A16" s="30" t="s">
        <v>198</v>
      </c>
      <c r="B16" s="13" t="s">
        <v>295</v>
      </c>
      <c r="C16" s="13">
        <v>2.9</v>
      </c>
      <c r="D16" s="13">
        <v>-0.7</v>
      </c>
      <c r="E16" s="13">
        <v>1.7</v>
      </c>
      <c r="F16" s="13">
        <v>18</v>
      </c>
      <c r="G16" s="13">
        <v>2.7</v>
      </c>
      <c r="H16" s="13">
        <v>5.5</v>
      </c>
      <c r="I16" s="13">
        <v>-1.1000000000000001</v>
      </c>
      <c r="J16" s="13">
        <v>-1.8</v>
      </c>
      <c r="K16" s="13">
        <v>3</v>
      </c>
      <c r="L16" s="13">
        <v>10.8</v>
      </c>
      <c r="M16" s="13">
        <v>20.5</v>
      </c>
      <c r="N16" s="13">
        <v>2.7</v>
      </c>
      <c r="O16" s="13">
        <v>2.9</v>
      </c>
      <c r="P16" s="13">
        <v>8.9</v>
      </c>
      <c r="Q16" s="13">
        <v>3.1</v>
      </c>
      <c r="R16" s="13">
        <v>-15.3</v>
      </c>
      <c r="S16" s="13">
        <v>-9.5</v>
      </c>
      <c r="T16" s="13">
        <v>2.9</v>
      </c>
      <c r="U16" s="13">
        <v>7.9</v>
      </c>
      <c r="V16" s="13">
        <v>-6.7</v>
      </c>
      <c r="W16" s="13">
        <v>1.8</v>
      </c>
      <c r="X16" s="13">
        <v>-3.5</v>
      </c>
      <c r="Y16" s="13">
        <v>0</v>
      </c>
      <c r="Z16" s="13">
        <v>1.5</v>
      </c>
      <c r="AA16" s="13">
        <v>-3.5</v>
      </c>
      <c r="AB16" s="118" t="s">
        <v>31</v>
      </c>
      <c r="AC16" s="91">
        <v>2.2999999999999998</v>
      </c>
      <c r="AD16" s="91">
        <v>8.4</v>
      </c>
      <c r="AE16" s="91">
        <v>-3.1</v>
      </c>
      <c r="AF16" s="91">
        <v>2.4</v>
      </c>
      <c r="AG16" s="91">
        <v>12.2</v>
      </c>
      <c r="AH16" s="91">
        <v>-1</v>
      </c>
      <c r="AI16" s="91">
        <v>-4.0999999999999996</v>
      </c>
      <c r="AJ16" s="91">
        <v>-8.6</v>
      </c>
      <c r="AK16" s="91">
        <v>-1.9</v>
      </c>
      <c r="AL16" s="91">
        <v>2.6</v>
      </c>
      <c r="AM16" s="91">
        <v>0.9</v>
      </c>
      <c r="AN16" s="91">
        <v>-2.2000000000000002</v>
      </c>
      <c r="AO16" s="91">
        <v>-2</v>
      </c>
      <c r="AP16" s="91">
        <v>-1</v>
      </c>
      <c r="AQ16" s="91">
        <v>5.4</v>
      </c>
      <c r="AR16" s="91">
        <v>-0.9</v>
      </c>
      <c r="AS16" s="91">
        <v>5.8</v>
      </c>
      <c r="AT16" s="91">
        <v>-2.9</v>
      </c>
      <c r="AU16" s="91">
        <v>0.2</v>
      </c>
      <c r="AV16" s="91">
        <v>10</v>
      </c>
      <c r="AW16" s="91">
        <v>-2.5</v>
      </c>
      <c r="AX16" s="91">
        <v>0.1</v>
      </c>
      <c r="AY16" s="91">
        <v>-1.7</v>
      </c>
      <c r="AZ16" s="91">
        <v>3.6</v>
      </c>
      <c r="BA16" s="91">
        <v>-0.8</v>
      </c>
      <c r="BB16" s="91">
        <v>7.1</v>
      </c>
      <c r="BC16" s="91">
        <v>15.7</v>
      </c>
      <c r="BD16" s="91">
        <v>-2.4</v>
      </c>
      <c r="BE16" s="91">
        <v>3.6</v>
      </c>
      <c r="BF16" s="91">
        <v>2</v>
      </c>
      <c r="BG16" s="91">
        <v>1.5</v>
      </c>
      <c r="BH16" s="91">
        <v>1.3</v>
      </c>
      <c r="BI16" s="91">
        <v>1.2</v>
      </c>
    </row>
    <row r="17" spans="1:61" ht="15" customHeight="1" x14ac:dyDescent="0.35">
      <c r="A17" s="5"/>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61" ht="15" customHeight="1" x14ac:dyDescent="0.35">
      <c r="A18" s="29" t="s">
        <v>265</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61" ht="15" customHeight="1" x14ac:dyDescent="0.35">
      <c r="A19" s="30" t="s">
        <v>286</v>
      </c>
      <c r="B19" s="14">
        <v>0.61</v>
      </c>
      <c r="C19" s="14">
        <v>0.63</v>
      </c>
      <c r="D19" s="14">
        <v>0.69</v>
      </c>
      <c r="E19" s="14">
        <v>0.79</v>
      </c>
      <c r="F19" s="14">
        <v>0.82</v>
      </c>
      <c r="G19" s="14">
        <v>0.87</v>
      </c>
      <c r="H19" s="14">
        <v>0.83</v>
      </c>
      <c r="I19" s="14">
        <v>0.9</v>
      </c>
      <c r="J19" s="14">
        <v>1.02</v>
      </c>
      <c r="K19" s="14">
        <v>1.1000000000000001</v>
      </c>
      <c r="L19" s="14">
        <v>1.1100000000000001</v>
      </c>
      <c r="M19" s="14">
        <v>0.89</v>
      </c>
      <c r="N19" s="14">
        <v>0.83</v>
      </c>
      <c r="O19" s="14">
        <v>0.77</v>
      </c>
      <c r="P19" s="14">
        <v>0.69</v>
      </c>
      <c r="Q19" s="14">
        <v>0.67</v>
      </c>
      <c r="R19" s="14">
        <v>0.9</v>
      </c>
      <c r="S19" s="14">
        <v>1.0900000000000001</v>
      </c>
      <c r="T19" s="14">
        <v>1.1200000000000001</v>
      </c>
      <c r="U19" s="14">
        <v>1.04</v>
      </c>
      <c r="V19" s="14">
        <v>1.21</v>
      </c>
      <c r="W19" s="14">
        <v>1.18</v>
      </c>
      <c r="X19" s="14">
        <v>1.26</v>
      </c>
      <c r="Y19" s="14">
        <v>1.19</v>
      </c>
      <c r="Z19" s="14">
        <v>1.21</v>
      </c>
      <c r="AA19" s="14">
        <v>1.37</v>
      </c>
      <c r="AB19" s="93">
        <v>1.37</v>
      </c>
      <c r="AC19" s="93">
        <v>1.31</v>
      </c>
      <c r="AD19" s="93">
        <v>1.1299999999999999</v>
      </c>
      <c r="AE19" s="93">
        <v>1.1100000000000001</v>
      </c>
      <c r="AF19" s="93">
        <v>1.07</v>
      </c>
      <c r="AG19" s="93">
        <v>0.92</v>
      </c>
      <c r="AH19" s="93">
        <v>0.9</v>
      </c>
      <c r="AI19" s="93">
        <v>0.94</v>
      </c>
      <c r="AJ19" s="93">
        <v>1.1299999999999999</v>
      </c>
      <c r="AK19" s="93">
        <v>1.24</v>
      </c>
      <c r="AL19" s="93">
        <v>1.24</v>
      </c>
      <c r="AM19" s="93">
        <v>1.26</v>
      </c>
      <c r="AN19" s="93">
        <v>1.37</v>
      </c>
      <c r="AO19" s="93">
        <v>1.47</v>
      </c>
      <c r="AP19" s="93">
        <v>1.39</v>
      </c>
      <c r="AQ19" s="93">
        <v>1.33</v>
      </c>
      <c r="AR19" s="93">
        <v>1.39</v>
      </c>
      <c r="AS19" s="93">
        <v>1.29</v>
      </c>
      <c r="AT19" s="93">
        <v>1.33</v>
      </c>
      <c r="AU19" s="93">
        <v>1.33</v>
      </c>
      <c r="AV19" s="93">
        <v>1.1100000000000001</v>
      </c>
      <c r="AW19" s="93">
        <v>1.1100000000000001</v>
      </c>
      <c r="AX19" s="93">
        <v>1.1299999999999999</v>
      </c>
      <c r="AY19" s="93">
        <v>1.18</v>
      </c>
      <c r="AZ19" s="93">
        <v>1.1200000000000001</v>
      </c>
      <c r="BA19" s="93">
        <v>1.1399999999999999</v>
      </c>
      <c r="BB19" s="93">
        <v>1.18</v>
      </c>
      <c r="BC19" s="93">
        <v>1.05</v>
      </c>
      <c r="BD19" s="93">
        <v>1.08</v>
      </c>
      <c r="BE19" s="93">
        <v>1.1000000000000001</v>
      </c>
      <c r="BF19" s="93">
        <v>1.1100000000000001</v>
      </c>
      <c r="BG19" s="93">
        <v>1.1299999999999999</v>
      </c>
      <c r="BH19" s="93">
        <v>1.1499999999999999</v>
      </c>
      <c r="BI19" s="93">
        <v>1.1599999999999999</v>
      </c>
    </row>
    <row r="20" spans="1:61" ht="15" customHeight="1" x14ac:dyDescent="0.35">
      <c r="A20" s="30" t="s">
        <v>287</v>
      </c>
      <c r="B20" s="13">
        <v>2.1</v>
      </c>
      <c r="C20" s="13">
        <v>2.8</v>
      </c>
      <c r="D20" s="13">
        <v>3.1</v>
      </c>
      <c r="E20" s="13">
        <v>3.6</v>
      </c>
      <c r="F20" s="13">
        <v>12.2</v>
      </c>
      <c r="G20" s="13">
        <v>11.2</v>
      </c>
      <c r="H20" s="13">
        <v>12.6</v>
      </c>
      <c r="I20" s="13">
        <v>13.7</v>
      </c>
      <c r="J20" s="13">
        <v>13.8</v>
      </c>
      <c r="K20" s="13">
        <v>31.5</v>
      </c>
      <c r="L20" s="13">
        <v>37.5</v>
      </c>
      <c r="M20" s="13">
        <v>36.1</v>
      </c>
      <c r="N20" s="13">
        <v>33.200000000000003</v>
      </c>
      <c r="O20" s="13">
        <v>29.7</v>
      </c>
      <c r="P20" s="13">
        <v>28.6</v>
      </c>
      <c r="Q20" s="13">
        <v>27.6</v>
      </c>
      <c r="R20" s="13">
        <v>14</v>
      </c>
      <c r="S20" s="13">
        <v>18</v>
      </c>
      <c r="T20" s="13">
        <v>14.4</v>
      </c>
      <c r="U20" s="13">
        <v>17.3</v>
      </c>
      <c r="V20" s="13">
        <v>22.6</v>
      </c>
      <c r="W20" s="13">
        <v>18.600000000000001</v>
      </c>
      <c r="X20" s="13">
        <v>18.600000000000001</v>
      </c>
      <c r="Y20" s="13">
        <v>16.2</v>
      </c>
      <c r="Z20" s="13">
        <v>15.6</v>
      </c>
      <c r="AA20" s="13">
        <v>16.899999999999999</v>
      </c>
      <c r="AB20" s="91">
        <v>16.7</v>
      </c>
      <c r="AC20" s="91">
        <v>19.600000000000001</v>
      </c>
      <c r="AD20" s="91">
        <v>18.7</v>
      </c>
      <c r="AE20" s="91">
        <v>12.5</v>
      </c>
      <c r="AF20" s="91">
        <v>17.5</v>
      </c>
      <c r="AG20" s="91">
        <v>27.4</v>
      </c>
      <c r="AH20" s="91">
        <v>23.7</v>
      </c>
      <c r="AI20" s="91">
        <v>24.5</v>
      </c>
      <c r="AJ20" s="91">
        <v>28</v>
      </c>
      <c r="AK20" s="91">
        <v>36.1</v>
      </c>
      <c r="AL20" s="91">
        <v>52.2</v>
      </c>
      <c r="AM20" s="91">
        <v>63.8</v>
      </c>
      <c r="AN20" s="91">
        <v>71</v>
      </c>
      <c r="AO20" s="91">
        <v>96.3</v>
      </c>
      <c r="AP20" s="91">
        <v>62.2</v>
      </c>
      <c r="AQ20" s="91">
        <v>79.3</v>
      </c>
      <c r="AR20" s="91">
        <v>109.2</v>
      </c>
      <c r="AS20" s="91">
        <v>111.1</v>
      </c>
      <c r="AT20" s="91">
        <v>107.8</v>
      </c>
      <c r="AU20" s="91">
        <v>98.4</v>
      </c>
      <c r="AV20" s="91">
        <v>52.4</v>
      </c>
      <c r="AW20" s="91">
        <v>43.6</v>
      </c>
      <c r="AX20" s="91">
        <v>54.3</v>
      </c>
      <c r="AY20" s="91">
        <v>71</v>
      </c>
      <c r="AZ20" s="91">
        <v>64.3</v>
      </c>
      <c r="BA20" s="91">
        <v>41.8</v>
      </c>
      <c r="BB20" s="91">
        <v>70.7</v>
      </c>
      <c r="BC20" s="91">
        <v>100.9</v>
      </c>
      <c r="BD20" s="91">
        <v>82.6</v>
      </c>
      <c r="BE20" s="91">
        <v>76.400000000000006</v>
      </c>
      <c r="BF20" s="91">
        <v>73.2</v>
      </c>
      <c r="BG20" s="91">
        <v>71</v>
      </c>
      <c r="BH20" s="91">
        <v>69.5</v>
      </c>
      <c r="BI20" s="91">
        <v>68.7</v>
      </c>
    </row>
    <row r="21" spans="1:61" ht="15" customHeight="1" x14ac:dyDescent="0.35">
      <c r="A21" s="5"/>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61" ht="15" customHeight="1" x14ac:dyDescent="0.35">
      <c r="A22" s="23" t="s">
        <v>288</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61" ht="15" customHeight="1" x14ac:dyDescent="0.35">
      <c r="A23" s="30" t="s">
        <v>289</v>
      </c>
      <c r="B23" s="13">
        <v>7.5</v>
      </c>
      <c r="C23" s="13">
        <v>5</v>
      </c>
      <c r="D23" s="13">
        <v>4.5999999999999996</v>
      </c>
      <c r="E23" s="13">
        <v>8.3000000000000007</v>
      </c>
      <c r="F23" s="13">
        <v>10.199999999999999</v>
      </c>
      <c r="G23" s="13">
        <v>6.4</v>
      </c>
      <c r="H23" s="13">
        <v>5.2</v>
      </c>
      <c r="I23" s="13">
        <v>5.6</v>
      </c>
      <c r="J23" s="13">
        <v>8.1999999999999993</v>
      </c>
      <c r="K23" s="13">
        <v>11.2</v>
      </c>
      <c r="L23" s="13">
        <v>13</v>
      </c>
      <c r="M23" s="13">
        <v>15.9</v>
      </c>
      <c r="N23" s="13">
        <v>12.2</v>
      </c>
      <c r="O23" s="13">
        <v>9</v>
      </c>
      <c r="P23" s="13">
        <v>10.3</v>
      </c>
      <c r="Q23" s="13">
        <v>8</v>
      </c>
      <c r="R23" s="13">
        <v>6.5</v>
      </c>
      <c r="S23" s="13">
        <v>6.8</v>
      </c>
      <c r="T23" s="13">
        <v>7.7</v>
      </c>
      <c r="U23" s="13">
        <v>9</v>
      </c>
      <c r="V23" s="13">
        <v>8.1</v>
      </c>
      <c r="W23" s="13">
        <v>5.8</v>
      </c>
      <c r="X23" s="13">
        <v>3.6</v>
      </c>
      <c r="Y23" s="13">
        <v>3.1</v>
      </c>
      <c r="Z23" s="13">
        <v>4.5999999999999996</v>
      </c>
      <c r="AA23" s="13">
        <v>5.9</v>
      </c>
      <c r="AB23" s="91">
        <v>5.9</v>
      </c>
      <c r="AC23" s="91">
        <v>5.3</v>
      </c>
      <c r="AD23" s="91">
        <v>5.6</v>
      </c>
      <c r="AE23" s="91">
        <v>5.4</v>
      </c>
      <c r="AF23" s="91">
        <v>5.3</v>
      </c>
      <c r="AG23" s="91">
        <v>6.4</v>
      </c>
      <c r="AH23" s="91">
        <v>3.7</v>
      </c>
      <c r="AI23" s="91">
        <v>1.7</v>
      </c>
      <c r="AJ23" s="91">
        <v>1.1000000000000001</v>
      </c>
      <c r="AK23" s="91">
        <v>1.5</v>
      </c>
      <c r="AL23" s="91">
        <v>3.5</v>
      </c>
      <c r="AM23" s="91">
        <v>5.0999999999999996</v>
      </c>
      <c r="AN23" s="91">
        <v>5.2</v>
      </c>
      <c r="AO23" s="91">
        <v>2.9</v>
      </c>
      <c r="AP23" s="91">
        <v>0.5</v>
      </c>
      <c r="AQ23" s="91">
        <v>0.3</v>
      </c>
      <c r="AR23" s="91">
        <v>0.3</v>
      </c>
      <c r="AS23" s="91">
        <v>0.2</v>
      </c>
      <c r="AT23" s="91">
        <v>0.2</v>
      </c>
      <c r="AU23" s="91">
        <v>0.1</v>
      </c>
      <c r="AV23" s="91">
        <v>0.2</v>
      </c>
      <c r="AW23" s="91">
        <v>0.7</v>
      </c>
      <c r="AX23" s="91">
        <v>1.3</v>
      </c>
      <c r="AY23" s="91">
        <v>2.2999999999999998</v>
      </c>
      <c r="AZ23" s="91">
        <v>2.2999999999999998</v>
      </c>
      <c r="BA23" s="91">
        <v>0.7</v>
      </c>
      <c r="BB23" s="91">
        <v>0.2</v>
      </c>
      <c r="BC23" s="91">
        <v>2.4</v>
      </c>
      <c r="BD23" s="91">
        <v>5.4</v>
      </c>
      <c r="BE23" s="91">
        <v>4.5999999999999996</v>
      </c>
      <c r="BF23" s="91">
        <v>3.4</v>
      </c>
      <c r="BG23" s="91">
        <v>3.3</v>
      </c>
      <c r="BH23" s="91">
        <v>3.4</v>
      </c>
      <c r="BI23" s="91">
        <v>3.5</v>
      </c>
    </row>
    <row r="24" spans="1:61" ht="15" customHeight="1" x14ac:dyDescent="0.35">
      <c r="A24" s="30" t="s">
        <v>290</v>
      </c>
      <c r="B24" s="13">
        <v>9.4</v>
      </c>
      <c r="C24" s="13">
        <v>7.1</v>
      </c>
      <c r="D24" s="13">
        <v>5.6</v>
      </c>
      <c r="E24" s="13">
        <v>12.1</v>
      </c>
      <c r="F24" s="13">
        <v>9.9</v>
      </c>
      <c r="G24" s="13">
        <v>5</v>
      </c>
      <c r="H24" s="13">
        <v>4.2</v>
      </c>
      <c r="I24" s="13">
        <v>4.4000000000000004</v>
      </c>
      <c r="J24" s="13">
        <v>3.7</v>
      </c>
      <c r="K24" s="13">
        <v>6.7</v>
      </c>
      <c r="L24" s="13">
        <v>9.5</v>
      </c>
      <c r="M24" s="13">
        <v>12.1</v>
      </c>
      <c r="N24" s="13">
        <v>8.9</v>
      </c>
      <c r="O24" s="13">
        <v>5.8</v>
      </c>
      <c r="P24" s="13">
        <v>6</v>
      </c>
      <c r="Q24" s="13">
        <v>5.4</v>
      </c>
      <c r="R24" s="13">
        <v>4.5999999999999996</v>
      </c>
      <c r="S24" s="13">
        <v>4</v>
      </c>
      <c r="T24" s="13">
        <v>4.3</v>
      </c>
      <c r="U24" s="13">
        <v>7.1</v>
      </c>
      <c r="V24" s="13">
        <v>8.4</v>
      </c>
      <c r="W24" s="13">
        <v>9.1999999999999993</v>
      </c>
      <c r="X24" s="13">
        <v>9.5</v>
      </c>
      <c r="Y24" s="13">
        <v>7.2</v>
      </c>
      <c r="Z24" s="13">
        <v>5.3</v>
      </c>
      <c r="AA24" s="13">
        <v>4.5</v>
      </c>
      <c r="AB24" s="91">
        <v>4.5</v>
      </c>
      <c r="AC24" s="91">
        <v>3.3</v>
      </c>
      <c r="AD24" s="91">
        <v>3.3</v>
      </c>
      <c r="AE24" s="91">
        <v>3.5</v>
      </c>
      <c r="AF24" s="91">
        <v>3</v>
      </c>
      <c r="AG24" s="91">
        <v>4.4000000000000004</v>
      </c>
      <c r="AH24" s="91">
        <v>4.3</v>
      </c>
      <c r="AI24" s="91">
        <v>3.3</v>
      </c>
      <c r="AJ24" s="91">
        <v>2.2999999999999998</v>
      </c>
      <c r="AK24" s="91">
        <v>2.1</v>
      </c>
      <c r="AL24" s="91">
        <v>2.2000000000000002</v>
      </c>
      <c r="AM24" s="91">
        <v>3.1</v>
      </c>
      <c r="AN24" s="91">
        <v>4.3</v>
      </c>
      <c r="AO24" s="91">
        <v>4.5999999999999996</v>
      </c>
      <c r="AP24" s="91">
        <v>1.2</v>
      </c>
      <c r="AQ24" s="91">
        <v>0.8</v>
      </c>
      <c r="AR24" s="91">
        <v>1.4</v>
      </c>
      <c r="AS24" s="91">
        <v>0.6</v>
      </c>
      <c r="AT24" s="91">
        <v>0.2</v>
      </c>
      <c r="AU24" s="91">
        <v>0.2</v>
      </c>
      <c r="AV24" s="91">
        <v>0</v>
      </c>
      <c r="AW24" s="91">
        <v>-0.3</v>
      </c>
      <c r="AX24" s="91">
        <v>-0.3</v>
      </c>
      <c r="AY24" s="91">
        <v>-0.3</v>
      </c>
      <c r="AZ24" s="91">
        <v>-0.4</v>
      </c>
      <c r="BA24" s="91">
        <v>-0.4</v>
      </c>
      <c r="BB24" s="91">
        <v>-0.5</v>
      </c>
      <c r="BC24" s="91">
        <v>0.3</v>
      </c>
      <c r="BD24" s="91">
        <v>3.4</v>
      </c>
      <c r="BE24" s="91">
        <v>3.3</v>
      </c>
      <c r="BF24" s="91">
        <v>2.2000000000000002</v>
      </c>
      <c r="BG24" s="91">
        <v>2.1</v>
      </c>
      <c r="BH24" s="91">
        <v>2.2999999999999998</v>
      </c>
      <c r="BI24" s="91">
        <v>2.4</v>
      </c>
    </row>
    <row r="25" spans="1:61" ht="15" customHeight="1" x14ac:dyDescent="0.35">
      <c r="A25" s="23" t="s">
        <v>291</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61" ht="15" customHeight="1" x14ac:dyDescent="0.35">
      <c r="A26" s="30" t="s">
        <v>289</v>
      </c>
      <c r="B26" s="13">
        <v>7.3</v>
      </c>
      <c r="C26" s="13">
        <v>6.2</v>
      </c>
      <c r="D26" s="13">
        <v>6.2</v>
      </c>
      <c r="E26" s="13">
        <v>6.8</v>
      </c>
      <c r="F26" s="13">
        <v>7.6</v>
      </c>
      <c r="G26" s="13">
        <v>8</v>
      </c>
      <c r="H26" s="13">
        <v>7.6</v>
      </c>
      <c r="I26" s="13">
        <v>7.4</v>
      </c>
      <c r="J26" s="13">
        <v>8.4</v>
      </c>
      <c r="K26" s="13">
        <v>9.4</v>
      </c>
      <c r="L26" s="13">
        <v>11.5</v>
      </c>
      <c r="M26" s="13">
        <v>13.9</v>
      </c>
      <c r="N26" s="13">
        <v>13</v>
      </c>
      <c r="O26" s="13">
        <v>11.1</v>
      </c>
      <c r="P26" s="13">
        <v>12.4</v>
      </c>
      <c r="Q26" s="13">
        <v>10.6</v>
      </c>
      <c r="R26" s="13">
        <v>7.7</v>
      </c>
      <c r="S26" s="13">
        <v>8.4</v>
      </c>
      <c r="T26" s="13">
        <v>8.8000000000000007</v>
      </c>
      <c r="U26" s="13">
        <v>8.5</v>
      </c>
      <c r="V26" s="13">
        <v>8.5</v>
      </c>
      <c r="W26" s="13">
        <v>7.9</v>
      </c>
      <c r="X26" s="13">
        <v>7</v>
      </c>
      <c r="Y26" s="13">
        <v>5.9</v>
      </c>
      <c r="Z26" s="13">
        <v>7.1</v>
      </c>
      <c r="AA26" s="13">
        <v>6.6</v>
      </c>
      <c r="AB26" s="91">
        <v>6.6</v>
      </c>
      <c r="AC26" s="91">
        <v>5.3</v>
      </c>
      <c r="AD26" s="91">
        <v>5.6</v>
      </c>
      <c r="AE26" s="91">
        <v>5.4</v>
      </c>
      <c r="AF26" s="91">
        <v>5.3</v>
      </c>
      <c r="AG26" s="91">
        <v>6.4</v>
      </c>
      <c r="AH26" s="91">
        <v>3.7</v>
      </c>
      <c r="AI26" s="91">
        <v>1.7</v>
      </c>
      <c r="AJ26" s="91">
        <v>1.1000000000000001</v>
      </c>
      <c r="AK26" s="91">
        <v>1.5</v>
      </c>
      <c r="AL26" s="91">
        <v>3.5</v>
      </c>
      <c r="AM26" s="91">
        <v>5.0999999999999996</v>
      </c>
      <c r="AN26" s="91">
        <v>5.2</v>
      </c>
      <c r="AO26" s="91">
        <v>2.9</v>
      </c>
      <c r="AP26" s="91">
        <v>0.5</v>
      </c>
      <c r="AQ26" s="91">
        <v>0.3</v>
      </c>
      <c r="AR26" s="91">
        <v>0.3</v>
      </c>
      <c r="AS26" s="91">
        <v>0.2</v>
      </c>
      <c r="AT26" s="91">
        <v>0.2</v>
      </c>
      <c r="AU26" s="91">
        <v>0.1</v>
      </c>
      <c r="AV26" s="91">
        <v>0.2</v>
      </c>
      <c r="AW26" s="91">
        <v>0.7</v>
      </c>
      <c r="AX26" s="91">
        <v>1.3</v>
      </c>
      <c r="AY26" s="91">
        <v>2.2999999999999998</v>
      </c>
      <c r="AZ26" s="91">
        <v>2.2999999999999998</v>
      </c>
      <c r="BA26" s="91">
        <v>0.7</v>
      </c>
      <c r="BB26" s="91">
        <v>0.2</v>
      </c>
      <c r="BC26" s="91">
        <v>2.4</v>
      </c>
      <c r="BD26" s="91">
        <v>5.4</v>
      </c>
      <c r="BE26" s="91">
        <v>4.5999999999999996</v>
      </c>
      <c r="BF26" s="91">
        <v>3.4</v>
      </c>
      <c r="BG26" s="91">
        <v>3.3</v>
      </c>
      <c r="BH26" s="91">
        <v>3.4</v>
      </c>
      <c r="BI26" s="91">
        <v>3.5</v>
      </c>
    </row>
    <row r="27" spans="1:61" ht="15" customHeight="1" x14ac:dyDescent="0.35">
      <c r="A27" s="30" t="s">
        <v>292</v>
      </c>
      <c r="B27" s="13">
        <v>8.3000000000000007</v>
      </c>
      <c r="C27" s="13">
        <v>8</v>
      </c>
      <c r="D27" s="13">
        <v>7.9</v>
      </c>
      <c r="E27" s="13">
        <v>9.3000000000000007</v>
      </c>
      <c r="F27" s="13">
        <v>10.4</v>
      </c>
      <c r="G27" s="13">
        <v>8.5</v>
      </c>
      <c r="H27" s="13">
        <v>7.8</v>
      </c>
      <c r="I27" s="13">
        <v>6.5</v>
      </c>
      <c r="J27" s="13">
        <v>6.2</v>
      </c>
      <c r="K27" s="13">
        <v>7.6</v>
      </c>
      <c r="L27" s="13">
        <v>8.5</v>
      </c>
      <c r="M27" s="13">
        <v>10.1</v>
      </c>
      <c r="N27" s="13">
        <v>9</v>
      </c>
      <c r="O27" s="13">
        <v>8</v>
      </c>
      <c r="P27" s="13">
        <v>8</v>
      </c>
      <c r="Q27" s="13">
        <v>6.9</v>
      </c>
      <c r="R27" s="13">
        <v>5.9</v>
      </c>
      <c r="S27" s="13">
        <v>6.1</v>
      </c>
      <c r="T27" s="13">
        <v>6.5</v>
      </c>
      <c r="U27" s="13">
        <v>6.9</v>
      </c>
      <c r="V27" s="13">
        <v>8.6999999999999993</v>
      </c>
      <c r="W27" s="13">
        <v>8.4</v>
      </c>
      <c r="X27" s="13">
        <v>7.8</v>
      </c>
      <c r="Y27" s="13">
        <v>6.5</v>
      </c>
      <c r="Z27" s="13">
        <v>6.9</v>
      </c>
      <c r="AA27" s="13">
        <v>6.8</v>
      </c>
      <c r="AB27" s="91">
        <v>6.8</v>
      </c>
      <c r="AC27" s="91">
        <v>6.2</v>
      </c>
      <c r="AD27" s="91">
        <v>5.7</v>
      </c>
      <c r="AE27" s="91">
        <v>4.5999999999999996</v>
      </c>
      <c r="AF27" s="91">
        <v>4.5</v>
      </c>
      <c r="AG27" s="91">
        <v>5.3</v>
      </c>
      <c r="AH27" s="91">
        <v>4.8</v>
      </c>
      <c r="AI27" s="91">
        <v>4.8</v>
      </c>
      <c r="AJ27" s="91">
        <v>4.0999999999999996</v>
      </c>
      <c r="AK27" s="91">
        <v>4.0999999999999996</v>
      </c>
      <c r="AL27" s="91">
        <v>3.4</v>
      </c>
      <c r="AM27" s="91">
        <v>3.8</v>
      </c>
      <c r="AN27" s="91">
        <v>4.2</v>
      </c>
      <c r="AO27" s="91">
        <v>4</v>
      </c>
      <c r="AP27" s="91">
        <v>3.3</v>
      </c>
      <c r="AQ27" s="91">
        <v>2.8</v>
      </c>
      <c r="AR27" s="91">
        <v>2.6</v>
      </c>
      <c r="AS27" s="91">
        <v>1.6</v>
      </c>
      <c r="AT27" s="91">
        <v>1.6</v>
      </c>
      <c r="AU27" s="91">
        <v>1.2</v>
      </c>
      <c r="AV27" s="91">
        <v>0.5</v>
      </c>
      <c r="AW27" s="91">
        <v>0.1</v>
      </c>
      <c r="AX27" s="91">
        <v>0.4</v>
      </c>
      <c r="AY27" s="91">
        <v>0.5</v>
      </c>
      <c r="AZ27" s="91">
        <v>-0.2</v>
      </c>
      <c r="BA27" s="91">
        <v>-0.5</v>
      </c>
      <c r="BB27" s="91">
        <v>-0.3</v>
      </c>
      <c r="BC27" s="91">
        <v>1.2</v>
      </c>
      <c r="BD27" s="91">
        <v>2.4</v>
      </c>
      <c r="BE27" s="91">
        <v>2.1</v>
      </c>
      <c r="BF27" s="91">
        <v>2.1</v>
      </c>
      <c r="BG27" s="91">
        <v>2.1</v>
      </c>
      <c r="BH27" s="91">
        <v>2.2000000000000002</v>
      </c>
      <c r="BI27" s="91">
        <v>2.2999999999999998</v>
      </c>
    </row>
    <row r="28" spans="1:61" ht="15" customHeight="1" x14ac:dyDescent="0.35">
      <c r="A28" s="33"/>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row>
    <row r="29" spans="1:61" ht="15" customHeight="1" x14ac:dyDescent="0.35">
      <c r="A29" s="25" t="s">
        <v>293</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61" ht="15" customHeight="1" x14ac:dyDescent="0.35">
      <c r="A30" s="25" t="s">
        <v>294</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61" x14ac:dyDescent="0.35">
      <c r="A31" s="11"/>
      <c r="B31" s="13"/>
      <c r="C31" s="13"/>
      <c r="D31" s="13"/>
      <c r="E31" s="13"/>
      <c r="F31" s="3"/>
      <c r="G31" s="3"/>
      <c r="H31" s="3"/>
      <c r="I31" s="3"/>
      <c r="J31" s="3"/>
      <c r="K31" s="3"/>
      <c r="L31" s="3"/>
      <c r="M31" s="3"/>
      <c r="N31" s="3"/>
      <c r="O31" s="3"/>
      <c r="P31" s="3"/>
      <c r="Q31" s="3"/>
      <c r="R31" s="3"/>
      <c r="S31" s="3"/>
      <c r="T31" s="3"/>
      <c r="U31" s="3"/>
      <c r="V31" s="3"/>
      <c r="W31" s="3"/>
      <c r="X31" s="3"/>
      <c r="Y31" s="3"/>
      <c r="Z31" s="3"/>
      <c r="AA31" s="3"/>
    </row>
    <row r="32" spans="1:61" ht="15" customHeight="1"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row>
  </sheetData>
  <hyperlinks>
    <hyperlink ref="A1" location="inhoudsopgave!A1" display="naar inhoudsopgave" xr:uid="{00000000-0004-0000-0700-000000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7" width="32.7265625" customWidth="1"/>
    <col min="8" max="8" width="8.81640625" customWidth="1"/>
    <col min="9" max="9" width="9.81640625" customWidth="1"/>
    <col min="10" max="10" width="8.81640625" customWidth="1"/>
    <col min="11" max="11" width="9.81640625" customWidth="1"/>
    <col min="12" max="12" width="8.81640625" customWidth="1"/>
  </cols>
  <sheetData>
    <row r="1" spans="1:12" ht="15" customHeight="1" x14ac:dyDescent="0.35">
      <c r="A1" s="4" t="s">
        <v>100</v>
      </c>
      <c r="B1" s="40"/>
      <c r="C1" s="40"/>
      <c r="D1" s="40"/>
      <c r="E1" s="40"/>
      <c r="F1" s="40"/>
      <c r="G1" s="40"/>
      <c r="H1" s="40"/>
      <c r="I1" s="40"/>
      <c r="J1" s="40"/>
      <c r="K1" s="40"/>
      <c r="L1" s="40"/>
    </row>
    <row r="2" spans="1:12" ht="45.75" customHeight="1" x14ac:dyDescent="0.35">
      <c r="A2" s="27" t="s">
        <v>297</v>
      </c>
      <c r="B2" s="35"/>
      <c r="C2" s="3"/>
      <c r="D2" s="3"/>
      <c r="E2" s="3"/>
      <c r="F2" s="3"/>
      <c r="G2" s="3"/>
      <c r="H2" s="3"/>
      <c r="I2" s="3"/>
      <c r="J2" s="3"/>
      <c r="K2" s="3"/>
      <c r="L2" s="3"/>
    </row>
    <row r="3" spans="1:12" ht="15" customHeight="1" x14ac:dyDescent="0.35">
      <c r="A3" s="19"/>
      <c r="B3" s="38" t="s">
        <v>309</v>
      </c>
      <c r="C3" s="36" t="s">
        <v>311</v>
      </c>
      <c r="D3" s="36" t="s">
        <v>313</v>
      </c>
      <c r="E3" s="36" t="s">
        <v>314</v>
      </c>
      <c r="F3" s="36" t="s">
        <v>309</v>
      </c>
      <c r="G3" s="36"/>
      <c r="H3" s="38" t="s">
        <v>309</v>
      </c>
      <c r="I3" s="36" t="s">
        <v>311</v>
      </c>
      <c r="J3" s="36" t="s">
        <v>313</v>
      </c>
      <c r="K3" s="36" t="s">
        <v>314</v>
      </c>
      <c r="L3" s="36" t="s">
        <v>309</v>
      </c>
    </row>
    <row r="4" spans="1:12" ht="15" customHeight="1" x14ac:dyDescent="0.35">
      <c r="A4" s="11"/>
      <c r="B4" s="3" t="s">
        <v>310</v>
      </c>
      <c r="C4" s="3" t="s">
        <v>312</v>
      </c>
      <c r="D4" s="3" t="s">
        <v>310</v>
      </c>
      <c r="E4" s="3" t="s">
        <v>312</v>
      </c>
      <c r="F4" s="3" t="s">
        <v>310</v>
      </c>
      <c r="G4" s="3"/>
      <c r="H4" s="3" t="s">
        <v>310</v>
      </c>
      <c r="I4" s="3" t="s">
        <v>312</v>
      </c>
      <c r="J4" s="3" t="s">
        <v>310</v>
      </c>
      <c r="K4" s="3" t="s">
        <v>312</v>
      </c>
      <c r="L4" s="3" t="s">
        <v>310</v>
      </c>
    </row>
    <row r="5" spans="1:12" ht="15" customHeight="1" x14ac:dyDescent="0.35">
      <c r="A5" s="37"/>
      <c r="B5" s="35">
        <v>2021</v>
      </c>
      <c r="C5" s="21"/>
      <c r="D5" s="35">
        <v>2021</v>
      </c>
      <c r="E5" s="21"/>
      <c r="F5" s="35">
        <v>2022</v>
      </c>
      <c r="G5" s="21"/>
      <c r="H5" s="35">
        <v>2021</v>
      </c>
      <c r="I5" s="21"/>
      <c r="J5" s="35">
        <v>2021</v>
      </c>
      <c r="K5" s="21"/>
      <c r="L5" s="35">
        <v>2022</v>
      </c>
    </row>
    <row r="6" spans="1:12" ht="15" customHeight="1" x14ac:dyDescent="0.35">
      <c r="A6" s="11"/>
      <c r="B6" s="32"/>
      <c r="C6" s="3"/>
      <c r="D6" s="3"/>
      <c r="E6" s="3"/>
      <c r="F6" s="3"/>
      <c r="G6" s="3"/>
      <c r="H6" s="3"/>
      <c r="I6" s="3"/>
      <c r="J6" s="3"/>
      <c r="K6" s="3"/>
      <c r="L6" s="3"/>
    </row>
    <row r="7" spans="1:12" ht="15" customHeight="1" x14ac:dyDescent="0.35">
      <c r="A7" s="11" t="s">
        <v>298</v>
      </c>
      <c r="B7" s="13">
        <v>419.3</v>
      </c>
      <c r="C7" s="13">
        <v>3.4</v>
      </c>
      <c r="D7" s="13">
        <v>433.6</v>
      </c>
      <c r="E7" s="13">
        <v>4.2</v>
      </c>
      <c r="F7" s="13">
        <v>451.7</v>
      </c>
      <c r="G7" s="11" t="s">
        <v>315</v>
      </c>
      <c r="H7" s="13">
        <v>585.1</v>
      </c>
      <c r="I7" s="13">
        <v>4.5999999999999996</v>
      </c>
      <c r="J7" s="13">
        <v>612.29999999999995</v>
      </c>
      <c r="K7" s="13">
        <v>6.4</v>
      </c>
      <c r="L7" s="13">
        <v>651.6</v>
      </c>
    </row>
    <row r="8" spans="1:12" ht="15" customHeight="1" x14ac:dyDescent="0.35">
      <c r="A8" s="3" t="s">
        <v>0</v>
      </c>
      <c r="B8" s="13">
        <v>346.1</v>
      </c>
      <c r="C8" s="13">
        <v>3.8</v>
      </c>
      <c r="D8" s="13">
        <v>359.3</v>
      </c>
      <c r="E8" s="13">
        <v>3.6</v>
      </c>
      <c r="F8" s="13">
        <v>372.4</v>
      </c>
      <c r="G8" s="3"/>
      <c r="H8" s="13"/>
      <c r="I8" s="13"/>
      <c r="J8" s="13"/>
      <c r="K8" s="13"/>
      <c r="L8" s="13"/>
    </row>
    <row r="9" spans="1:12" ht="15" customHeight="1" x14ac:dyDescent="0.35">
      <c r="A9" s="3" t="s">
        <v>1</v>
      </c>
      <c r="B9" s="13">
        <v>73.2</v>
      </c>
      <c r="C9" s="13">
        <v>1.5</v>
      </c>
      <c r="D9" s="13">
        <v>74.3</v>
      </c>
      <c r="E9" s="13">
        <v>6.7</v>
      </c>
      <c r="F9" s="13">
        <v>79.3</v>
      </c>
      <c r="G9" s="11" t="s">
        <v>316</v>
      </c>
      <c r="H9" s="13">
        <v>360.9</v>
      </c>
      <c r="I9" s="13">
        <v>6.6</v>
      </c>
      <c r="J9" s="13">
        <v>384.6</v>
      </c>
      <c r="K9" s="13">
        <v>6.9</v>
      </c>
      <c r="L9" s="13">
        <v>411.1</v>
      </c>
    </row>
    <row r="10" spans="1:12" ht="15" customHeight="1" x14ac:dyDescent="0.35">
      <c r="A10" s="3"/>
      <c r="B10" s="13"/>
      <c r="C10" s="13"/>
      <c r="D10" s="13"/>
      <c r="E10" s="13"/>
      <c r="F10" s="13"/>
      <c r="G10" s="3"/>
      <c r="H10" s="13"/>
      <c r="I10" s="13"/>
      <c r="J10" s="13"/>
      <c r="K10" s="13"/>
      <c r="L10" s="13"/>
    </row>
    <row r="11" spans="1:12" ht="15" customHeight="1" x14ac:dyDescent="0.35">
      <c r="A11" s="11" t="s">
        <v>299</v>
      </c>
      <c r="B11" s="13">
        <v>227.3</v>
      </c>
      <c r="C11" s="13"/>
      <c r="D11" s="13"/>
      <c r="E11" s="13"/>
      <c r="F11" s="13">
        <v>256.3</v>
      </c>
      <c r="G11" s="11" t="s">
        <v>317</v>
      </c>
      <c r="H11" s="13">
        <v>224.2</v>
      </c>
      <c r="I11" s="13">
        <v>1.6</v>
      </c>
      <c r="J11" s="13">
        <v>227.7</v>
      </c>
      <c r="K11" s="13">
        <v>5.6</v>
      </c>
      <c r="L11" s="13">
        <v>240.5</v>
      </c>
    </row>
    <row r="12" spans="1:12" ht="15" customHeight="1" x14ac:dyDescent="0.35">
      <c r="A12" s="3"/>
      <c r="B12" s="13"/>
      <c r="C12" s="13"/>
      <c r="D12" s="13"/>
      <c r="E12" s="13"/>
      <c r="F12" s="13"/>
      <c r="G12" s="11" t="s">
        <v>2</v>
      </c>
      <c r="H12" s="13">
        <v>93.5</v>
      </c>
      <c r="I12" s="13">
        <v>3.3</v>
      </c>
      <c r="J12" s="13">
        <v>96.6</v>
      </c>
      <c r="K12" s="13">
        <v>2.2000000000000002</v>
      </c>
      <c r="L12" s="13">
        <v>98.7</v>
      </c>
    </row>
    <row r="13" spans="1:12" ht="15" customHeight="1" x14ac:dyDescent="0.35">
      <c r="A13" s="11" t="s">
        <v>300</v>
      </c>
      <c r="B13" s="13">
        <v>146.69999999999999</v>
      </c>
      <c r="C13" s="13">
        <v>1.8</v>
      </c>
      <c r="D13" s="13">
        <v>149.4</v>
      </c>
      <c r="E13" s="13">
        <v>6.5</v>
      </c>
      <c r="F13" s="13">
        <v>159.1</v>
      </c>
      <c r="G13" s="11" t="s">
        <v>3</v>
      </c>
      <c r="H13" s="13">
        <v>73.2</v>
      </c>
      <c r="I13" s="13">
        <v>3.3</v>
      </c>
      <c r="J13" s="13">
        <v>75.7</v>
      </c>
      <c r="K13" s="13">
        <v>4.8</v>
      </c>
      <c r="L13" s="13">
        <v>79.3</v>
      </c>
    </row>
    <row r="14" spans="1:12" ht="15" customHeight="1" x14ac:dyDescent="0.35">
      <c r="A14" s="3" t="s">
        <v>0</v>
      </c>
      <c r="B14" s="13">
        <v>120.1</v>
      </c>
      <c r="C14" s="13">
        <v>2.1</v>
      </c>
      <c r="D14" s="13">
        <v>122.5</v>
      </c>
      <c r="E14" s="13">
        <v>6.4</v>
      </c>
      <c r="F14" s="13">
        <v>130.4</v>
      </c>
      <c r="G14" s="11" t="s">
        <v>4</v>
      </c>
      <c r="H14" s="13">
        <v>57.5</v>
      </c>
      <c r="I14" s="13">
        <v>-3.6</v>
      </c>
      <c r="J14" s="13">
        <v>55.5</v>
      </c>
      <c r="K14" s="13">
        <v>12.6</v>
      </c>
      <c r="L14" s="13">
        <v>62.5</v>
      </c>
    </row>
    <row r="15" spans="1:12" ht="15" customHeight="1" x14ac:dyDescent="0.35">
      <c r="A15" s="3" t="s">
        <v>1</v>
      </c>
      <c r="B15" s="13">
        <v>26.7</v>
      </c>
      <c r="C15" s="13">
        <v>0.8</v>
      </c>
      <c r="D15" s="13">
        <v>26.9</v>
      </c>
      <c r="E15" s="13">
        <v>6.8</v>
      </c>
      <c r="F15" s="13">
        <v>28.7</v>
      </c>
      <c r="G15" s="3"/>
      <c r="H15" s="13"/>
      <c r="I15" s="13"/>
      <c r="J15" s="13"/>
      <c r="K15" s="13"/>
      <c r="L15" s="13"/>
    </row>
    <row r="16" spans="1:12" ht="15" customHeight="1" x14ac:dyDescent="0.35">
      <c r="A16" s="3"/>
      <c r="B16" s="13"/>
      <c r="C16" s="13"/>
      <c r="D16" s="13"/>
      <c r="E16" s="13"/>
      <c r="F16" s="13"/>
      <c r="G16" s="3"/>
      <c r="H16" s="13"/>
      <c r="I16" s="13"/>
      <c r="J16" s="13"/>
      <c r="K16" s="13"/>
      <c r="L16" s="13"/>
    </row>
    <row r="17" spans="1:12" ht="15" customHeight="1" x14ac:dyDescent="0.35">
      <c r="A17" s="3" t="s">
        <v>301</v>
      </c>
      <c r="B17" s="13">
        <v>77.2</v>
      </c>
      <c r="C17" s="13"/>
      <c r="D17" s="13"/>
      <c r="E17" s="13"/>
      <c r="F17" s="13">
        <v>91.5</v>
      </c>
      <c r="G17" s="11" t="s">
        <v>318</v>
      </c>
      <c r="H17" s="13">
        <v>184.4</v>
      </c>
      <c r="I17" s="13">
        <v>1.8</v>
      </c>
      <c r="J17" s="13">
        <v>187.7</v>
      </c>
      <c r="K17" s="13">
        <v>6.5</v>
      </c>
      <c r="L17" s="13">
        <v>199.9</v>
      </c>
    </row>
    <row r="18" spans="1:12" ht="15" customHeight="1" x14ac:dyDescent="0.35">
      <c r="A18" s="11"/>
      <c r="B18" s="13"/>
      <c r="C18" s="13"/>
      <c r="D18" s="13"/>
      <c r="E18" s="13"/>
      <c r="F18" s="13"/>
      <c r="G18" s="11" t="s">
        <v>27</v>
      </c>
      <c r="H18" s="13">
        <v>154.5</v>
      </c>
      <c r="I18" s="13">
        <v>3.1</v>
      </c>
      <c r="J18" s="13">
        <v>159.19999999999999</v>
      </c>
      <c r="K18" s="13">
        <v>6.5</v>
      </c>
      <c r="L18" s="13">
        <v>169.6</v>
      </c>
    </row>
    <row r="19" spans="1:12" ht="15" customHeight="1" x14ac:dyDescent="0.35">
      <c r="A19" s="11"/>
      <c r="B19" s="13"/>
      <c r="C19" s="13"/>
      <c r="D19" s="13"/>
      <c r="E19" s="13"/>
      <c r="F19" s="13"/>
      <c r="G19" s="11" t="s">
        <v>25</v>
      </c>
      <c r="H19" s="13">
        <v>48</v>
      </c>
      <c r="I19" s="13">
        <v>1</v>
      </c>
      <c r="J19" s="13">
        <v>48.5</v>
      </c>
      <c r="K19" s="13">
        <v>7</v>
      </c>
      <c r="L19" s="13">
        <v>51.9</v>
      </c>
    </row>
    <row r="20" spans="1:12" ht="15" customHeight="1" x14ac:dyDescent="0.35">
      <c r="A20" s="12"/>
      <c r="B20" s="12"/>
      <c r="C20" s="12"/>
      <c r="D20" s="12"/>
      <c r="E20" s="12"/>
      <c r="F20" s="12"/>
      <c r="G20" s="11" t="s">
        <v>26</v>
      </c>
      <c r="H20" s="13">
        <v>106.6</v>
      </c>
      <c r="I20" s="13">
        <v>4</v>
      </c>
      <c r="J20" s="13">
        <v>110.8</v>
      </c>
      <c r="K20" s="13">
        <v>6.3</v>
      </c>
      <c r="L20" s="13">
        <v>117.8</v>
      </c>
    </row>
    <row r="21" spans="1:12" ht="15" customHeight="1" x14ac:dyDescent="0.35">
      <c r="A21" s="11"/>
      <c r="B21" s="13"/>
      <c r="C21" s="13"/>
      <c r="D21" s="13"/>
      <c r="E21" s="13"/>
      <c r="F21" s="13"/>
      <c r="G21" s="11" t="s">
        <v>28</v>
      </c>
      <c r="H21" s="13">
        <v>29.9</v>
      </c>
      <c r="I21" s="13">
        <v>-4.8</v>
      </c>
      <c r="J21" s="13">
        <v>28.5</v>
      </c>
      <c r="K21" s="13">
        <v>6.3</v>
      </c>
      <c r="L21" s="13">
        <v>30.3</v>
      </c>
    </row>
    <row r="22" spans="1:12" ht="15" customHeight="1" x14ac:dyDescent="0.35">
      <c r="A22" s="11"/>
      <c r="B22" s="13"/>
      <c r="C22" s="13"/>
      <c r="D22" s="13"/>
      <c r="E22" s="13"/>
      <c r="F22" s="13"/>
      <c r="G22" s="3"/>
      <c r="H22" s="13"/>
      <c r="I22" s="13"/>
      <c r="J22" s="13"/>
      <c r="K22" s="13"/>
      <c r="L22" s="13"/>
    </row>
    <row r="23" spans="1:12" ht="15" customHeight="1" x14ac:dyDescent="0.35">
      <c r="A23" s="11"/>
      <c r="B23" s="13"/>
      <c r="C23" s="13"/>
      <c r="D23" s="13"/>
      <c r="E23" s="13"/>
      <c r="F23" s="13"/>
      <c r="G23" s="11" t="s">
        <v>319</v>
      </c>
      <c r="H23" s="13">
        <v>3.1</v>
      </c>
      <c r="I23" s="13"/>
      <c r="J23" s="13">
        <v>1.6</v>
      </c>
      <c r="K23" s="13"/>
      <c r="L23" s="13">
        <v>3.7</v>
      </c>
    </row>
    <row r="24" spans="1:12" ht="15" customHeight="1" x14ac:dyDescent="0.35">
      <c r="A24" s="3"/>
      <c r="B24" s="13"/>
      <c r="C24" s="13"/>
      <c r="D24" s="13"/>
      <c r="E24" s="13"/>
      <c r="F24" s="13"/>
      <c r="G24" s="3"/>
      <c r="H24" s="13"/>
      <c r="I24" s="13"/>
      <c r="J24" s="13"/>
      <c r="K24" s="13"/>
      <c r="L24" s="13"/>
    </row>
    <row r="25" spans="1:12" ht="15" customHeight="1" x14ac:dyDescent="0.35">
      <c r="A25" s="11" t="s">
        <v>302</v>
      </c>
      <c r="B25" s="13">
        <v>870.6</v>
      </c>
      <c r="C25" s="13">
        <v>4.3</v>
      </c>
      <c r="D25" s="13">
        <v>908.3</v>
      </c>
      <c r="E25" s="13">
        <v>5.5</v>
      </c>
      <c r="F25" s="13">
        <v>958.5</v>
      </c>
      <c r="G25" s="11" t="s">
        <v>320</v>
      </c>
      <c r="H25" s="13">
        <v>772.6</v>
      </c>
      <c r="I25" s="13">
        <v>3.8</v>
      </c>
      <c r="J25" s="13">
        <v>801.6</v>
      </c>
      <c r="K25" s="13">
        <v>6.7</v>
      </c>
      <c r="L25" s="13">
        <v>855.1</v>
      </c>
    </row>
    <row r="26" spans="1:12" ht="15" customHeight="1" x14ac:dyDescent="0.35">
      <c r="A26" s="3"/>
      <c r="B26" s="13"/>
      <c r="C26" s="13"/>
      <c r="D26" s="13"/>
      <c r="E26" s="13"/>
      <c r="F26" s="13"/>
      <c r="G26" s="3"/>
      <c r="H26" s="13"/>
      <c r="I26" s="13"/>
      <c r="J26" s="13"/>
      <c r="K26" s="13"/>
      <c r="L26" s="13"/>
    </row>
    <row r="27" spans="1:12" ht="15" customHeight="1" x14ac:dyDescent="0.35">
      <c r="A27" s="11" t="s">
        <v>303</v>
      </c>
      <c r="B27" s="13">
        <v>634.20000000000005</v>
      </c>
      <c r="C27" s="13">
        <v>3.8</v>
      </c>
      <c r="D27" s="13">
        <v>658.6</v>
      </c>
      <c r="E27" s="13">
        <v>20.7</v>
      </c>
      <c r="F27" s="13">
        <v>795.2</v>
      </c>
      <c r="G27" s="11" t="s">
        <v>321</v>
      </c>
      <c r="H27" s="13">
        <v>732.2</v>
      </c>
      <c r="I27" s="13">
        <v>4.5</v>
      </c>
      <c r="J27" s="13">
        <v>765.2</v>
      </c>
      <c r="K27" s="13">
        <v>17.399999999999999</v>
      </c>
      <c r="L27" s="13">
        <v>898.7</v>
      </c>
    </row>
    <row r="28" spans="1:12" ht="15" customHeight="1" x14ac:dyDescent="0.35">
      <c r="A28" s="11"/>
      <c r="B28" s="13"/>
      <c r="C28" s="13"/>
      <c r="D28" s="13"/>
      <c r="E28" s="13"/>
      <c r="F28" s="13"/>
      <c r="G28" s="3"/>
      <c r="H28" s="13"/>
      <c r="I28" s="13"/>
      <c r="J28" s="13"/>
      <c r="K28" s="13"/>
      <c r="L28" s="13"/>
    </row>
    <row r="29" spans="1:12" ht="15" customHeight="1" x14ac:dyDescent="0.35">
      <c r="A29" s="37" t="s">
        <v>304</v>
      </c>
      <c r="B29" s="16">
        <v>1504.8</v>
      </c>
      <c r="C29" s="16">
        <v>4.0999999999999996</v>
      </c>
      <c r="D29" s="16">
        <v>1566.9</v>
      </c>
      <c r="E29" s="16">
        <v>11.9</v>
      </c>
      <c r="F29" s="16">
        <v>1753.8</v>
      </c>
      <c r="G29" s="37" t="s">
        <v>322</v>
      </c>
      <c r="H29" s="16">
        <v>1504.8</v>
      </c>
      <c r="I29" s="16">
        <v>4.0999999999999996</v>
      </c>
      <c r="J29" s="16">
        <v>1566.9</v>
      </c>
      <c r="K29" s="16">
        <v>11.9</v>
      </c>
      <c r="L29" s="16">
        <v>1753.8</v>
      </c>
    </row>
    <row r="30" spans="1:12" ht="15" customHeight="1" x14ac:dyDescent="0.35">
      <c r="A30" s="11"/>
      <c r="B30" s="13"/>
      <c r="C30" s="13"/>
      <c r="D30" s="13"/>
      <c r="E30" s="13"/>
      <c r="F30" s="13"/>
      <c r="G30" s="11"/>
      <c r="H30" s="13"/>
      <c r="I30" s="13"/>
      <c r="J30" s="13"/>
      <c r="K30" s="13"/>
      <c r="L30" s="13"/>
    </row>
    <row r="31" spans="1:12" ht="15" customHeight="1" x14ac:dyDescent="0.35">
      <c r="A31" s="11" t="s">
        <v>305</v>
      </c>
      <c r="B31" s="13">
        <v>247.2</v>
      </c>
      <c r="C31" s="13"/>
      <c r="D31" s="13"/>
      <c r="E31" s="13"/>
      <c r="F31" s="13">
        <v>318.89999999999998</v>
      </c>
      <c r="G31" s="11" t="s">
        <v>323</v>
      </c>
      <c r="H31" s="13">
        <v>98</v>
      </c>
      <c r="I31" s="13"/>
      <c r="J31" s="13"/>
      <c r="K31" s="13"/>
      <c r="L31" s="13">
        <v>103.5</v>
      </c>
    </row>
    <row r="32" spans="1:12" ht="15" customHeight="1" x14ac:dyDescent="0.35">
      <c r="A32" s="11" t="s">
        <v>306</v>
      </c>
      <c r="B32" s="13">
        <v>24.5</v>
      </c>
      <c r="C32" s="13"/>
      <c r="D32" s="13"/>
      <c r="E32" s="13"/>
      <c r="F32" s="13">
        <v>23.9</v>
      </c>
      <c r="G32" s="11" t="s">
        <v>324</v>
      </c>
      <c r="H32" s="13">
        <v>261.2</v>
      </c>
      <c r="I32" s="13"/>
      <c r="J32" s="13"/>
      <c r="K32" s="13"/>
      <c r="L32" s="13">
        <v>310</v>
      </c>
    </row>
    <row r="33" spans="1:12" ht="15" customHeight="1" x14ac:dyDescent="0.35">
      <c r="A33" s="11" t="s">
        <v>307</v>
      </c>
      <c r="B33" s="13">
        <v>105.5</v>
      </c>
      <c r="C33" s="13"/>
      <c r="D33" s="13"/>
      <c r="E33" s="13"/>
      <c r="F33" s="13">
        <v>88.9</v>
      </c>
      <c r="G33" s="11" t="s">
        <v>325</v>
      </c>
      <c r="H33" s="13">
        <v>18</v>
      </c>
      <c r="I33" s="13"/>
      <c r="J33" s="13"/>
      <c r="K33" s="13"/>
      <c r="L33" s="13">
        <v>18.2</v>
      </c>
    </row>
    <row r="34" spans="1:12" ht="15" customHeight="1" x14ac:dyDescent="0.35">
      <c r="A34" s="3"/>
      <c r="B34" s="13"/>
      <c r="C34" s="13"/>
      <c r="D34" s="13"/>
      <c r="E34" s="13"/>
      <c r="F34" s="13"/>
      <c r="G34" s="3"/>
      <c r="H34" s="13"/>
      <c r="I34" s="13"/>
      <c r="J34" s="13"/>
      <c r="K34" s="13"/>
      <c r="L34" s="13"/>
    </row>
    <row r="35" spans="1:12" ht="15" customHeight="1" x14ac:dyDescent="0.35">
      <c r="A35" s="11" t="s">
        <v>308</v>
      </c>
      <c r="B35" s="13">
        <v>377.2</v>
      </c>
      <c r="C35" s="13"/>
      <c r="D35" s="13"/>
      <c r="E35" s="13"/>
      <c r="F35" s="13">
        <v>431.6</v>
      </c>
      <c r="G35" s="11" t="s">
        <v>308</v>
      </c>
      <c r="H35" s="13">
        <v>377.2</v>
      </c>
      <c r="I35" s="13"/>
      <c r="J35" s="13"/>
      <c r="K35" s="13"/>
      <c r="L35" s="13">
        <v>431.6</v>
      </c>
    </row>
    <row r="36" spans="1:12" ht="15" customHeight="1" x14ac:dyDescent="0.35">
      <c r="A36" s="37"/>
      <c r="B36" s="39"/>
      <c r="C36" s="39"/>
      <c r="D36" s="39"/>
      <c r="E36" s="39"/>
      <c r="F36" s="39"/>
      <c r="G36" s="21"/>
      <c r="H36" s="21"/>
      <c r="I36" s="21"/>
      <c r="J36" s="21"/>
      <c r="K36" s="21"/>
      <c r="L36" s="21"/>
    </row>
    <row r="37" spans="1:12" x14ac:dyDescent="0.25">
      <c r="A37" s="12"/>
      <c r="B37" s="34"/>
      <c r="C37" s="34"/>
      <c r="D37" s="34"/>
      <c r="E37" s="34"/>
      <c r="F37" s="34"/>
      <c r="G37" s="12"/>
      <c r="H37" s="12"/>
      <c r="I37" s="12"/>
      <c r="J37" s="12"/>
      <c r="K37" s="12"/>
      <c r="L37" s="12"/>
    </row>
  </sheetData>
  <hyperlinks>
    <hyperlink ref="A1" location="inhoudsopgave!A1" display="naar inhoudsopgave" xr:uid="{00000000-0004-0000-0800-000000000000}"/>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7" width="32.7265625" customWidth="1"/>
    <col min="8" max="8" width="8.81640625" customWidth="1"/>
    <col min="9" max="9" width="9.81640625" customWidth="1"/>
    <col min="10" max="10" width="8.81640625" customWidth="1"/>
    <col min="11" max="11" width="9.81640625" customWidth="1"/>
    <col min="12" max="12" width="8.81640625" customWidth="1"/>
  </cols>
  <sheetData>
    <row r="1" spans="1:12" ht="15" customHeight="1" x14ac:dyDescent="0.35">
      <c r="A1" s="4" t="s">
        <v>100</v>
      </c>
      <c r="B1" s="40"/>
      <c r="C1" s="40"/>
      <c r="D1" s="40"/>
      <c r="E1" s="40"/>
      <c r="F1" s="40"/>
      <c r="G1" s="40"/>
      <c r="H1" s="40"/>
      <c r="I1" s="40"/>
      <c r="J1" s="40"/>
      <c r="K1" s="40"/>
      <c r="L1" s="40"/>
    </row>
    <row r="2" spans="1:12" ht="45.75" customHeight="1" x14ac:dyDescent="0.35">
      <c r="A2" s="27" t="s">
        <v>326</v>
      </c>
      <c r="B2" s="35"/>
      <c r="C2" s="3"/>
      <c r="D2" s="3"/>
      <c r="E2" s="3"/>
      <c r="F2" s="3"/>
      <c r="G2" s="3"/>
      <c r="H2" s="3"/>
      <c r="I2" s="3"/>
      <c r="J2" s="3"/>
      <c r="K2" s="3"/>
      <c r="L2" s="3"/>
    </row>
    <row r="3" spans="1:12" ht="15" customHeight="1" x14ac:dyDescent="0.35">
      <c r="A3" s="19"/>
      <c r="B3" s="38" t="s">
        <v>309</v>
      </c>
      <c r="C3" s="36" t="s">
        <v>311</v>
      </c>
      <c r="D3" s="36" t="s">
        <v>313</v>
      </c>
      <c r="E3" s="36" t="s">
        <v>314</v>
      </c>
      <c r="F3" s="36" t="s">
        <v>309</v>
      </c>
      <c r="G3" s="36"/>
      <c r="H3" s="38" t="s">
        <v>309</v>
      </c>
      <c r="I3" s="36" t="s">
        <v>311</v>
      </c>
      <c r="J3" s="36" t="s">
        <v>313</v>
      </c>
      <c r="K3" s="36" t="s">
        <v>314</v>
      </c>
      <c r="L3" s="36" t="s">
        <v>309</v>
      </c>
    </row>
    <row r="4" spans="1:12" ht="15" customHeight="1" x14ac:dyDescent="0.35">
      <c r="A4" s="11"/>
      <c r="B4" s="3" t="s">
        <v>310</v>
      </c>
      <c r="C4" s="3" t="s">
        <v>312</v>
      </c>
      <c r="D4" s="3" t="s">
        <v>310</v>
      </c>
      <c r="E4" s="3" t="s">
        <v>312</v>
      </c>
      <c r="F4" s="3" t="s">
        <v>310</v>
      </c>
      <c r="G4" s="3"/>
      <c r="H4" s="3" t="s">
        <v>310</v>
      </c>
      <c r="I4" s="3" t="s">
        <v>312</v>
      </c>
      <c r="J4" s="3" t="s">
        <v>310</v>
      </c>
      <c r="K4" s="3" t="s">
        <v>312</v>
      </c>
      <c r="L4" s="3" t="s">
        <v>310</v>
      </c>
    </row>
    <row r="5" spans="1:12" ht="15" customHeight="1" x14ac:dyDescent="0.35">
      <c r="A5" s="37"/>
      <c r="B5" s="35">
        <v>2022</v>
      </c>
      <c r="C5" s="21"/>
      <c r="D5" s="35">
        <v>2022</v>
      </c>
      <c r="E5" s="21"/>
      <c r="F5" s="35">
        <v>2023</v>
      </c>
      <c r="G5" s="21"/>
      <c r="H5" s="35">
        <v>2022</v>
      </c>
      <c r="I5" s="21"/>
      <c r="J5" s="35">
        <v>2022</v>
      </c>
      <c r="K5" s="21"/>
      <c r="L5" s="35">
        <v>2023</v>
      </c>
    </row>
    <row r="6" spans="1:12" ht="15" customHeight="1" x14ac:dyDescent="0.35">
      <c r="A6" s="11"/>
      <c r="B6" s="32"/>
      <c r="C6" s="3"/>
      <c r="D6" s="3"/>
      <c r="E6" s="3"/>
      <c r="F6" s="3"/>
      <c r="G6" s="3"/>
      <c r="H6" s="3"/>
      <c r="I6" s="3"/>
      <c r="J6" s="3"/>
      <c r="K6" s="3"/>
      <c r="L6" s="3"/>
    </row>
    <row r="7" spans="1:12" ht="15" customHeight="1" x14ac:dyDescent="0.35">
      <c r="A7" s="11" t="s">
        <v>298</v>
      </c>
      <c r="B7" s="13">
        <v>451.7</v>
      </c>
      <c r="C7" s="13">
        <v>0.2</v>
      </c>
      <c r="D7" s="13">
        <v>452.8</v>
      </c>
      <c r="E7" s="13">
        <v>6.8</v>
      </c>
      <c r="F7" s="13">
        <v>483.7</v>
      </c>
      <c r="G7" s="11" t="s">
        <v>315</v>
      </c>
      <c r="H7" s="13">
        <v>651.6</v>
      </c>
      <c r="I7" s="13">
        <v>1.2</v>
      </c>
      <c r="J7" s="13">
        <v>659.4</v>
      </c>
      <c r="K7" s="13">
        <v>7.5</v>
      </c>
      <c r="L7" s="13">
        <v>709.2</v>
      </c>
    </row>
    <row r="8" spans="1:12" ht="15" customHeight="1" x14ac:dyDescent="0.35">
      <c r="A8" s="3" t="s">
        <v>0</v>
      </c>
      <c r="B8" s="13">
        <v>372.4</v>
      </c>
      <c r="C8" s="13">
        <v>0.1</v>
      </c>
      <c r="D8" s="13">
        <v>372.8</v>
      </c>
      <c r="E8" s="13">
        <v>7.1</v>
      </c>
      <c r="F8" s="13">
        <v>399.2</v>
      </c>
      <c r="G8" s="3"/>
      <c r="H8" s="13"/>
      <c r="I8" s="13"/>
      <c r="J8" s="13"/>
      <c r="K8" s="13"/>
      <c r="L8" s="13"/>
    </row>
    <row r="9" spans="1:12" ht="15" customHeight="1" x14ac:dyDescent="0.35">
      <c r="A9" s="3" t="s">
        <v>1</v>
      </c>
      <c r="B9" s="13">
        <v>79.3</v>
      </c>
      <c r="C9" s="13">
        <v>0.9</v>
      </c>
      <c r="D9" s="13">
        <v>80</v>
      </c>
      <c r="E9" s="13">
        <v>5.7</v>
      </c>
      <c r="F9" s="13">
        <v>84.5</v>
      </c>
      <c r="G9" s="11" t="s">
        <v>316</v>
      </c>
      <c r="H9" s="13">
        <v>411.1</v>
      </c>
      <c r="I9" s="13">
        <v>0.4</v>
      </c>
      <c r="J9" s="13">
        <v>412.7</v>
      </c>
      <c r="K9" s="13">
        <v>8.9</v>
      </c>
      <c r="L9" s="13">
        <v>449.3</v>
      </c>
    </row>
    <row r="10" spans="1:12" ht="15" customHeight="1" x14ac:dyDescent="0.35">
      <c r="A10" s="3"/>
      <c r="B10" s="13"/>
      <c r="C10" s="13"/>
      <c r="D10" s="13"/>
      <c r="E10" s="13"/>
      <c r="F10" s="13"/>
      <c r="G10" s="3"/>
      <c r="H10" s="13"/>
      <c r="I10" s="13"/>
      <c r="J10" s="13"/>
      <c r="K10" s="13"/>
      <c r="L10" s="13"/>
    </row>
    <row r="11" spans="1:12" ht="15" customHeight="1" x14ac:dyDescent="0.35">
      <c r="A11" s="11" t="s">
        <v>299</v>
      </c>
      <c r="B11" s="13">
        <v>256.3</v>
      </c>
      <c r="C11" s="13"/>
      <c r="D11" s="13"/>
      <c r="E11" s="13"/>
      <c r="F11" s="13">
        <v>285</v>
      </c>
      <c r="G11" s="11" t="s">
        <v>317</v>
      </c>
      <c r="H11" s="13">
        <v>240.5</v>
      </c>
      <c r="I11" s="13">
        <v>2.6</v>
      </c>
      <c r="J11" s="13">
        <v>246.7</v>
      </c>
      <c r="K11" s="13">
        <v>5.3</v>
      </c>
      <c r="L11" s="13">
        <v>259.8</v>
      </c>
    </row>
    <row r="12" spans="1:12" ht="15" customHeight="1" x14ac:dyDescent="0.35">
      <c r="A12" s="3"/>
      <c r="B12" s="13"/>
      <c r="C12" s="13"/>
      <c r="D12" s="13"/>
      <c r="E12" s="13"/>
      <c r="F12" s="13"/>
      <c r="G12" s="11" t="s">
        <v>2</v>
      </c>
      <c r="H12" s="13">
        <v>98.7</v>
      </c>
      <c r="I12" s="13">
        <v>3.8</v>
      </c>
      <c r="J12" s="13">
        <v>102.5</v>
      </c>
      <c r="K12" s="13">
        <v>5.4</v>
      </c>
      <c r="L12" s="13">
        <v>108</v>
      </c>
    </row>
    <row r="13" spans="1:12" ht="15" customHeight="1" x14ac:dyDescent="0.35">
      <c r="A13" s="11" t="s">
        <v>300</v>
      </c>
      <c r="B13" s="13">
        <v>159.1</v>
      </c>
      <c r="C13" s="13">
        <v>0.4</v>
      </c>
      <c r="D13" s="13">
        <v>159.80000000000001</v>
      </c>
      <c r="E13" s="13">
        <v>4.0999999999999996</v>
      </c>
      <c r="F13" s="13">
        <v>166.3</v>
      </c>
      <c r="G13" s="11" t="s">
        <v>3</v>
      </c>
      <c r="H13" s="13">
        <v>79.3</v>
      </c>
      <c r="I13" s="13">
        <v>1.5</v>
      </c>
      <c r="J13" s="13">
        <v>80.400000000000006</v>
      </c>
      <c r="K13" s="13">
        <v>5.0999999999999996</v>
      </c>
      <c r="L13" s="13">
        <v>84.5</v>
      </c>
    </row>
    <row r="14" spans="1:12" ht="15" customHeight="1" x14ac:dyDescent="0.35">
      <c r="A14" s="3" t="s">
        <v>0</v>
      </c>
      <c r="B14" s="13">
        <v>130.4</v>
      </c>
      <c r="C14" s="13">
        <v>0.2</v>
      </c>
      <c r="D14" s="13">
        <v>130.69999999999999</v>
      </c>
      <c r="E14" s="13">
        <v>4</v>
      </c>
      <c r="F14" s="13">
        <v>135.9</v>
      </c>
      <c r="G14" s="11" t="s">
        <v>4</v>
      </c>
      <c r="H14" s="13">
        <v>62.5</v>
      </c>
      <c r="I14" s="13">
        <v>2</v>
      </c>
      <c r="J14" s="13">
        <v>63.7</v>
      </c>
      <c r="K14" s="13">
        <v>5.5</v>
      </c>
      <c r="L14" s="13">
        <v>67.3</v>
      </c>
    </row>
    <row r="15" spans="1:12" ht="15" customHeight="1" x14ac:dyDescent="0.35">
      <c r="A15" s="3" t="s">
        <v>1</v>
      </c>
      <c r="B15" s="13">
        <v>28.7</v>
      </c>
      <c r="C15" s="13">
        <v>1.4</v>
      </c>
      <c r="D15" s="13">
        <v>29.1</v>
      </c>
      <c r="E15" s="13">
        <v>4.4000000000000004</v>
      </c>
      <c r="F15" s="13">
        <v>30.4</v>
      </c>
      <c r="G15" s="3"/>
      <c r="H15" s="13"/>
      <c r="I15" s="13"/>
      <c r="J15" s="13"/>
      <c r="K15" s="13"/>
      <c r="L15" s="13"/>
    </row>
    <row r="16" spans="1:12" ht="15" customHeight="1" x14ac:dyDescent="0.35">
      <c r="A16" s="3"/>
      <c r="B16" s="13"/>
      <c r="C16" s="13"/>
      <c r="D16" s="13"/>
      <c r="E16" s="13"/>
      <c r="F16" s="13"/>
      <c r="G16" s="3"/>
      <c r="H16" s="13"/>
      <c r="I16" s="13"/>
      <c r="J16" s="13"/>
      <c r="K16" s="13"/>
      <c r="L16" s="13"/>
    </row>
    <row r="17" spans="1:12" ht="15" customHeight="1" x14ac:dyDescent="0.35">
      <c r="A17" s="3" t="s">
        <v>301</v>
      </c>
      <c r="B17" s="13">
        <v>91.5</v>
      </c>
      <c r="C17" s="13"/>
      <c r="D17" s="13"/>
      <c r="E17" s="13"/>
      <c r="F17" s="13">
        <v>98.2</v>
      </c>
      <c r="G17" s="11" t="s">
        <v>318</v>
      </c>
      <c r="H17" s="13">
        <v>199.9</v>
      </c>
      <c r="I17" s="13">
        <v>1.7</v>
      </c>
      <c r="J17" s="13">
        <v>203.3</v>
      </c>
      <c r="K17" s="13">
        <v>4.0999999999999996</v>
      </c>
      <c r="L17" s="13">
        <v>211.6</v>
      </c>
    </row>
    <row r="18" spans="1:12" ht="15" customHeight="1" x14ac:dyDescent="0.35">
      <c r="A18" s="11"/>
      <c r="B18" s="13"/>
      <c r="C18" s="13"/>
      <c r="D18" s="13"/>
      <c r="E18" s="13"/>
      <c r="F18" s="13"/>
      <c r="G18" s="11" t="s">
        <v>27</v>
      </c>
      <c r="H18" s="13">
        <v>169.6</v>
      </c>
      <c r="I18" s="13">
        <v>2</v>
      </c>
      <c r="J18" s="13">
        <v>173</v>
      </c>
      <c r="K18" s="13">
        <v>4</v>
      </c>
      <c r="L18" s="13">
        <v>179.9</v>
      </c>
    </row>
    <row r="19" spans="1:12" ht="15" customHeight="1" x14ac:dyDescent="0.35">
      <c r="A19" s="11"/>
      <c r="B19" s="13"/>
      <c r="C19" s="13"/>
      <c r="D19" s="13"/>
      <c r="E19" s="13"/>
      <c r="F19" s="13"/>
      <c r="G19" s="11" t="s">
        <v>25</v>
      </c>
      <c r="H19" s="13">
        <v>51.9</v>
      </c>
      <c r="I19" s="13">
        <v>-1.3</v>
      </c>
      <c r="J19" s="13">
        <v>51.2</v>
      </c>
      <c r="K19" s="13">
        <v>3.3</v>
      </c>
      <c r="L19" s="13">
        <v>52.9</v>
      </c>
    </row>
    <row r="20" spans="1:12" ht="15" customHeight="1" x14ac:dyDescent="0.35">
      <c r="A20" s="12"/>
      <c r="B20" s="12"/>
      <c r="C20" s="12"/>
      <c r="D20" s="12"/>
      <c r="E20" s="12"/>
      <c r="F20" s="12"/>
      <c r="G20" s="11" t="s">
        <v>26</v>
      </c>
      <c r="H20" s="13">
        <v>117.8</v>
      </c>
      <c r="I20" s="13">
        <v>3.4</v>
      </c>
      <c r="J20" s="13">
        <v>121.8</v>
      </c>
      <c r="K20" s="13">
        <v>4.3</v>
      </c>
      <c r="L20" s="13">
        <v>127.1</v>
      </c>
    </row>
    <row r="21" spans="1:12" ht="15" customHeight="1" x14ac:dyDescent="0.35">
      <c r="A21" s="11"/>
      <c r="B21" s="13"/>
      <c r="C21" s="13"/>
      <c r="D21" s="13"/>
      <c r="E21" s="13"/>
      <c r="F21" s="13"/>
      <c r="G21" s="11" t="s">
        <v>28</v>
      </c>
      <c r="H21" s="13">
        <v>30.3</v>
      </c>
      <c r="I21" s="13">
        <v>0.3</v>
      </c>
      <c r="J21" s="13">
        <v>30.4</v>
      </c>
      <c r="K21" s="13">
        <v>4.4000000000000004</v>
      </c>
      <c r="L21" s="13">
        <v>31.7</v>
      </c>
    </row>
    <row r="22" spans="1:12" ht="15" customHeight="1" x14ac:dyDescent="0.35">
      <c r="A22" s="11"/>
      <c r="B22" s="13"/>
      <c r="C22" s="13"/>
      <c r="D22" s="13"/>
      <c r="E22" s="13"/>
      <c r="F22" s="13"/>
      <c r="G22" s="3"/>
      <c r="H22" s="13"/>
      <c r="I22" s="13"/>
      <c r="J22" s="13"/>
      <c r="K22" s="13"/>
      <c r="L22" s="13"/>
    </row>
    <row r="23" spans="1:12" ht="15" customHeight="1" x14ac:dyDescent="0.35">
      <c r="A23" s="11"/>
      <c r="B23" s="13"/>
      <c r="C23" s="13"/>
      <c r="D23" s="13"/>
      <c r="E23" s="13"/>
      <c r="F23" s="13"/>
      <c r="G23" s="11" t="s">
        <v>319</v>
      </c>
      <c r="H23" s="13">
        <v>3.7</v>
      </c>
      <c r="I23" s="13"/>
      <c r="J23" s="13">
        <v>-1.2</v>
      </c>
      <c r="K23" s="13"/>
      <c r="L23" s="13">
        <v>-4.9000000000000004</v>
      </c>
    </row>
    <row r="24" spans="1:12" ht="15" customHeight="1" x14ac:dyDescent="0.35">
      <c r="A24" s="3"/>
      <c r="B24" s="13"/>
      <c r="C24" s="13"/>
      <c r="D24" s="13"/>
      <c r="E24" s="13"/>
      <c r="F24" s="13"/>
      <c r="G24" s="3"/>
      <c r="H24" s="13"/>
      <c r="I24" s="13"/>
      <c r="J24" s="13"/>
      <c r="K24" s="13"/>
      <c r="L24" s="13"/>
    </row>
    <row r="25" spans="1:12" ht="15" customHeight="1" x14ac:dyDescent="0.35">
      <c r="A25" s="11" t="s">
        <v>302</v>
      </c>
      <c r="B25" s="13">
        <v>958.5</v>
      </c>
      <c r="C25" s="13">
        <v>0.1</v>
      </c>
      <c r="D25" s="13">
        <v>959.8</v>
      </c>
      <c r="E25" s="13">
        <v>7.7</v>
      </c>
      <c r="F25" s="13">
        <v>1033.2</v>
      </c>
      <c r="G25" s="11" t="s">
        <v>320</v>
      </c>
      <c r="H25" s="13">
        <v>855.1</v>
      </c>
      <c r="I25" s="13">
        <v>0.8</v>
      </c>
      <c r="J25" s="13">
        <v>861.5</v>
      </c>
      <c r="K25" s="13">
        <v>6.3</v>
      </c>
      <c r="L25" s="13">
        <v>915.9</v>
      </c>
    </row>
    <row r="26" spans="1:12" ht="15" customHeight="1" x14ac:dyDescent="0.35">
      <c r="A26" s="3"/>
      <c r="B26" s="13"/>
      <c r="C26" s="13"/>
      <c r="D26" s="13"/>
      <c r="E26" s="13"/>
      <c r="F26" s="13"/>
      <c r="G26" s="3"/>
      <c r="H26" s="13"/>
      <c r="I26" s="13"/>
      <c r="J26" s="13"/>
      <c r="K26" s="13"/>
      <c r="L26" s="13"/>
    </row>
    <row r="27" spans="1:12" ht="15" customHeight="1" x14ac:dyDescent="0.35">
      <c r="A27" s="11" t="s">
        <v>303</v>
      </c>
      <c r="B27" s="13">
        <v>795.2</v>
      </c>
      <c r="C27" s="13">
        <v>-0.7</v>
      </c>
      <c r="D27" s="13">
        <v>789.5</v>
      </c>
      <c r="E27" s="13">
        <v>-3.2</v>
      </c>
      <c r="F27" s="13">
        <v>764.6</v>
      </c>
      <c r="G27" s="11" t="s">
        <v>321</v>
      </c>
      <c r="H27" s="13">
        <v>898.7</v>
      </c>
      <c r="I27" s="13">
        <v>-1.2</v>
      </c>
      <c r="J27" s="13">
        <v>887.8</v>
      </c>
      <c r="K27" s="13">
        <v>-0.7</v>
      </c>
      <c r="L27" s="13">
        <v>882</v>
      </c>
    </row>
    <row r="28" spans="1:12" ht="15" customHeight="1" x14ac:dyDescent="0.35">
      <c r="A28" s="11"/>
      <c r="B28" s="13"/>
      <c r="C28" s="13"/>
      <c r="D28" s="13"/>
      <c r="E28" s="13"/>
      <c r="F28" s="13"/>
      <c r="G28" s="3"/>
      <c r="H28" s="13"/>
      <c r="I28" s="13"/>
      <c r="J28" s="13"/>
      <c r="K28" s="13"/>
      <c r="L28" s="13"/>
    </row>
    <row r="29" spans="1:12" ht="15" customHeight="1" x14ac:dyDescent="0.35">
      <c r="A29" s="37" t="s">
        <v>304</v>
      </c>
      <c r="B29" s="16">
        <v>1753.8</v>
      </c>
      <c r="C29" s="16">
        <v>-0.3</v>
      </c>
      <c r="D29" s="16">
        <v>1749.3</v>
      </c>
      <c r="E29" s="16">
        <v>2.8</v>
      </c>
      <c r="F29" s="16">
        <v>1797.8</v>
      </c>
      <c r="G29" s="37" t="s">
        <v>322</v>
      </c>
      <c r="H29" s="16">
        <v>1753.8</v>
      </c>
      <c r="I29" s="16">
        <v>-0.3</v>
      </c>
      <c r="J29" s="16">
        <v>1749.3</v>
      </c>
      <c r="K29" s="16">
        <v>2.8</v>
      </c>
      <c r="L29" s="16">
        <v>1797.8</v>
      </c>
    </row>
    <row r="30" spans="1:12" ht="15" customHeight="1" x14ac:dyDescent="0.35">
      <c r="A30" s="11"/>
      <c r="B30" s="13"/>
      <c r="C30" s="13"/>
      <c r="D30" s="13"/>
      <c r="E30" s="13"/>
      <c r="F30" s="13"/>
      <c r="G30" s="11"/>
      <c r="H30" s="13"/>
      <c r="I30" s="13"/>
      <c r="J30" s="13"/>
      <c r="K30" s="13"/>
      <c r="L30" s="13"/>
    </row>
    <row r="31" spans="1:12" ht="15" customHeight="1" x14ac:dyDescent="0.35">
      <c r="A31" s="11" t="s">
        <v>305</v>
      </c>
      <c r="B31" s="13">
        <v>318.89999999999998</v>
      </c>
      <c r="C31" s="13"/>
      <c r="D31" s="13"/>
      <c r="E31" s="13"/>
      <c r="F31" s="13">
        <v>338.8</v>
      </c>
      <c r="G31" s="11" t="s">
        <v>323</v>
      </c>
      <c r="H31" s="13">
        <v>103.5</v>
      </c>
      <c r="I31" s="13"/>
      <c r="J31" s="13"/>
      <c r="K31" s="13"/>
      <c r="L31" s="13">
        <v>117.4</v>
      </c>
    </row>
    <row r="32" spans="1:12" ht="15" customHeight="1" x14ac:dyDescent="0.35">
      <c r="A32" s="11" t="s">
        <v>306</v>
      </c>
      <c r="B32" s="13">
        <v>23.9</v>
      </c>
      <c r="C32" s="13"/>
      <c r="D32" s="13"/>
      <c r="E32" s="13"/>
      <c r="F32" s="13">
        <v>25.1</v>
      </c>
      <c r="G32" s="11" t="s">
        <v>324</v>
      </c>
      <c r="H32" s="13">
        <v>310</v>
      </c>
      <c r="I32" s="13"/>
      <c r="J32" s="13"/>
      <c r="K32" s="13"/>
      <c r="L32" s="13">
        <v>331.2</v>
      </c>
    </row>
    <row r="33" spans="1:12" ht="15" customHeight="1" x14ac:dyDescent="0.35">
      <c r="A33" s="11" t="s">
        <v>307</v>
      </c>
      <c r="B33" s="13">
        <v>88.9</v>
      </c>
      <c r="C33" s="13"/>
      <c r="D33" s="13"/>
      <c r="E33" s="13"/>
      <c r="F33" s="13">
        <v>104.2</v>
      </c>
      <c r="G33" s="11" t="s">
        <v>325</v>
      </c>
      <c r="H33" s="13">
        <v>18.2</v>
      </c>
      <c r="I33" s="13"/>
      <c r="J33" s="13"/>
      <c r="K33" s="13"/>
      <c r="L33" s="13">
        <v>19.600000000000001</v>
      </c>
    </row>
    <row r="34" spans="1:12" ht="15" customHeight="1" x14ac:dyDescent="0.35">
      <c r="A34" s="3"/>
      <c r="B34" s="13"/>
      <c r="C34" s="13"/>
      <c r="D34" s="13"/>
      <c r="E34" s="13"/>
      <c r="F34" s="13"/>
      <c r="G34" s="3"/>
      <c r="H34" s="13"/>
      <c r="I34" s="13"/>
      <c r="J34" s="13"/>
      <c r="K34" s="13"/>
      <c r="L34" s="13"/>
    </row>
    <row r="35" spans="1:12" ht="15" customHeight="1" x14ac:dyDescent="0.35">
      <c r="A35" s="11" t="s">
        <v>308</v>
      </c>
      <c r="B35" s="13">
        <v>431.6</v>
      </c>
      <c r="C35" s="13"/>
      <c r="D35" s="13"/>
      <c r="E35" s="13"/>
      <c r="F35" s="13">
        <v>468.1</v>
      </c>
      <c r="G35" s="11" t="s">
        <v>308</v>
      </c>
      <c r="H35" s="13">
        <v>431.6</v>
      </c>
      <c r="I35" s="13"/>
      <c r="J35" s="13"/>
      <c r="K35" s="13"/>
      <c r="L35" s="13">
        <v>468.1</v>
      </c>
    </row>
    <row r="36" spans="1:12" ht="15" customHeight="1" x14ac:dyDescent="0.35">
      <c r="A36" s="37"/>
      <c r="B36" s="39"/>
      <c r="C36" s="39"/>
      <c r="D36" s="39"/>
      <c r="E36" s="39"/>
      <c r="F36" s="39"/>
      <c r="G36" s="21"/>
      <c r="H36" s="21"/>
      <c r="I36" s="21"/>
      <c r="J36" s="21"/>
      <c r="K36" s="21"/>
      <c r="L36" s="21"/>
    </row>
    <row r="37" spans="1:12" x14ac:dyDescent="0.25">
      <c r="A37" s="12"/>
      <c r="B37" s="34"/>
      <c r="C37" s="34"/>
      <c r="D37" s="34"/>
      <c r="E37" s="34"/>
      <c r="F37" s="34"/>
      <c r="G37" s="12"/>
      <c r="H37" s="12"/>
      <c r="I37" s="12"/>
      <c r="J37" s="12"/>
      <c r="K37" s="12"/>
      <c r="L37" s="12"/>
    </row>
  </sheetData>
  <hyperlinks>
    <hyperlink ref="A1" location="inhoudsopgave!A1" display="naar inhoudsopgave" xr:uid="{00000000-0004-0000-0900-000000000000}"/>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7" width="32.7265625" customWidth="1"/>
    <col min="8" max="8" width="8.81640625" customWidth="1"/>
    <col min="9" max="9" width="9.81640625" customWidth="1"/>
    <col min="10" max="10" width="8.81640625" customWidth="1"/>
    <col min="11" max="11" width="9.81640625" customWidth="1"/>
    <col min="12" max="12" width="8.81640625" customWidth="1"/>
  </cols>
  <sheetData>
    <row r="1" spans="1:12" ht="15" customHeight="1" x14ac:dyDescent="0.35">
      <c r="A1" s="4" t="s">
        <v>100</v>
      </c>
      <c r="B1" s="40"/>
      <c r="C1" s="40"/>
      <c r="D1" s="40"/>
      <c r="E1" s="40"/>
      <c r="F1" s="40"/>
      <c r="G1" s="40"/>
      <c r="H1" s="40"/>
      <c r="I1" s="40"/>
      <c r="J1" s="40"/>
      <c r="K1" s="40"/>
      <c r="L1" s="40"/>
    </row>
    <row r="2" spans="1:12" ht="45.75" customHeight="1" x14ac:dyDescent="0.35">
      <c r="A2" s="27" t="s">
        <v>327</v>
      </c>
      <c r="B2" s="35"/>
      <c r="C2" s="3"/>
      <c r="D2" s="3"/>
      <c r="E2" s="3"/>
      <c r="F2" s="3"/>
      <c r="G2" s="3"/>
      <c r="H2" s="3"/>
      <c r="I2" s="3"/>
      <c r="J2" s="3"/>
      <c r="K2" s="3"/>
      <c r="L2" s="3"/>
    </row>
    <row r="3" spans="1:12" ht="15" customHeight="1" x14ac:dyDescent="0.35">
      <c r="A3" s="19"/>
      <c r="B3" s="38" t="s">
        <v>309</v>
      </c>
      <c r="C3" s="36" t="s">
        <v>311</v>
      </c>
      <c r="D3" s="36" t="s">
        <v>313</v>
      </c>
      <c r="E3" s="36" t="s">
        <v>314</v>
      </c>
      <c r="F3" s="36" t="s">
        <v>309</v>
      </c>
      <c r="G3" s="36"/>
      <c r="H3" s="38" t="s">
        <v>309</v>
      </c>
      <c r="I3" s="36" t="s">
        <v>311</v>
      </c>
      <c r="J3" s="36" t="s">
        <v>313</v>
      </c>
      <c r="K3" s="36" t="s">
        <v>314</v>
      </c>
      <c r="L3" s="36" t="s">
        <v>309</v>
      </c>
    </row>
    <row r="4" spans="1:12" ht="15" customHeight="1" x14ac:dyDescent="0.35">
      <c r="A4" s="11"/>
      <c r="B4" s="3" t="s">
        <v>310</v>
      </c>
      <c r="C4" s="3" t="s">
        <v>312</v>
      </c>
      <c r="D4" s="3" t="s">
        <v>310</v>
      </c>
      <c r="E4" s="3" t="s">
        <v>312</v>
      </c>
      <c r="F4" s="3" t="s">
        <v>310</v>
      </c>
      <c r="G4" s="3"/>
      <c r="H4" s="3" t="s">
        <v>310</v>
      </c>
      <c r="I4" s="3" t="s">
        <v>312</v>
      </c>
      <c r="J4" s="3" t="s">
        <v>310</v>
      </c>
      <c r="K4" s="3" t="s">
        <v>312</v>
      </c>
      <c r="L4" s="3" t="s">
        <v>310</v>
      </c>
    </row>
    <row r="5" spans="1:12" ht="15" customHeight="1" x14ac:dyDescent="0.35">
      <c r="A5" s="37"/>
      <c r="B5" s="35">
        <v>2023</v>
      </c>
      <c r="C5" s="21"/>
      <c r="D5" s="35">
        <v>2023</v>
      </c>
      <c r="E5" s="21"/>
      <c r="F5" s="35">
        <v>2024</v>
      </c>
      <c r="G5" s="21"/>
      <c r="H5" s="35">
        <v>2023</v>
      </c>
      <c r="I5" s="21"/>
      <c r="J5" s="35">
        <v>2023</v>
      </c>
      <c r="K5" s="21"/>
      <c r="L5" s="35">
        <v>2024</v>
      </c>
    </row>
    <row r="6" spans="1:12" ht="15" customHeight="1" x14ac:dyDescent="0.35">
      <c r="A6" s="11"/>
      <c r="B6" s="32"/>
      <c r="C6" s="3"/>
      <c r="D6" s="3"/>
      <c r="E6" s="3"/>
      <c r="F6" s="3"/>
      <c r="G6" s="3"/>
      <c r="H6" s="3"/>
      <c r="I6" s="3"/>
      <c r="J6" s="3"/>
      <c r="K6" s="3"/>
      <c r="L6" s="3"/>
    </row>
    <row r="7" spans="1:12" ht="15" customHeight="1" x14ac:dyDescent="0.35">
      <c r="A7" s="11" t="s">
        <v>298</v>
      </c>
      <c r="B7" s="13">
        <v>483.7</v>
      </c>
      <c r="C7" s="13">
        <v>0.6</v>
      </c>
      <c r="D7" s="13">
        <v>486.8</v>
      </c>
      <c r="E7" s="13">
        <v>6.2</v>
      </c>
      <c r="F7" s="13">
        <v>517.1</v>
      </c>
      <c r="G7" s="11" t="s">
        <v>315</v>
      </c>
      <c r="H7" s="13">
        <v>709.2</v>
      </c>
      <c r="I7" s="13">
        <v>2.9</v>
      </c>
      <c r="J7" s="13">
        <v>729.6</v>
      </c>
      <c r="K7" s="13">
        <v>2.6</v>
      </c>
      <c r="L7" s="13">
        <v>748.3</v>
      </c>
    </row>
    <row r="8" spans="1:12" ht="15" customHeight="1" x14ac:dyDescent="0.35">
      <c r="A8" s="3" t="s">
        <v>0</v>
      </c>
      <c r="B8" s="13">
        <v>399.2</v>
      </c>
      <c r="C8" s="13">
        <v>0.4</v>
      </c>
      <c r="D8" s="13">
        <v>400.9</v>
      </c>
      <c r="E8" s="13">
        <v>6.2</v>
      </c>
      <c r="F8" s="13">
        <v>425.7</v>
      </c>
      <c r="G8" s="3"/>
      <c r="H8" s="13"/>
      <c r="I8" s="13"/>
      <c r="J8" s="13"/>
      <c r="K8" s="13"/>
      <c r="L8" s="13"/>
    </row>
    <row r="9" spans="1:12" ht="15" customHeight="1" x14ac:dyDescent="0.35">
      <c r="A9" s="3" t="s">
        <v>1</v>
      </c>
      <c r="B9" s="13">
        <v>84.5</v>
      </c>
      <c r="C9" s="13">
        <v>1.6</v>
      </c>
      <c r="D9" s="13">
        <v>85.9</v>
      </c>
      <c r="E9" s="13">
        <v>6.4</v>
      </c>
      <c r="F9" s="13">
        <v>91.4</v>
      </c>
      <c r="G9" s="11" t="s">
        <v>316</v>
      </c>
      <c r="H9" s="13">
        <v>449.3</v>
      </c>
      <c r="I9" s="13">
        <v>2.7</v>
      </c>
      <c r="J9" s="13">
        <v>461.5</v>
      </c>
      <c r="K9" s="13">
        <v>1.3</v>
      </c>
      <c r="L9" s="13">
        <v>467.4</v>
      </c>
    </row>
    <row r="10" spans="1:12" ht="15" customHeight="1" x14ac:dyDescent="0.35">
      <c r="A10" s="3"/>
      <c r="B10" s="13"/>
      <c r="C10" s="13"/>
      <c r="D10" s="13"/>
      <c r="E10" s="13"/>
      <c r="F10" s="13"/>
      <c r="G10" s="3"/>
      <c r="H10" s="13"/>
      <c r="I10" s="13"/>
      <c r="J10" s="13"/>
      <c r="K10" s="13"/>
      <c r="L10" s="13"/>
    </row>
    <row r="11" spans="1:12" ht="15" customHeight="1" x14ac:dyDescent="0.35">
      <c r="A11" s="11" t="s">
        <v>299</v>
      </c>
      <c r="B11" s="13">
        <v>285</v>
      </c>
      <c r="C11" s="13"/>
      <c r="D11" s="13"/>
      <c r="E11" s="13"/>
      <c r="F11" s="13">
        <v>293</v>
      </c>
      <c r="G11" s="11" t="s">
        <v>317</v>
      </c>
      <c r="H11" s="13">
        <v>259.8</v>
      </c>
      <c r="I11" s="13">
        <v>3.2</v>
      </c>
      <c r="J11" s="13">
        <v>268.10000000000002</v>
      </c>
      <c r="K11" s="13">
        <v>4.8</v>
      </c>
      <c r="L11" s="13">
        <v>280.89999999999998</v>
      </c>
    </row>
    <row r="12" spans="1:12" ht="15" customHeight="1" x14ac:dyDescent="0.35">
      <c r="A12" s="3"/>
      <c r="B12" s="13"/>
      <c r="C12" s="13"/>
      <c r="D12" s="13"/>
      <c r="E12" s="13"/>
      <c r="F12" s="13"/>
      <c r="G12" s="11" t="s">
        <v>2</v>
      </c>
      <c r="H12" s="13">
        <v>108</v>
      </c>
      <c r="I12" s="13">
        <v>3.6</v>
      </c>
      <c r="J12" s="13">
        <v>112</v>
      </c>
      <c r="K12" s="13">
        <v>5.6</v>
      </c>
      <c r="L12" s="13">
        <v>118.2</v>
      </c>
    </row>
    <row r="13" spans="1:12" ht="15" customHeight="1" x14ac:dyDescent="0.35">
      <c r="A13" s="11" t="s">
        <v>300</v>
      </c>
      <c r="B13" s="13">
        <v>166.3</v>
      </c>
      <c r="C13" s="13">
        <v>1.1000000000000001</v>
      </c>
      <c r="D13" s="13">
        <v>168.2</v>
      </c>
      <c r="E13" s="13">
        <v>3.3</v>
      </c>
      <c r="F13" s="13">
        <v>173.8</v>
      </c>
      <c r="G13" s="11" t="s">
        <v>3</v>
      </c>
      <c r="H13" s="13">
        <v>84.5</v>
      </c>
      <c r="I13" s="13">
        <v>2.2999999999999998</v>
      </c>
      <c r="J13" s="13">
        <v>86.5</v>
      </c>
      <c r="K13" s="13">
        <v>5.6</v>
      </c>
      <c r="L13" s="13">
        <v>91.4</v>
      </c>
    </row>
    <row r="14" spans="1:12" ht="15" customHeight="1" x14ac:dyDescent="0.35">
      <c r="A14" s="3" t="s">
        <v>0</v>
      </c>
      <c r="B14" s="13">
        <v>135.9</v>
      </c>
      <c r="C14" s="13">
        <v>1.1000000000000001</v>
      </c>
      <c r="D14" s="13">
        <v>137.30000000000001</v>
      </c>
      <c r="E14" s="13">
        <v>3.4</v>
      </c>
      <c r="F14" s="13">
        <v>142</v>
      </c>
      <c r="G14" s="11" t="s">
        <v>4</v>
      </c>
      <c r="H14" s="13">
        <v>67.3</v>
      </c>
      <c r="I14" s="13">
        <v>3.5</v>
      </c>
      <c r="J14" s="13">
        <v>69.599999999999994</v>
      </c>
      <c r="K14" s="13">
        <v>2.5</v>
      </c>
      <c r="L14" s="13">
        <v>71.3</v>
      </c>
    </row>
    <row r="15" spans="1:12" ht="15" customHeight="1" x14ac:dyDescent="0.35">
      <c r="A15" s="3" t="s">
        <v>1</v>
      </c>
      <c r="B15" s="13">
        <v>30.4</v>
      </c>
      <c r="C15" s="13">
        <v>1.4</v>
      </c>
      <c r="D15" s="13">
        <v>30.9</v>
      </c>
      <c r="E15" s="13">
        <v>3</v>
      </c>
      <c r="F15" s="13">
        <v>31.8</v>
      </c>
      <c r="G15" s="3"/>
      <c r="H15" s="13"/>
      <c r="I15" s="13"/>
      <c r="J15" s="13"/>
      <c r="K15" s="13"/>
      <c r="L15" s="13"/>
    </row>
    <row r="16" spans="1:12" ht="15" customHeight="1" x14ac:dyDescent="0.35">
      <c r="A16" s="3"/>
      <c r="B16" s="13"/>
      <c r="C16" s="13"/>
      <c r="D16" s="13"/>
      <c r="E16" s="13"/>
      <c r="F16" s="13"/>
      <c r="G16" s="3"/>
      <c r="H16" s="13"/>
      <c r="I16" s="13"/>
      <c r="J16" s="13"/>
      <c r="K16" s="13"/>
      <c r="L16" s="13"/>
    </row>
    <row r="17" spans="1:12" ht="15" customHeight="1" x14ac:dyDescent="0.35">
      <c r="A17" s="3" t="s">
        <v>301</v>
      </c>
      <c r="B17" s="13">
        <v>98.2</v>
      </c>
      <c r="C17" s="13"/>
      <c r="D17" s="13"/>
      <c r="E17" s="13"/>
      <c r="F17" s="13">
        <v>102.2</v>
      </c>
      <c r="G17" s="11" t="s">
        <v>318</v>
      </c>
      <c r="H17" s="13">
        <v>211.6</v>
      </c>
      <c r="I17" s="13">
        <v>-2.8</v>
      </c>
      <c r="J17" s="13">
        <v>205.7</v>
      </c>
      <c r="K17" s="13">
        <v>3.3</v>
      </c>
      <c r="L17" s="13">
        <v>212.5</v>
      </c>
    </row>
    <row r="18" spans="1:12" ht="15" customHeight="1" x14ac:dyDescent="0.35">
      <c r="A18" s="11"/>
      <c r="B18" s="13"/>
      <c r="C18" s="13"/>
      <c r="D18" s="13"/>
      <c r="E18" s="13"/>
      <c r="F18" s="13"/>
      <c r="G18" s="11" t="s">
        <v>27</v>
      </c>
      <c r="H18" s="13">
        <v>179.9</v>
      </c>
      <c r="I18" s="13">
        <v>-4</v>
      </c>
      <c r="J18" s="13">
        <v>172.8</v>
      </c>
      <c r="K18" s="13">
        <v>3.4</v>
      </c>
      <c r="L18" s="13">
        <v>178.7</v>
      </c>
    </row>
    <row r="19" spans="1:12" ht="15" customHeight="1" x14ac:dyDescent="0.35">
      <c r="A19" s="11"/>
      <c r="B19" s="13"/>
      <c r="C19" s="13"/>
      <c r="D19" s="13"/>
      <c r="E19" s="13"/>
      <c r="F19" s="13"/>
      <c r="G19" s="11" t="s">
        <v>25</v>
      </c>
      <c r="H19" s="13">
        <v>52.9</v>
      </c>
      <c r="I19" s="13">
        <v>-0.7</v>
      </c>
      <c r="J19" s="13">
        <v>52.5</v>
      </c>
      <c r="K19" s="13">
        <v>2.9</v>
      </c>
      <c r="L19" s="13">
        <v>54</v>
      </c>
    </row>
    <row r="20" spans="1:12" ht="15" customHeight="1" x14ac:dyDescent="0.35">
      <c r="A20" s="12"/>
      <c r="B20" s="12"/>
      <c r="C20" s="12"/>
      <c r="D20" s="12"/>
      <c r="E20" s="12"/>
      <c r="F20" s="12"/>
      <c r="G20" s="11" t="s">
        <v>26</v>
      </c>
      <c r="H20" s="13">
        <v>127.1</v>
      </c>
      <c r="I20" s="13">
        <v>-5.3</v>
      </c>
      <c r="J20" s="13">
        <v>120.3</v>
      </c>
      <c r="K20" s="13">
        <v>3.6</v>
      </c>
      <c r="L20" s="13">
        <v>124.7</v>
      </c>
    </row>
    <row r="21" spans="1:12" ht="15" customHeight="1" x14ac:dyDescent="0.35">
      <c r="A21" s="11"/>
      <c r="B21" s="13"/>
      <c r="C21" s="13"/>
      <c r="D21" s="13"/>
      <c r="E21" s="13"/>
      <c r="F21" s="13"/>
      <c r="G21" s="11" t="s">
        <v>28</v>
      </c>
      <c r="H21" s="13">
        <v>31.7</v>
      </c>
      <c r="I21" s="13">
        <v>3.6</v>
      </c>
      <c r="J21" s="13">
        <v>32.9</v>
      </c>
      <c r="K21" s="13">
        <v>3</v>
      </c>
      <c r="L21" s="13">
        <v>33.799999999999997</v>
      </c>
    </row>
    <row r="22" spans="1:12" ht="15" customHeight="1" x14ac:dyDescent="0.35">
      <c r="A22" s="11"/>
      <c r="B22" s="13"/>
      <c r="C22" s="13"/>
      <c r="D22" s="13"/>
      <c r="E22" s="13"/>
      <c r="F22" s="13"/>
      <c r="G22" s="3"/>
      <c r="H22" s="13"/>
      <c r="I22" s="13"/>
      <c r="J22" s="13"/>
      <c r="K22" s="13"/>
      <c r="L22" s="13"/>
    </row>
    <row r="23" spans="1:12" ht="15" customHeight="1" x14ac:dyDescent="0.35">
      <c r="A23" s="11"/>
      <c r="B23" s="13"/>
      <c r="C23" s="13"/>
      <c r="D23" s="13"/>
      <c r="E23" s="13"/>
      <c r="F23" s="13"/>
      <c r="G23" s="11" t="s">
        <v>319</v>
      </c>
      <c r="H23" s="13">
        <v>-4.9000000000000004</v>
      </c>
      <c r="I23" s="13"/>
      <c r="J23" s="13">
        <v>-5.4</v>
      </c>
      <c r="K23" s="13"/>
      <c r="L23" s="13">
        <v>0.1</v>
      </c>
    </row>
    <row r="24" spans="1:12" ht="15" customHeight="1" x14ac:dyDescent="0.35">
      <c r="A24" s="3"/>
      <c r="B24" s="13"/>
      <c r="C24" s="13"/>
      <c r="D24" s="13"/>
      <c r="E24" s="13"/>
      <c r="F24" s="13"/>
      <c r="G24" s="3"/>
      <c r="H24" s="13"/>
      <c r="I24" s="13"/>
      <c r="J24" s="13"/>
      <c r="K24" s="13"/>
      <c r="L24" s="13"/>
    </row>
    <row r="25" spans="1:12" ht="15" customHeight="1" x14ac:dyDescent="0.35">
      <c r="A25" s="11" t="s">
        <v>302</v>
      </c>
      <c r="B25" s="13">
        <v>1033.2</v>
      </c>
      <c r="C25" s="13">
        <v>1.1000000000000001</v>
      </c>
      <c r="D25" s="13">
        <v>1044.5999999999999</v>
      </c>
      <c r="E25" s="13">
        <v>4</v>
      </c>
      <c r="F25" s="13">
        <v>1086.0999999999999</v>
      </c>
      <c r="G25" s="11" t="s">
        <v>320</v>
      </c>
      <c r="H25" s="13">
        <v>915.9</v>
      </c>
      <c r="I25" s="13">
        <v>1.5</v>
      </c>
      <c r="J25" s="13">
        <v>929.9</v>
      </c>
      <c r="K25" s="13">
        <v>3.3</v>
      </c>
      <c r="L25" s="13">
        <v>960.9</v>
      </c>
    </row>
    <row r="26" spans="1:12" ht="15" customHeight="1" x14ac:dyDescent="0.35">
      <c r="A26" s="3"/>
      <c r="B26" s="13"/>
      <c r="C26" s="13"/>
      <c r="D26" s="13"/>
      <c r="E26" s="13"/>
      <c r="F26" s="13"/>
      <c r="G26" s="3"/>
      <c r="H26" s="13"/>
      <c r="I26" s="13"/>
      <c r="J26" s="13"/>
      <c r="K26" s="13"/>
      <c r="L26" s="13"/>
    </row>
    <row r="27" spans="1:12" ht="15" customHeight="1" x14ac:dyDescent="0.35">
      <c r="A27" s="11" t="s">
        <v>303</v>
      </c>
      <c r="B27" s="13">
        <v>764.6</v>
      </c>
      <c r="C27" s="13">
        <v>1.1000000000000001</v>
      </c>
      <c r="D27" s="13">
        <v>772.7</v>
      </c>
      <c r="E27" s="13">
        <v>-0.1</v>
      </c>
      <c r="F27" s="13">
        <v>772.2</v>
      </c>
      <c r="G27" s="11" t="s">
        <v>321</v>
      </c>
      <c r="H27" s="13">
        <v>882</v>
      </c>
      <c r="I27" s="13">
        <v>0.6</v>
      </c>
      <c r="J27" s="13">
        <v>887.4</v>
      </c>
      <c r="K27" s="13">
        <v>1.1000000000000001</v>
      </c>
      <c r="L27" s="13">
        <v>897.4</v>
      </c>
    </row>
    <row r="28" spans="1:12" ht="15" customHeight="1" x14ac:dyDescent="0.35">
      <c r="A28" s="11"/>
      <c r="B28" s="13"/>
      <c r="C28" s="13"/>
      <c r="D28" s="13"/>
      <c r="E28" s="13"/>
      <c r="F28" s="13"/>
      <c r="G28" s="3"/>
      <c r="H28" s="13"/>
      <c r="I28" s="13"/>
      <c r="J28" s="13"/>
      <c r="K28" s="13"/>
      <c r="L28" s="13"/>
    </row>
    <row r="29" spans="1:12" ht="15" customHeight="1" x14ac:dyDescent="0.35">
      <c r="A29" s="37" t="s">
        <v>304</v>
      </c>
      <c r="B29" s="16">
        <v>1797.8</v>
      </c>
      <c r="C29" s="16">
        <v>1.1000000000000001</v>
      </c>
      <c r="D29" s="16">
        <v>1817.3</v>
      </c>
      <c r="E29" s="16">
        <v>2.2999999999999998</v>
      </c>
      <c r="F29" s="16">
        <v>1858.3</v>
      </c>
      <c r="G29" s="37" t="s">
        <v>322</v>
      </c>
      <c r="H29" s="16">
        <v>1797.8</v>
      </c>
      <c r="I29" s="16">
        <v>1.1000000000000001</v>
      </c>
      <c r="J29" s="16">
        <v>1817.3</v>
      </c>
      <c r="K29" s="16">
        <v>2.2999999999999998</v>
      </c>
      <c r="L29" s="16">
        <v>1858.3</v>
      </c>
    </row>
    <row r="30" spans="1:12" ht="15" customHeight="1" x14ac:dyDescent="0.35">
      <c r="A30" s="11"/>
      <c r="B30" s="13"/>
      <c r="C30" s="13"/>
      <c r="D30" s="13"/>
      <c r="E30" s="13"/>
      <c r="F30" s="13"/>
      <c r="G30" s="11"/>
      <c r="H30" s="13"/>
      <c r="I30" s="13"/>
      <c r="J30" s="13"/>
      <c r="K30" s="13"/>
      <c r="L30" s="13"/>
    </row>
    <row r="31" spans="1:12" ht="15" customHeight="1" x14ac:dyDescent="0.35">
      <c r="A31" s="11" t="s">
        <v>305</v>
      </c>
      <c r="B31" s="13">
        <v>338.8</v>
      </c>
      <c r="C31" s="13"/>
      <c r="D31" s="13"/>
      <c r="E31" s="13"/>
      <c r="F31" s="13">
        <v>339.2</v>
      </c>
      <c r="G31" s="11" t="s">
        <v>323</v>
      </c>
      <c r="H31" s="13">
        <v>117.4</v>
      </c>
      <c r="I31" s="13"/>
      <c r="J31" s="13"/>
      <c r="K31" s="13"/>
      <c r="L31" s="13">
        <v>125.2</v>
      </c>
    </row>
    <row r="32" spans="1:12" ht="15" customHeight="1" x14ac:dyDescent="0.35">
      <c r="A32" s="11" t="s">
        <v>306</v>
      </c>
      <c r="B32" s="13">
        <v>25.1</v>
      </c>
      <c r="C32" s="13"/>
      <c r="D32" s="13"/>
      <c r="E32" s="13"/>
      <c r="F32" s="13">
        <v>25.4</v>
      </c>
      <c r="G32" s="11" t="s">
        <v>324</v>
      </c>
      <c r="H32" s="13">
        <v>331.2</v>
      </c>
      <c r="I32" s="13"/>
      <c r="J32" s="13"/>
      <c r="K32" s="13"/>
      <c r="L32" s="13">
        <v>331.3</v>
      </c>
    </row>
    <row r="33" spans="1:12" ht="15" customHeight="1" x14ac:dyDescent="0.35">
      <c r="A33" s="11" t="s">
        <v>307</v>
      </c>
      <c r="B33" s="13">
        <v>104.2</v>
      </c>
      <c r="C33" s="13"/>
      <c r="D33" s="13"/>
      <c r="E33" s="13"/>
      <c r="F33" s="13">
        <v>111.9</v>
      </c>
      <c r="G33" s="11" t="s">
        <v>325</v>
      </c>
      <c r="H33" s="13">
        <v>19.600000000000001</v>
      </c>
      <c r="I33" s="13"/>
      <c r="J33" s="13"/>
      <c r="K33" s="13"/>
      <c r="L33" s="13">
        <v>20</v>
      </c>
    </row>
    <row r="34" spans="1:12" ht="15" customHeight="1" x14ac:dyDescent="0.35">
      <c r="A34" s="3"/>
      <c r="B34" s="13"/>
      <c r="C34" s="13"/>
      <c r="D34" s="13"/>
      <c r="E34" s="13"/>
      <c r="F34" s="13"/>
      <c r="G34" s="3"/>
      <c r="H34" s="13"/>
      <c r="I34" s="13"/>
      <c r="J34" s="13"/>
      <c r="K34" s="13"/>
      <c r="L34" s="13"/>
    </row>
    <row r="35" spans="1:12" ht="15" customHeight="1" x14ac:dyDescent="0.35">
      <c r="A35" s="11" t="s">
        <v>308</v>
      </c>
      <c r="B35" s="13">
        <v>468.1</v>
      </c>
      <c r="C35" s="13"/>
      <c r="D35" s="13"/>
      <c r="E35" s="13"/>
      <c r="F35" s="13">
        <v>476.5</v>
      </c>
      <c r="G35" s="11" t="s">
        <v>308</v>
      </c>
      <c r="H35" s="13">
        <v>468.1</v>
      </c>
      <c r="I35" s="13"/>
      <c r="J35" s="13"/>
      <c r="K35" s="13"/>
      <c r="L35" s="13">
        <v>476.5</v>
      </c>
    </row>
    <row r="36" spans="1:12" ht="15" customHeight="1" x14ac:dyDescent="0.35">
      <c r="A36" s="37"/>
      <c r="B36" s="39"/>
      <c r="C36" s="39"/>
      <c r="D36" s="39"/>
      <c r="E36" s="39"/>
      <c r="F36" s="39"/>
      <c r="G36" s="21"/>
      <c r="H36" s="21"/>
      <c r="I36" s="21"/>
      <c r="J36" s="21"/>
      <c r="K36" s="21"/>
      <c r="L36" s="21"/>
    </row>
    <row r="37" spans="1:12" x14ac:dyDescent="0.25">
      <c r="A37" s="12"/>
      <c r="B37" s="34"/>
      <c r="C37" s="34"/>
      <c r="D37" s="34"/>
      <c r="E37" s="34"/>
      <c r="F37" s="34"/>
      <c r="G37" s="12"/>
      <c r="H37" s="12"/>
      <c r="I37" s="12"/>
      <c r="J37" s="12"/>
      <c r="K37" s="12"/>
      <c r="L37" s="12"/>
    </row>
  </sheetData>
  <hyperlinks>
    <hyperlink ref="A1" location="inhoudsopgave!A1" display="naar inhoudsopgave" xr:uid="{00000000-0004-0000-0A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inhoudsopgave</vt:lpstr>
      <vt:lpstr>leesmij</vt:lpstr>
      <vt:lpstr>gebruikte_afkortingen</vt:lpstr>
      <vt:lpstr>Bijlage_Appendix_01</vt:lpstr>
      <vt:lpstr>Bijlage_Appendix_02</vt:lpstr>
      <vt:lpstr>Bijlage_Appendix_03</vt:lpstr>
      <vt:lpstr>Bijlage_Appendix_04_1</vt:lpstr>
      <vt:lpstr>Bijlage_Appendix_04_2</vt:lpstr>
      <vt:lpstr>Bijlage_Appendix_04_3</vt:lpstr>
      <vt:lpstr>Bijlage_Appendix_04_4</vt:lpstr>
      <vt:lpstr>Bijlage_Appendix_04_5</vt:lpstr>
      <vt:lpstr>Bijlage_Appendix_04_6</vt:lpstr>
      <vt:lpstr>Bijlage_Appendix_04_7</vt:lpstr>
      <vt:lpstr>Bijlage_Appendix_05</vt:lpstr>
      <vt:lpstr>Bijlage_Appendix_06</vt:lpstr>
      <vt:lpstr>Bijlage_Appendix_07</vt:lpstr>
      <vt:lpstr>Bijlage_Appendix_08</vt:lpstr>
      <vt:lpstr>Bijlage_Appendix_09</vt:lpstr>
      <vt:lpstr>Bijlage_Appendix_10</vt:lpstr>
      <vt:lpstr>Bijlage_Appendix_11</vt:lpstr>
      <vt:lpstr>Bijlage_Appendix_12</vt:lpstr>
      <vt:lpstr>Bijlage_Appendix_13</vt:lpstr>
      <vt:lpstr>Bijlage_Appendix_14</vt:lpstr>
      <vt:lpstr>Bijlage_Appendix_15</vt:lpstr>
      <vt:lpstr>Bijlage_Appendix_16</vt:lpstr>
      <vt:lpstr>Bijlage_17</vt:lpstr>
      <vt:lpstr>Bijlage_Appendix_18</vt:lpstr>
      <vt:lpstr>Bijlage_19A</vt:lpstr>
      <vt:lpstr>Bijlage_19B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 Aarts</dc:creator>
  <dc:description/>
  <cp:lastModifiedBy>Koen Aarts</cp:lastModifiedBy>
  <cp:revision>39</cp:revision>
  <dcterms:created xsi:type="dcterms:W3CDTF">2020-09-12T16:54:34Z</dcterms:created>
  <dcterms:modified xsi:type="dcterms:W3CDTF">2024-02-22T10:39:12Z</dcterms:modified>
  <dc:language>en-US</dc:language>
</cp:coreProperties>
</file>